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69.xml" ContentType="application/vnd.openxmlformats-officedocument.spreadsheetml.externalLink+xml"/>
  <Override PartName="/xl/externalLinks/externalLink70.xml" ContentType="application/vnd.openxmlformats-officedocument.spreadsheetml.externalLink+xml"/>
  <Override PartName="/xl/externalLinks/externalLink71.xml" ContentType="application/vnd.openxmlformats-officedocument.spreadsheetml.externalLink+xml"/>
  <Override PartName="/xl/externalLinks/externalLink72.xml" ContentType="application/vnd.openxmlformats-officedocument.spreadsheetml.externalLink+xml"/>
  <Override PartName="/xl/externalLinks/externalLink73.xml" ContentType="application/vnd.openxmlformats-officedocument.spreadsheetml.externalLink+xml"/>
  <Override PartName="/xl/externalLinks/externalLink7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OneDrive - SFA\현대북미JV PJT (Degassing, Taping)\Taping PJT\15. 사내 제작 안전 관리\2. 위험성평가표\"/>
    </mc:Choice>
  </mc:AlternateContent>
  <bookViews>
    <workbookView xWindow="0" yWindow="0" windowWidth="28800" windowHeight="12252" tabRatio="957"/>
  </bookViews>
  <sheets>
    <sheet name="1. 표지(최초, 정기)" sheetId="69" r:id="rId1"/>
    <sheet name="2. 위험성평가실시계획(공사개요)(최초, 정기)" sheetId="26" r:id="rId2"/>
    <sheet name="3. 위험성평가 조직도(최초, 정기)" sheetId="29" r:id="rId3"/>
    <sheet name="4. 전체공사일정표(최초, 정기)" sheetId="117" r:id="rId4"/>
    <sheet name="5. 위험성평가표(최초, 정기, 수시)" sheetId="70" r:id="rId5"/>
    <sheet name="6. 참조자료(유해위험요인, 위험성추정)" sheetId="20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</externalReferences>
  <definedNames>
    <definedName name="_">#REF!</definedName>
    <definedName name="_?">#REF!</definedName>
    <definedName name="_?쨲?f">#REF!</definedName>
    <definedName name="______________________________________________________________________aaa1">'[1]98연계표'!#REF!</definedName>
    <definedName name="______________________________________________________________________kgw1">'[2]98연계표'!#REF!</definedName>
    <definedName name="____________________________________________________________________aaa1">'[1]98연계표'!#REF!</definedName>
    <definedName name="____________________________________________________________________kgw1">'[2]98연계표'!#REF!</definedName>
    <definedName name="___________________________________________________________________aaa1">'[1]98연계표'!#REF!</definedName>
    <definedName name="___________________________________________________________________kgw1">'[2]98연계표'!#REF!</definedName>
    <definedName name="__________________________________________________________________aaa1">'[1]98연계표'!#REF!</definedName>
    <definedName name="__________________________________________________________________kgw1">'[2]98연계표'!#REF!</definedName>
    <definedName name="_________________________________________________________________aaa1">'[1]98연계표'!#REF!</definedName>
    <definedName name="_________________________________________________________________kgw1">'[2]98연계표'!#REF!</definedName>
    <definedName name="________________________________________________________________aaa1">'[1]98연계표'!#REF!</definedName>
    <definedName name="________________________________________________________________kgw1">'[2]98연계표'!#REF!</definedName>
    <definedName name="_______________________________________________________________aaa1">'[1]98연계표'!#REF!</definedName>
    <definedName name="_______________________________________________________________kgw1">'[2]98연계표'!#REF!</definedName>
    <definedName name="______________________________________________________________aaa1">'[1]98연계표'!#REF!</definedName>
    <definedName name="______________________________________________________________kgw1">'[2]98연계표'!#REF!</definedName>
    <definedName name="_____________________________________________________________aaa1">'[1]98연계표'!#REF!</definedName>
    <definedName name="_____________________________________________________________kgw1">'[2]98연계표'!#REF!</definedName>
    <definedName name="____________________________________________________________aaa1">'[1]98연계표'!#REF!</definedName>
    <definedName name="____________________________________________________________kgw1">'[2]98연계표'!#REF!</definedName>
    <definedName name="___________________________________________________________aaa1">'[1]98연계표'!#REF!</definedName>
    <definedName name="___________________________________________________________kgw1">'[2]98연계표'!#REF!</definedName>
    <definedName name="__________________________________________________________aaa1">'[1]98연계표'!#REF!</definedName>
    <definedName name="__________________________________________________________kgw1">'[2]98연계표'!#REF!</definedName>
    <definedName name="_________________________________________________________aaa1">'[1]98연계표'!#REF!</definedName>
    <definedName name="_________________________________________________________kgw1">'[2]98연계표'!#REF!</definedName>
    <definedName name="________________________________________________________aaa1">'[1]98연계표'!#REF!</definedName>
    <definedName name="________________________________________________________kgw1">'[2]98연계표'!#REF!</definedName>
    <definedName name="_______________________________________________________aaa1">'[1]98연계표'!#REF!</definedName>
    <definedName name="_______________________________________________________kgw1">'[2]98연계표'!#REF!</definedName>
    <definedName name="______________________________________________________aaa1">'[1]98연계표'!#REF!</definedName>
    <definedName name="______________________________________________________kgw1">'[2]98연계표'!#REF!</definedName>
    <definedName name="_____________________________________________________aaa1">'[1]98연계표'!#REF!</definedName>
    <definedName name="_____________________________________________________kgw1">'[2]98연계표'!#REF!</definedName>
    <definedName name="____________________________________________________aaa1">'[1]98연계표'!#REF!</definedName>
    <definedName name="____________________________________________________kgw1">'[2]98연계표'!#REF!</definedName>
    <definedName name="___________________________________________________aaa1">'[1]98연계표'!#REF!</definedName>
    <definedName name="___________________________________________________kgw1">'[2]98연계표'!#REF!</definedName>
    <definedName name="__________________________________________________aaa1">'[1]98연계표'!#REF!</definedName>
    <definedName name="__________________________________________________kgw1">'[2]98연계표'!#REF!</definedName>
    <definedName name="_________________________________________________aaa1">'[1]98연계표'!#REF!</definedName>
    <definedName name="_________________________________________________kgw1">'[2]98연계표'!#REF!</definedName>
    <definedName name="________________________________________________aaa1">'[1]98연계표'!#REF!</definedName>
    <definedName name="________________________________________________kgw1">'[2]98연계표'!#REF!</definedName>
    <definedName name="_______________________________________________aaa1">'[1]98연계표'!#REF!</definedName>
    <definedName name="_______________________________________________kgw1">'[2]98연계표'!#REF!</definedName>
    <definedName name="______________________________________________aaa1">'[1]98연계표'!#REF!</definedName>
    <definedName name="______________________________________________kgw1">'[2]98연계표'!#REF!</definedName>
    <definedName name="_____________________________________________aaa1">'[1]98연계표'!#REF!</definedName>
    <definedName name="_____________________________________________kgw1">'[2]98연계표'!#REF!</definedName>
    <definedName name="____________________________________________aaa1">'[1]98연계표'!#REF!</definedName>
    <definedName name="____________________________________________kgw1">'[2]98연계표'!#REF!</definedName>
    <definedName name="___________________________________________aaa1">'[1]98연계표'!#REF!</definedName>
    <definedName name="___________________________________________kgw1">'[2]98연계표'!#REF!</definedName>
    <definedName name="__________________________________________aaa1">'[1]98연계표'!#REF!</definedName>
    <definedName name="__________________________________________kgw1">'[2]98연계표'!#REF!</definedName>
    <definedName name="_________________________________________aaa1">'[1]98연계표'!#REF!</definedName>
    <definedName name="_________________________________________kgw1">'[2]98연계표'!#REF!</definedName>
    <definedName name="________________________________________aaa1">'[1]98연계표'!#REF!</definedName>
    <definedName name="________________________________________kgw1">'[2]98연계표'!#REF!</definedName>
    <definedName name="_______________________________________aaa1">'[1]98연계표'!#REF!</definedName>
    <definedName name="_______________________________________kgw1">'[2]98연계표'!#REF!</definedName>
    <definedName name="______________________________________aaa1">'[1]98연계표'!#REF!</definedName>
    <definedName name="______________________________________kgw1">'[2]98연계표'!#REF!</definedName>
    <definedName name="_____________________________________aaa1">'[1]98연계표'!#REF!</definedName>
    <definedName name="_____________________________________kgw1">'[2]98연계표'!#REF!</definedName>
    <definedName name="____________________________________aaa1">'[1]98연계표'!#REF!</definedName>
    <definedName name="____________________________________kgw1">'[2]98연계표'!#REF!</definedName>
    <definedName name="___________________________________aaa1">'[1]98연계표'!#REF!</definedName>
    <definedName name="___________________________________kgw1">'[2]98연계표'!#REF!</definedName>
    <definedName name="__________________________________aaa1">'[1]98연계표'!#REF!</definedName>
    <definedName name="__________________________________kgw1">'[2]98연계표'!#REF!</definedName>
    <definedName name="_________________________________aaa1">'[1]98연계표'!#REF!</definedName>
    <definedName name="_________________________________kgw1">'[2]98연계표'!#REF!</definedName>
    <definedName name="________________________________aaa1">'[1]98연계표'!#REF!</definedName>
    <definedName name="________________________________kgw1">'[2]98연계표'!#REF!</definedName>
    <definedName name="_______________________________aaa1">'[1]98연계표'!#REF!</definedName>
    <definedName name="_______________________________kgw1">'[2]98연계표'!#REF!</definedName>
    <definedName name="______________________________aaa1">'[1]98연계표'!#REF!</definedName>
    <definedName name="______________________________kgw1">'[2]98연계표'!#REF!</definedName>
    <definedName name="_____________________________aaa1">'[1]98연계표'!#REF!</definedName>
    <definedName name="_____________________________kgw1">'[2]98연계표'!#REF!</definedName>
    <definedName name="____________________________aaa1">'[1]98연계표'!#REF!</definedName>
    <definedName name="____________________________kgw1">'[2]98연계표'!#REF!</definedName>
    <definedName name="___________________________aaa1">'[1]98연계표'!#REF!</definedName>
    <definedName name="___________________________kgw1">'[2]98연계표'!#REF!</definedName>
    <definedName name="__________________________aaa1">'[1]98연계표'!#REF!</definedName>
    <definedName name="__________________________kgw1">'[2]98연계표'!#REF!</definedName>
    <definedName name="_________________________aaa1">'[1]98연계표'!#REF!</definedName>
    <definedName name="_________________________kgw1">'[2]98연계표'!#REF!</definedName>
    <definedName name="________________________aaa1">'[1]98연계표'!#REF!</definedName>
    <definedName name="________________________kgw1">'[2]98연계표'!#REF!</definedName>
    <definedName name="_______________________aaa1">'[1]98연계표'!#REF!</definedName>
    <definedName name="_______________________kgw1">'[2]98연계표'!#REF!</definedName>
    <definedName name="______________________aaa1">'[1]98연계표'!#REF!</definedName>
    <definedName name="______________________kgw1">'[2]98연계표'!#REF!</definedName>
    <definedName name="_____________________aaa1">'[1]98연계표'!#REF!</definedName>
    <definedName name="_____________________kgw1">'[2]98연계표'!#REF!</definedName>
    <definedName name="____________________aaa1">'[1]98연계표'!#REF!</definedName>
    <definedName name="____________________kgw1">'[2]98연계표'!#REF!</definedName>
    <definedName name="___________________aaa1">'[1]98연계표'!#REF!</definedName>
    <definedName name="___________________kgw1">'[2]98연계표'!#REF!</definedName>
    <definedName name="__________________aaa1">'[1]98연계표'!#REF!</definedName>
    <definedName name="__________________kgw1">'[2]98연계표'!#REF!</definedName>
    <definedName name="_________________aaa1">'[1]98연계표'!#REF!</definedName>
    <definedName name="_________________kgw1">'[2]98연계표'!#REF!</definedName>
    <definedName name="________________aaa1">'[1]98연계표'!#REF!</definedName>
    <definedName name="________________kgw1">'[2]98연계표'!#REF!</definedName>
    <definedName name="_______________aaa1">'[1]98연계표'!#REF!</definedName>
    <definedName name="_______________kgw1">'[2]98연계표'!#REF!</definedName>
    <definedName name="______________aaa1">'[1]98연계표'!#REF!</definedName>
    <definedName name="______________kgw1">'[2]98연계표'!#REF!</definedName>
    <definedName name="_____________aaa1">'[1]98연계표'!#REF!</definedName>
    <definedName name="_____________kgw1">'[2]98연계표'!#REF!</definedName>
    <definedName name="____________aaa1">'[1]98연계표'!#REF!</definedName>
    <definedName name="____________kgw1">'[2]98연계표'!#REF!</definedName>
    <definedName name="___________aaa1">'[1]98연계표'!#REF!</definedName>
    <definedName name="___________kgw1">'[2]98연계표'!#REF!</definedName>
    <definedName name="__________aaa1">'[1]98연계표'!#REF!</definedName>
    <definedName name="__________kgw1">'[2]98연계표'!#REF!</definedName>
    <definedName name="_________aaa1">'[1]98연계표'!#REF!</definedName>
    <definedName name="_________kgw1">'[2]98연계표'!#REF!</definedName>
    <definedName name="_________SI31">#REF!</definedName>
    <definedName name="_________SI32">#REF!</definedName>
    <definedName name="_________SI33">#REF!</definedName>
    <definedName name="_________SI41">#REF!</definedName>
    <definedName name="_________SI42">#REF!</definedName>
    <definedName name="_________SI43">#REF!</definedName>
    <definedName name="_________SI44">#REF!</definedName>
    <definedName name="_________SI45">#REF!</definedName>
    <definedName name="_________SI46">#REF!</definedName>
    <definedName name="_________SO41">#REF!</definedName>
    <definedName name="_________SO42">#REF!</definedName>
    <definedName name="_________YN1">#REF!</definedName>
    <definedName name="________aaa1">'[1]98연계표'!#REF!</definedName>
    <definedName name="________kgw1">'[2]98연계표'!#REF!</definedName>
    <definedName name="________PI31">#REF!</definedName>
    <definedName name="________PI32">#REF!</definedName>
    <definedName name="________PO2">#REF!</definedName>
    <definedName name="________POU1">#REF!</definedName>
    <definedName name="________POU2">#REF!</definedName>
    <definedName name="________POU31">#REF!</definedName>
    <definedName name="________POU32">#REF!</definedName>
    <definedName name="________Rev1">#REF!</definedName>
    <definedName name="________Rev2">#REF!</definedName>
    <definedName name="________SI31">#REF!</definedName>
    <definedName name="________SI32">#REF!</definedName>
    <definedName name="________SI33">#REF!</definedName>
    <definedName name="________SI41">#REF!</definedName>
    <definedName name="________SI42">#REF!</definedName>
    <definedName name="________SI43">#REF!</definedName>
    <definedName name="________SI44">#REF!</definedName>
    <definedName name="________SI45">#REF!</definedName>
    <definedName name="________SI46">#REF!</definedName>
    <definedName name="________SO41">#REF!</definedName>
    <definedName name="________SO42">#REF!</definedName>
    <definedName name="________YN1">#REF!</definedName>
    <definedName name="_______aaa1">'[1]98연계표'!#REF!</definedName>
    <definedName name="_______kgw1">'[2]98연계표'!#REF!</definedName>
    <definedName name="_______PI31">#REF!</definedName>
    <definedName name="_______PI32">#REF!</definedName>
    <definedName name="_______PO2">#REF!</definedName>
    <definedName name="_______POU1">#REF!</definedName>
    <definedName name="_______POU2">#REF!</definedName>
    <definedName name="_______POU31">#REF!</definedName>
    <definedName name="_______POU32">#REF!</definedName>
    <definedName name="_______Rev1">#REF!</definedName>
    <definedName name="_______Rev2">#REF!</definedName>
    <definedName name="_______SI31">#REF!</definedName>
    <definedName name="_______SI32">#REF!</definedName>
    <definedName name="_______SI33">#REF!</definedName>
    <definedName name="_______SI41">#REF!</definedName>
    <definedName name="_______SI42">#REF!</definedName>
    <definedName name="_______SI43">#REF!</definedName>
    <definedName name="_______SI44">#REF!</definedName>
    <definedName name="_______SI45">#REF!</definedName>
    <definedName name="_______SI46">#REF!</definedName>
    <definedName name="_______SO41">#REF!</definedName>
    <definedName name="_______SO42">#REF!</definedName>
    <definedName name="_______YN1">#REF!</definedName>
    <definedName name="______aaa1">'[1]98연계표'!#REF!</definedName>
    <definedName name="______AAAA1">'[1]98연계표'!#REF!</definedName>
    <definedName name="______con13">'[3](3)Product mix'!#REF!</definedName>
    <definedName name="______kgw1">'[2]98연계표'!#REF!</definedName>
    <definedName name="______PI31">#REF!</definedName>
    <definedName name="______PI32">#REF!</definedName>
    <definedName name="______PO2">#REF!</definedName>
    <definedName name="______POU1">#REF!</definedName>
    <definedName name="______POU2">#REF!</definedName>
    <definedName name="______POU31">#REF!</definedName>
    <definedName name="______POU32">#REF!</definedName>
    <definedName name="______Rev1">#REF!</definedName>
    <definedName name="______Rev2">#REF!</definedName>
    <definedName name="______SI31">#REF!</definedName>
    <definedName name="______SI32">#REF!</definedName>
    <definedName name="______SI33">#REF!</definedName>
    <definedName name="______SI41">#REF!</definedName>
    <definedName name="______SI42">#REF!</definedName>
    <definedName name="______SI43">#REF!</definedName>
    <definedName name="______SI44">#REF!</definedName>
    <definedName name="______SI45">#REF!</definedName>
    <definedName name="______SI46">#REF!</definedName>
    <definedName name="______SO41">#REF!</definedName>
    <definedName name="______SO42">#REF!</definedName>
    <definedName name="______YN1">#REF!</definedName>
    <definedName name="_____aaa1">'[1]98연계표'!#REF!</definedName>
    <definedName name="_____con13">'[3](3)Product mix'!#REF!</definedName>
    <definedName name="_____kgw1">'[2]98연계표'!#REF!</definedName>
    <definedName name="_____PI31">#REF!</definedName>
    <definedName name="_____PI32">#REF!</definedName>
    <definedName name="_____PO2">#REF!</definedName>
    <definedName name="_____POU1">#REF!</definedName>
    <definedName name="_____POU2">#REF!</definedName>
    <definedName name="_____POU31">#REF!</definedName>
    <definedName name="_____POU32">#REF!</definedName>
    <definedName name="_____Rev1">#REF!</definedName>
    <definedName name="_____Rev2">#REF!</definedName>
    <definedName name="_____SB200">#REF!</definedName>
    <definedName name="_____SI31">#REF!</definedName>
    <definedName name="_____SI32">#REF!</definedName>
    <definedName name="_____SI33">#REF!</definedName>
    <definedName name="_____SI41">#REF!</definedName>
    <definedName name="_____SI42">#REF!</definedName>
    <definedName name="_____SI43">#REF!</definedName>
    <definedName name="_____SI44">#REF!</definedName>
    <definedName name="_____SI45">#REF!</definedName>
    <definedName name="_____SI46">#REF!</definedName>
    <definedName name="_____SO41">#REF!</definedName>
    <definedName name="_____SO42">#REF!</definedName>
    <definedName name="_____YN1">#REF!</definedName>
    <definedName name="____aaa1">'[1]98연계표'!#REF!</definedName>
    <definedName name="____B70096">#REF!</definedName>
    <definedName name="____B99999">#REF!</definedName>
    <definedName name="____C693301">#REF!</definedName>
    <definedName name="____con13">'[3](3)Product mix'!#REF!</definedName>
    <definedName name="____kgw1">'[2]98연계표'!#REF!</definedName>
    <definedName name="____PI31">#REF!</definedName>
    <definedName name="____PI32">#REF!</definedName>
    <definedName name="____PO2">#REF!</definedName>
    <definedName name="____POU1">#REF!</definedName>
    <definedName name="____POU2">#REF!</definedName>
    <definedName name="____POU31">#REF!</definedName>
    <definedName name="____POU32">#REF!</definedName>
    <definedName name="____Rev1">#REF!</definedName>
    <definedName name="____Rev2">#REF!</definedName>
    <definedName name="____SI31">#REF!</definedName>
    <definedName name="____SI32">#REF!</definedName>
    <definedName name="____SI33">#REF!</definedName>
    <definedName name="____SI41">#REF!</definedName>
    <definedName name="____SI42">#REF!</definedName>
    <definedName name="____SI43">#REF!</definedName>
    <definedName name="____SI44">#REF!</definedName>
    <definedName name="____SI45">#REF!</definedName>
    <definedName name="____SI46">#REF!</definedName>
    <definedName name="____SO41">#REF!</definedName>
    <definedName name="____SO42">#REF!</definedName>
    <definedName name="____YN1">#REF!</definedName>
    <definedName name="___aaa1">'[1]98연계표'!#REF!</definedName>
    <definedName name="___B70096">#REF!</definedName>
    <definedName name="___B99999">#REF!</definedName>
    <definedName name="___C693301">#REF!</definedName>
    <definedName name="___con13">'[3](3)Product mix'!#REF!</definedName>
    <definedName name="___kgw1">'[2]98연계표'!#REF!</definedName>
    <definedName name="___PI31">#REF!</definedName>
    <definedName name="___PI32">#REF!</definedName>
    <definedName name="___PO2">#REF!</definedName>
    <definedName name="___POU1">#REF!</definedName>
    <definedName name="___POU2">#REF!</definedName>
    <definedName name="___POU31">#REF!</definedName>
    <definedName name="___POU32">#REF!</definedName>
    <definedName name="___Rev1">#REF!</definedName>
    <definedName name="___Rev2">#REF!</definedName>
    <definedName name="___SB200">#REF!</definedName>
    <definedName name="___SI31">#REF!</definedName>
    <definedName name="___SI32">#REF!</definedName>
    <definedName name="___SI33">#REF!</definedName>
    <definedName name="___SI41">#REF!</definedName>
    <definedName name="___SI42">#REF!</definedName>
    <definedName name="___SI43">#REF!</definedName>
    <definedName name="___SI44">#REF!</definedName>
    <definedName name="___SI45">#REF!</definedName>
    <definedName name="___SI46">#REF!</definedName>
    <definedName name="___SO41">#REF!</definedName>
    <definedName name="___SO42">#REF!</definedName>
    <definedName name="___YN1">#REF!</definedName>
    <definedName name="__aaa1">'[1]98연계표'!#REF!</definedName>
    <definedName name="__B70096">#REF!</definedName>
    <definedName name="__B99999">#REF!</definedName>
    <definedName name="__C693301">#REF!</definedName>
    <definedName name="__con13">'[3](3)Product mix'!#REF!</definedName>
    <definedName name="__GoA1">[0]!__GoA1</definedName>
    <definedName name="__IntlFixup" hidden="1">TRUE</definedName>
    <definedName name="__kgw1">'[2]98연계표'!#REF!</definedName>
    <definedName name="__NPS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P4" localSheetId="3" hidden="1">#REF!</definedName>
    <definedName name="__P4" hidden="1">#REF!</definedName>
    <definedName name="__PI31">#REF!</definedName>
    <definedName name="__PI32">#REF!</definedName>
    <definedName name="__PLT1">#REF!</definedName>
    <definedName name="__PLT2">#REF!</definedName>
    <definedName name="__PO2">#REF!</definedName>
    <definedName name="__POU1">#REF!</definedName>
    <definedName name="__POU2">#REF!</definedName>
    <definedName name="__POU31">#REF!</definedName>
    <definedName name="__POU32">#REF!</definedName>
    <definedName name="__Rev1">#REF!</definedName>
    <definedName name="__Rev2">#REF!</definedName>
    <definedName name="__SB200">#REF!</definedName>
    <definedName name="__sdd1">#REF!</definedName>
    <definedName name="__SI31">#REF!</definedName>
    <definedName name="__SI32">#REF!</definedName>
    <definedName name="__SI33">#REF!</definedName>
    <definedName name="__SI41">#REF!</definedName>
    <definedName name="__SI42">#REF!</definedName>
    <definedName name="__SI43">#REF!</definedName>
    <definedName name="__SI44">#REF!</definedName>
    <definedName name="__SI45">#REF!</definedName>
    <definedName name="__SI46">#REF!</definedName>
    <definedName name="__SO41">#REF!</definedName>
    <definedName name="__SO42">#REF!</definedName>
    <definedName name="__YN1">#REF!</definedName>
    <definedName name="_1">#N/A</definedName>
    <definedName name="_1_?">#REF!</definedName>
    <definedName name="_1_0Print_Area">'[4]A-100전제'!#REF!</definedName>
    <definedName name="_1_월">#REF!</definedName>
    <definedName name="_10">#N/A</definedName>
    <definedName name="_10__123Graph_A차트_6" hidden="1">[5]A!$D$148:$D$156</definedName>
    <definedName name="_10__123Graph_A차트_8" hidden="1">[6]A!$D$185:$D$186</definedName>
    <definedName name="_10x1_">#REF!</definedName>
    <definedName name="_11__123Graph_A차트_7" hidden="1">[5]A!$B$185:$B$186</definedName>
    <definedName name="_11__123Graph_B차트_1" hidden="1">[6]A!$C$79:$C$84</definedName>
    <definedName name="_11x2_">#REF!</definedName>
    <definedName name="_12__123Graph_A차트_8" hidden="1">[5]A!$D$185:$D$186</definedName>
    <definedName name="_12__123Graph_B차트_2" hidden="1">[6]A!$E$79:$E$84</definedName>
    <definedName name="_13__123Graph_B차트_1" hidden="1">[5]A!$C$79:$C$84</definedName>
    <definedName name="_13__123Graph_B차트_3" hidden="1">[6]A!$C$113:$C$119</definedName>
    <definedName name="_14__123Graph_B차트_2" hidden="1">[5]A!$E$79:$E$84</definedName>
    <definedName name="_14__123Graph_B차트_4" hidden="1">[6]A!$E$113:$E$119</definedName>
    <definedName name="_15__123Graph_B차트_3" hidden="1">[5]A!$C$113:$C$119</definedName>
    <definedName name="_15__123Graph_B차트_5" hidden="1">[6]A!$C$148:$C$156</definedName>
    <definedName name="_16__123Graph_B차트_4" hidden="1">[5]A!$E$113:$E$119</definedName>
    <definedName name="_16__123Graph_B차트_6" hidden="1">[6]A!$E$148:$E$156</definedName>
    <definedName name="_17__123Graph_B차트_5" hidden="1">[5]A!$C$148:$C$156</definedName>
    <definedName name="_17__123Graph_B차트_7" hidden="1">[6]A!$C$185:$C$186</definedName>
    <definedName name="_18__123Graph_B차트_6" hidden="1">[5]A!$E$148:$E$156</definedName>
    <definedName name="_18__123Graph_B차트_8" hidden="1">[6]A!$E$185:$E$186</definedName>
    <definedName name="_19__123Graph_B차트_7" hidden="1">[5]A!$C$185:$C$186</definedName>
    <definedName name="_19__123Graph_X차트_1" hidden="1">[6]A!$A$79:$A$84</definedName>
    <definedName name="_1999_01_29">#REF!</definedName>
    <definedName name="_1S">#N/A</definedName>
    <definedName name="_2">#REF!</definedName>
    <definedName name="_2_?">#REF!</definedName>
    <definedName name="_2_?쨲?f">#REF!</definedName>
    <definedName name="_2_0Print_Area">'[4]A-100전제'!#REF!</definedName>
    <definedName name="_2_월">#REF!</definedName>
    <definedName name="_20__123Graph_B차트_8" hidden="1">[5]A!$E$185:$E$186</definedName>
    <definedName name="_20__123Graph_X차트_2" hidden="1">[6]A!$A$79:$A$84</definedName>
    <definedName name="_21__123Graph_X차트_1" hidden="1">[5]A!$A$79:$A$84</definedName>
    <definedName name="_21__123Graph_X차트_3" hidden="1">[6]A!$A$113:$A$119</definedName>
    <definedName name="_22__123Graph_X차트_2" hidden="1">[5]A!$A$79:$A$84</definedName>
    <definedName name="_22__123Graph_X차트_4" hidden="1">[6]A!$A$113:$A$119</definedName>
    <definedName name="_23__123Graph_X차트_3" hidden="1">[5]A!$A$113:$A$119</definedName>
    <definedName name="_23__123Graph_X차트_5" hidden="1">[6]A!$A$148:$A$156</definedName>
    <definedName name="_24__123Graph_X차트_4" hidden="1">[5]A!$A$113:$A$119</definedName>
    <definedName name="_24__123Graph_X차트_6" hidden="1">[6]A!$A$148:$A$156</definedName>
    <definedName name="_25__123Graph_X차트_5" hidden="1">[5]A!$A$148:$A$156</definedName>
    <definedName name="_25__123Graph_X차트_7" hidden="1">[6]A!$A$185:$A$186</definedName>
    <definedName name="_26__123Graph_X차트_6" hidden="1">[5]A!$A$148:$A$156</definedName>
    <definedName name="_26__123Graph_X차트_8" hidden="1">[6]A!$A$185:$A$186</definedName>
    <definedName name="_27__123Graph_X차트_7" hidden="1">[5]A!$A$185:$A$186</definedName>
    <definedName name="_27A11_">[7]제품별!#REF!</definedName>
    <definedName name="_28__123Graph_X차트_8" hidden="1">[5]A!$A$185:$A$186</definedName>
    <definedName name="_2Print_Area">'[4]A-100전제'!#REF!</definedName>
    <definedName name="_2S">#N/A</definedName>
    <definedName name="_3">#N/A</definedName>
    <definedName name="_3_?쨲?f">#REF!</definedName>
    <definedName name="_3__123Graph_A차트_1" hidden="1">[6]A!$B$79:$B$84</definedName>
    <definedName name="_3_월">#REF!</definedName>
    <definedName name="_30A11_">[8]제품별!#REF!</definedName>
    <definedName name="_3월">'[1]98연계표'!#REF!</definedName>
    <definedName name="_4">#N/A</definedName>
    <definedName name="_4__123Graph_A차트_2" hidden="1">[6]A!$D$79:$D$84</definedName>
    <definedName name="_4_월">#REF!</definedName>
    <definedName name="_4±aA¸A÷¹RA_A¡">#REF!</definedName>
    <definedName name="_4Print_Area">'[4]A-100전제'!#REF!</definedName>
    <definedName name="_5">#N/A</definedName>
    <definedName name="_5__123Graph_A차트_1" hidden="1">[5]A!$B$79:$B$84</definedName>
    <definedName name="_5__123Graph_A차트_3" hidden="1">[6]A!$B$113:$B$119</definedName>
    <definedName name="_5_월">#REF!</definedName>
    <definedName name="_5±aA¸A÷¹RA_A¡">#REF!</definedName>
    <definedName name="_6">#N/A</definedName>
    <definedName name="_6__123Graph_A차트_2" hidden="1">[5]A!$D$79:$D$84</definedName>
    <definedName name="_6__123Graph_A차트_4" hidden="1">[6]A!$D$113:$D$119</definedName>
    <definedName name="_7__123Graph_A차트_3" hidden="1">[5]A!$B$113:$B$119</definedName>
    <definedName name="_7__123Graph_A차트_5" hidden="1">[6]A!$B$148:$B$156</definedName>
    <definedName name="_7AO¿a¹RA_A¡">#REF!</definedName>
    <definedName name="_8__123Graph_A차트_4" hidden="1">[5]A!$D$113:$D$119</definedName>
    <definedName name="_8__123Graph_A차트_6" hidden="1">[6]A!$D$148:$D$156</definedName>
    <definedName name="_8B2_">#REF!</definedName>
    <definedName name="_9__123Graph_A차트_5" hidden="1">[5]A!$B$148:$B$156</definedName>
    <definedName name="_9__123Graph_A차트_7" hidden="1">[6]A!$B$185:$B$186</definedName>
    <definedName name="_9FF3_">#REF!</definedName>
    <definedName name="_Ａ４1">#N/A</definedName>
    <definedName name="_aaa1">'[1]98연계표'!#REF!</definedName>
    <definedName name="_B2">#REF!</definedName>
    <definedName name="_B70096">#REF!</definedName>
    <definedName name="_B99999">#REF!</definedName>
    <definedName name="_C693301">#REF!</definedName>
    <definedName name="_con13">'[9](3)Product mix'!#REF!</definedName>
    <definedName name="_Dist_Bin" localSheetId="3" hidden="1">#REF!</definedName>
    <definedName name="_Dist_Bin" hidden="1">#REF!</definedName>
    <definedName name="_Dist_Values" localSheetId="3" hidden="1">#REF!</definedName>
    <definedName name="_Dist_Values" hidden="1">#REF!</definedName>
    <definedName name="_FF3">#REF!</definedName>
    <definedName name="_Fill" localSheetId="3" hidden="1">'[10]144'!#REF!</definedName>
    <definedName name="_Fill" hidden="1">'[10]144'!#REF!</definedName>
    <definedName name="_xlnm._FilterDatabase" localSheetId="3" hidden="1">'4. 전체공사일정표(최초, 정기)'!$A$6:$AAY$211</definedName>
    <definedName name="_xlnm._FilterDatabase" hidden="1">#REF!</definedName>
    <definedName name="_GoA1">[0]!_GoA1</definedName>
    <definedName name="_GoA2">[0]!_GoA2</definedName>
    <definedName name="_Key1" localSheetId="3" hidden="1">#REF!</definedName>
    <definedName name="_Key1" hidden="1">#REF!</definedName>
    <definedName name="_Key2" localSheetId="3" hidden="1">#REF!</definedName>
    <definedName name="_Key2" hidden="1">#REF!</definedName>
    <definedName name="_kgw1">'[2]98연계표'!#REF!</definedName>
    <definedName name="_meta">#REF!</definedName>
    <definedName name="_NPS2" localSheetId="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NPS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Order1" localSheetId="3" hidden="1">0</definedName>
    <definedName name="_Order1" hidden="1">255</definedName>
    <definedName name="_Order2" hidden="1">255</definedName>
    <definedName name="_P4" localSheetId="3" hidden="1">#REF!</definedName>
    <definedName name="_P4" hidden="1">#REF!</definedName>
    <definedName name="_PI31">#REF!</definedName>
    <definedName name="_PI32">#REF!</definedName>
    <definedName name="_PLT1">#REF!</definedName>
    <definedName name="_PLT2">#REF!</definedName>
    <definedName name="_PO2">#REF!</definedName>
    <definedName name="_POU1">#REF!</definedName>
    <definedName name="_POU2">#REF!</definedName>
    <definedName name="_POU31">#REF!</definedName>
    <definedName name="_POU32">#REF!</definedName>
    <definedName name="_PRINT_TITLE">#REF!</definedName>
    <definedName name="_Regression_Int" hidden="1">1</definedName>
    <definedName name="_Regression_Out" localSheetId="3" hidden="1">#REF!</definedName>
    <definedName name="_Regression_Out" hidden="1">#REF!</definedName>
    <definedName name="_Regression_X" localSheetId="3" hidden="1">#REF!</definedName>
    <definedName name="_Regression_X" hidden="1">#REF!</definedName>
    <definedName name="_Regression_Y" localSheetId="3" hidden="1">#REF!</definedName>
    <definedName name="_Regression_Y" hidden="1">#REF!</definedName>
    <definedName name="_Rev1">#REF!</definedName>
    <definedName name="_Rev2">#REF!</definedName>
    <definedName name="_SB200">#REF!</definedName>
    <definedName name="_sdd1">#REF!</definedName>
    <definedName name="_SI31">#REF!</definedName>
    <definedName name="_SI32">#REF!</definedName>
    <definedName name="_SI33">#REF!</definedName>
    <definedName name="_SI41">#REF!</definedName>
    <definedName name="_SI42">#REF!</definedName>
    <definedName name="_SI43">#REF!</definedName>
    <definedName name="_SI44">#REF!</definedName>
    <definedName name="_SI45">#REF!</definedName>
    <definedName name="_SI46">#REF!</definedName>
    <definedName name="_SO41">#REF!</definedName>
    <definedName name="_SO42">#REF!</definedName>
    <definedName name="_Sort" localSheetId="3" hidden="1">#REF!</definedName>
    <definedName name="_Sort" hidden="1">#REF!</definedName>
    <definedName name="_t" localSheetId="3" hidden="1">#REF!</definedName>
    <definedName name="_t" hidden="1">#REF!</definedName>
    <definedName name="_x">#N/A</definedName>
    <definedName name="_x1">#REF!</definedName>
    <definedName name="_x2">#REF!</definedName>
    <definedName name="_YN1">#REF!</definedName>
    <definedName name="¿¹≫eAN°y½AÆR¼³ONLY">#REF!</definedName>
    <definedName name="\0">#N/A</definedName>
    <definedName name="\a">#N/A</definedName>
    <definedName name="\b">#N/A</definedName>
    <definedName name="\c">#REF!</definedName>
    <definedName name="\d">#REF!</definedName>
    <definedName name="\e">#REF!</definedName>
    <definedName name="\f">#REF!</definedName>
    <definedName name="\g">#N/A</definedName>
    <definedName name="\h">#N/A</definedName>
    <definedName name="\i">#N/A</definedName>
    <definedName name="\j">#REF!</definedName>
    <definedName name="\k">#REF!</definedName>
    <definedName name="\l">#REF!</definedName>
    <definedName name="\m">#REF!</definedName>
    <definedName name="\n">#REF!</definedName>
    <definedName name="\o">#N/A</definedName>
    <definedName name="\p">#N/A</definedName>
    <definedName name="\q">#N/A</definedName>
    <definedName name="\r">#REF!</definedName>
    <definedName name="\s">#REF!</definedName>
    <definedName name="\t">#REF!</definedName>
    <definedName name="\w">#REF!</definedName>
    <definedName name="\x">#REF!</definedName>
    <definedName name="\y">#N/A</definedName>
    <definedName name="\z">#N/A</definedName>
    <definedName name="√">"SQRT"</definedName>
    <definedName name="↑">#REF!</definedName>
    <definedName name="※_추후_NAVA__PROJECT는__부품_">[11]품의서!#REF!</definedName>
    <definedName name="¹ß">#REF!</definedName>
    <definedName name="a" localSheetId="3" hidden="1">#REF!,#REF!,#REF!,#REF!</definedName>
    <definedName name="A">[12]제품별!#REF!</definedName>
    <definedName name="A?___R3_t">#REF!</definedName>
    <definedName name="A_I">[13]별제권_정리담보권!$U$6:$U$213</definedName>
    <definedName name="A_I1">[13]별제권_정리담보권!$O$6:$O$213</definedName>
    <definedName name="A_I2">[13]별제권_정리담보권!$Q$6:$Q$213</definedName>
    <definedName name="A_P">[13]별제권_정리담보권!$T$6:$T$213</definedName>
    <definedName name="A1_">#N/A</definedName>
    <definedName name="A2S">'[1]98연계표'!#REF!</definedName>
    <definedName name="aa">[14]제품별!#REF!</definedName>
    <definedName name="aaa" localSheetId="3" hidden="1">{#N/A,#N/A,TRUE,"Krycí list"}</definedName>
    <definedName name="aaa">'[15]98연계표'!#REF!</definedName>
    <definedName name="aaaa" localSheetId="3" hidden="1">#REF!</definedName>
    <definedName name="aaaa">#N/A</definedName>
    <definedName name="AAAA1" localSheetId="3" hidden="1">{#N/A,#N/A,FALSE,"기술료 비교"}</definedName>
    <definedName name="AAAA1" hidden="1">{#N/A,#N/A,FALSE,"기술료 비교"}</definedName>
    <definedName name="aaaaa" localSheetId="3" hidden="1">#REF!</definedName>
    <definedName name="aaaaa" hidden="1">#REF!</definedName>
    <definedName name="AAAAAA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AAAAAA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AAAAAAAAAA">'[1]98연계표'!#REF!</definedName>
    <definedName name="aaaaaaaaaaaa" localSheetId="3" hidden="1">{#N/A,#N/A,TRUE,"Krycí list"}</definedName>
    <definedName name="aaaaaaaaaaaa" hidden="1">{#N/A,#N/A,TRUE,"Krycí list"}</definedName>
    <definedName name="aaaaaaaaaaaaaaa">#REF!</definedName>
    <definedName name="aaaaaaaaaaaaaaaaaaa" localSheetId="3" hidden="1">{#N/A,#N/A,TRUE,"Krycí list"}</definedName>
    <definedName name="aaaaaaaaaaaaaaaaaaa" hidden="1">{#N/A,#N/A,TRUE,"Krycí list"}</definedName>
    <definedName name="aaaaawqwqw">'[1]98연계표'!#REF!</definedName>
    <definedName name="AB">#REF!</definedName>
    <definedName name="abcd">#REF!</definedName>
    <definedName name="Access_Button" hidden="1">"X98년차량부하__양_증차품의_List"</definedName>
    <definedName name="AccessDatabase" hidden="1">"C:\WORK\납품능력평가\98년차량부하.mdb"</definedName>
    <definedName name="ACOG" localSheetId="3" hidden="1">#REF!,#REF!,#REF!</definedName>
    <definedName name="ACOG" hidden="1">#REF!,#REF!,#REF!</definedName>
    <definedName name="ADM" localSheetId="3" hidden="1">#REF!</definedName>
    <definedName name="ADM" hidden="1">#REF!</definedName>
    <definedName name="ALL">#N/A</definedName>
    <definedName name="ALTB">[16]MX628EX!#REF!</definedName>
    <definedName name="Amp_금액">#REF!</definedName>
    <definedName name="APPROVED">#REF!</definedName>
    <definedName name="APRD_TEAM">#REF!</definedName>
    <definedName name="APS4_12M_E">[17]성신!#REF!</definedName>
    <definedName name="area">#REF!</definedName>
    <definedName name="array_cost_m2">#REF!</definedName>
    <definedName name="array_grosf">#REF!</definedName>
    <definedName name="AS" localSheetId="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AS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AS2DocOpenMode" hidden="1">"AS2DocumentEdit"</definedName>
    <definedName name="AS2ReportLS" hidden="1">1</definedName>
    <definedName name="AS2SyncStepLS" hidden="1">0</definedName>
    <definedName name="AS2TickmarkLS" localSheetId="3" hidden="1">#REF!</definedName>
    <definedName name="AS2TickmarkLS" hidden="1">#REF!</definedName>
    <definedName name="AS2VersionLS" hidden="1">300</definedName>
    <definedName name="asa">'[18]97'!$I$3:$I$112,'[18]97'!$BC$3:$BS$112</definedName>
    <definedName name="ASDF">#REF!</definedName>
    <definedName name="asdqwdwd">#REF!</definedName>
    <definedName name="asfadfasdfsda">[19]제품별!#REF!</definedName>
    <definedName name="AV">#N/A</definedName>
    <definedName name="awc">#REF!</definedName>
    <definedName name="A가뭐지">[7]제품별!#REF!</definedName>
    <definedName name="b" localSheetId="3" hidden="1">#REF!,#REF!,#REF!</definedName>
    <definedName name="B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B_Month">'[20]1-0. DMD'!$T$2</definedName>
    <definedName name="B200000000">#REF!</definedName>
    <definedName name="b3.">#REF!</definedName>
    <definedName name="BackEMF">'[21]리니어모터 LIST'!$G$3:$G$85</definedName>
    <definedName name="Bank_Level">[22]MS_Out!$B$145</definedName>
    <definedName name="BASE가공후처리단가">'[23]STROKE별 단가'!$E$2:$E$41</definedName>
    <definedName name="BASE길이">'[24]STROKE별 단가'!$B$2:$B$41</definedName>
    <definedName name="BASE무게">'[24]STROKE별 단가'!$C$2:$C$41</definedName>
    <definedName name="BASE압출단가">'[25]STROKE별 단가'!$D$2:$D$41</definedName>
    <definedName name="BB">#REF!</definedName>
    <definedName name="BBB">#REF!</definedName>
    <definedName name="bc">#REF!</definedName>
    <definedName name="BG_Del" hidden="1">15</definedName>
    <definedName name="BG_Ins" hidden="1">4</definedName>
    <definedName name="BG_Mod" hidden="1">6</definedName>
    <definedName name="BK1_">#N/A</definedName>
    <definedName name="Bldg_dep_yrs">#REF!</definedName>
    <definedName name="BM">#N/A</definedName>
    <definedName name="book1" localSheetId="3" hidden="1">{#N/A,#N/A,FALSE,"UNIT";#N/A,#N/A,FALSE,"UNIT";#N/A,#N/A,FALSE,"계정"}</definedName>
    <definedName name="book1" hidden="1">{#N/A,#N/A,FALSE,"UNIT";#N/A,#N/A,FALSE,"UNIT";#N/A,#N/A,FALSE,"계정"}</definedName>
    <definedName name="BP">#REF!</definedName>
    <definedName name="Break_Cable_금액">#REF!</definedName>
    <definedName name="BRI1_IN">#REF!</definedName>
    <definedName name="BRI1_OUT">#REF!</definedName>
    <definedName name="BRI1_PR">#REF!</definedName>
    <definedName name="BRI2_IN">#REF!</definedName>
    <definedName name="BRI2_OUT">#REF!</definedName>
    <definedName name="BRI2_PR">#REF!</definedName>
    <definedName name="BRKT_ASST">#REF!</definedName>
    <definedName name="btw_01">#REF!,#REF!,#REF!,#REF!,#REF!,#REF!,#REF!,#REF!,#REF!</definedName>
    <definedName name="btw_03">#REF!,#REF!,#REF!,#REF!,#REF!</definedName>
    <definedName name="BUF1_IN">#REF!</definedName>
    <definedName name="BUF1_OUT">#REF!</definedName>
    <definedName name="BUF1_PR">#REF!</definedName>
    <definedName name="BUF2_IN">#REF!</definedName>
    <definedName name="BUF2_OUT">#REF!</definedName>
    <definedName name="BUF2_PR">#REF!</definedName>
    <definedName name="Button_1">"주문서관리대장99xls_BS_DATA_List"</definedName>
    <definedName name="BW">#N/A</definedName>
    <definedName name="C_">#N/A</definedName>
    <definedName name="CABLEVEYORBKT단가">'[24]STROKE별 단가'!$Q$2:$Q$41</definedName>
    <definedName name="CABLEVEYOR길이">'[24]STROKE별 단가'!$R$2:$R$41</definedName>
    <definedName name="CABLEVEYOR단가">'[24]STROKE별 단가'!$S$2:$S$41</definedName>
    <definedName name="CABLE단가">'[25]STROKE별 단가'!$T$2:$T$41</definedName>
    <definedName name="CAPA">[26]기준정보!$F$3:$F$14</definedName>
    <definedName name="Capture.Capture">[0]!Capture.Capture</definedName>
    <definedName name="CAS" localSheetId="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CAS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catch방안" localSheetId="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catch방안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CC">#REF!</definedName>
    <definedName name="CCC">#REF!</definedName>
    <definedName name="ccccccccc">#REF!</definedName>
    <definedName name="CD">#REF!</definedName>
    <definedName name="CDE">#REF!</definedName>
    <definedName name="Cell_cost_m2">#REF!</definedName>
    <definedName name="Cell_grosf">#REF!</definedName>
    <definedName name="CEN_IN">#REF!</definedName>
    <definedName name="CEN_OUT">#REF!</definedName>
    <definedName name="CEN_PR">#REF!</definedName>
    <definedName name="CEN_Ser_PR">#REF!</definedName>
    <definedName name="CF_cost_m2">#REF!</definedName>
    <definedName name="CF_grosf">#REF!</definedName>
    <definedName name="CHA_dep_rate">[27]INPUTS!$F$22</definedName>
    <definedName name="CHA_mat">[27]INPUTS!$C$22</definedName>
    <definedName name="CHA_power">[27]INPUTS!$E$22</definedName>
    <definedName name="CHA_thick">[27]INPUTS!$D$22</definedName>
    <definedName name="CHB_dep_rate">[27]INPUTS!$F$23</definedName>
    <definedName name="CHB_mat">[27]INPUTS!$C$23</definedName>
    <definedName name="CHB_power">[27]INPUTS!$E$23</definedName>
    <definedName name="CHB_thick">[27]INPUTS!$D$23</definedName>
    <definedName name="CHC_dep_rate">[27]INPUTS!$F$24</definedName>
    <definedName name="CHC_mat">[27]INPUTS!$C$24</definedName>
    <definedName name="CHC_power">[27]INPUTS!$E$24</definedName>
    <definedName name="CHC_thick">[27]INPUTS!$D$24</definedName>
    <definedName name="clean부">#N/A</definedName>
    <definedName name="CO">#N/A</definedName>
    <definedName name="Ｃｏｄｅ">[27]확인서!$G$10</definedName>
    <definedName name="ContCurrunt">'[21]리니어모터 LIST'!$D$3:$D$85</definedName>
    <definedName name="Contforce">'[21]리니어모터 LIST'!$C$3:$C$85</definedName>
    <definedName name="COOL_CV_PR">#REF!</definedName>
    <definedName name="COOL_IN">#REF!</definedName>
    <definedName name="COOL_OUT">[28]UNIT!#REF!</definedName>
    <definedName name="COOL_PR">#REF!</definedName>
    <definedName name="COOL1_IN">#REF!</definedName>
    <definedName name="COOL1_OUT">[28]UNIT!#REF!</definedName>
    <definedName name="COOL1_PR">#REF!</definedName>
    <definedName name="COUPPCD">#REF!</definedName>
    <definedName name="_xlnm.Criteria">#REF!</definedName>
    <definedName name="Criteria_MI">#REF!</definedName>
    <definedName name="CRITERIA3">'[29]년고과(결과)'!#REF!</definedName>
    <definedName name="CRITERIA4">'[29]년고과(결과)'!#REF!</definedName>
    <definedName name="CRTC">#REF!</definedName>
    <definedName name="csDesignMode">1</definedName>
    <definedName name="cst">#N/A</definedName>
    <definedName name="CSTT" localSheetId="3" hidden="1">#REF!</definedName>
    <definedName name="CSTT" hidden="1">#REF!</definedName>
    <definedName name="CS테크놀로지" localSheetId="3" hidden="1">{#N/A,#N/A,FALSE,"UNIT";#N/A,#N/A,FALSE,"UNIT";#N/A,#N/A,FALSE,"계정"}</definedName>
    <definedName name="CS테크놀로지" hidden="1">{#N/A,#N/A,FALSE,"UNIT";#N/A,#N/A,FALSE,"UNIT";#N/A,#N/A,FALSE,"계정"}</definedName>
    <definedName name="currentmonth">#REF!</definedName>
    <definedName name="CUST_EO_NO">#REF!</definedName>
    <definedName name="CV_CST_Pr">#REF!</definedName>
    <definedName name="CV1_IN">#REF!</definedName>
    <definedName name="CV1_INPUT">#REF!</definedName>
    <definedName name="CV1_OUT">#REF!</definedName>
    <definedName name="CV1_PR">#REF!</definedName>
    <definedName name="CV1_PRICE">#REF!</definedName>
    <definedName name="CV2_IN">#REF!</definedName>
    <definedName name="CV2_OUT">#REF!</definedName>
    <definedName name="CV2_PR">#REF!</definedName>
    <definedName name="CX_411">[17]성신!#REF!</definedName>
    <definedName name="d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d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D_EFFECTIVE">#REF!</definedName>
    <definedName name="D_EFFECTIVE_PHASE">#REF!</definedName>
    <definedName name="DATA">#REF!</definedName>
    <definedName name="DATA_B">[30]자료설정!$L$2</definedName>
    <definedName name="DATA_M">[30]자료설정!$B$4:$F$20</definedName>
    <definedName name="DATA_Q">[30]자료설정!$J$2</definedName>
    <definedName name="DATA_S">[30]견적입력!$BF$1:$BG$183</definedName>
    <definedName name="DATA_T">[30]자료설정!$G$4:$H$20</definedName>
    <definedName name="DATA1">#N/A</definedName>
    <definedName name="DATA2">#N/A</definedName>
    <definedName name="DATA3">#REF!</definedName>
    <definedName name="DATA4">#REF!</definedName>
    <definedName name="DATA999">[30]견적입력!$AX$2:$AY$12</definedName>
    <definedName name="_xlnm.Database">#REF!</definedName>
    <definedName name="Database_MI">#REF!</definedName>
    <definedName name="DD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DDD" localSheetId="3" hidden="1">#REF!</definedName>
    <definedName name="ddd">'[1]98연계표'!#REF!</definedName>
    <definedName name="dddd">'[31]1단1열(S)'!#REF!</definedName>
    <definedName name="DDDDD">'[32]98연계표'!#REF!</definedName>
    <definedName name="dddddddddddddddd" localSheetId="3" hidden="1">{#N/A,#N/A,TRUE,"Krycí list"}</definedName>
    <definedName name="dddddddddddddddd" hidden="1">{#N/A,#N/A,TRUE,"Krycí list"}</definedName>
    <definedName name="ddr" localSheetId="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ddr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DEE">{"'사직서'!$A$1:$H$9"}</definedName>
    <definedName name="del" localSheetId="3" hidden="1">{#N/A,#N/A,FALSE,"UNIT";#N/A,#N/A,FALSE,"UNIT";#N/A,#N/A,FALSE,"계정"}</definedName>
    <definedName name="del" hidden="1">{#N/A,#N/A,FALSE,"UNIT";#N/A,#N/A,FALSE,"UNIT";#N/A,#N/A,FALSE,"계정"}</definedName>
    <definedName name="Demand">#REF!</definedName>
    <definedName name="DESCRIPTION">#REF!</definedName>
    <definedName name="dfaf" localSheetId="3" hidden="1">{#N/A,#N/A,TRUE,"Krycí list"}</definedName>
    <definedName name="dfaf" hidden="1">{#N/A,#N/A,TRUE,"Krycí list"}</definedName>
    <definedName name="DFYHJ">#REF!</definedName>
    <definedName name="dgsd" localSheetId="3" hidden="1">#REF!</definedName>
    <definedName name="dgsd" hidden="1">#REF!</definedName>
    <definedName name="dh" localSheetId="3" hidden="1">{#N/A,#N/A,TRUE,"Krycí list"}</definedName>
    <definedName name="dh" hidden="1">{#N/A,#N/A,TRUE,"Krycí list"}</definedName>
    <definedName name="DHO">[33]!DHO</definedName>
    <definedName name="DIV1_IN">#REF!</definedName>
    <definedName name="DIV1_OUT">#REF!</definedName>
    <definedName name="DIV1_PR">#REF!</definedName>
    <definedName name="DIV2_IN">#REF!</definedName>
    <definedName name="DIV2_OUT">#REF!</definedName>
    <definedName name="DIV2_PR">#REF!</definedName>
    <definedName name="DIV3_IN">#REF!</definedName>
    <definedName name="DIV3_OUT">#REF!</definedName>
    <definedName name="DIV3_PR">#REF!</definedName>
    <definedName name="DIV4_IN">#REF!</definedName>
    <definedName name="DIV4_OUT">#REF!</definedName>
    <definedName name="DIV4_PR">#REF!</definedName>
    <definedName name="DIV5_IN">#REF!</definedName>
    <definedName name="DIV5_OUT">#REF!</definedName>
    <definedName name="DIV5_PR">#REF!</definedName>
    <definedName name="DIV6_IN">#REF!</definedName>
    <definedName name="DIV6_OUT">#REF!</definedName>
    <definedName name="DIV6_PR">#REF!</definedName>
    <definedName name="DIV7_IN">#REF!</definedName>
    <definedName name="DIV7_OUT">#REF!</definedName>
    <definedName name="DIV7_PR">#REF!</definedName>
    <definedName name="DIV8_IN">#REF!</definedName>
    <definedName name="DIV8_OUT">#REF!</definedName>
    <definedName name="DIV8_PR">#REF!</definedName>
    <definedName name="DL">#REF!</definedName>
    <definedName name="DLEHD">#REF!</definedName>
    <definedName name="DN">#REF!</definedName>
    <definedName name="dP">#N/A</definedName>
    <definedName name="DP2_20">[17]성신!#REF!</definedName>
    <definedName name="drtretw" localSheetId="3" hidden="1">#REF!</definedName>
    <definedName name="drtretw" hidden="1">#REF!</definedName>
    <definedName name="DSA">#REF!</definedName>
    <definedName name="DSFSDF">[33]!DSFSDF</definedName>
    <definedName name="dsgh" localSheetId="3" hidden="1">{#N/A,#N/A,TRUE,"Krycí list"}</definedName>
    <definedName name="dsgh" hidden="1">{#N/A,#N/A,TRUE,"Krycí list"}</definedName>
    <definedName name="E2EM_X4C1">[17]성신!#REF!</definedName>
    <definedName name="E3Z_G61">[17]성신!#REF!</definedName>
    <definedName name="E3Z_G62">[17]성신!#REF!</definedName>
    <definedName name="ECO_NO">#REF!</definedName>
    <definedName name="EE">#REF!</definedName>
    <definedName name="EE_SX672">[17]성신!#REF!</definedName>
    <definedName name="EEE">[34]송전기본!$C$1:$R$47</definedName>
    <definedName name="EEEE">{"'사직서'!$A$1:$H$9"}</definedName>
    <definedName name="EMG">#REF!</definedName>
    <definedName name="Encoder_Cable_금액">#REF!</definedName>
    <definedName name="ENGINEER">#REF!</definedName>
    <definedName name="EO">#REF!</definedName>
    <definedName name="EO_APPROVED">#REF!</definedName>
    <definedName name="EO_NO">#REF!</definedName>
    <definedName name="EO_NUMBER">#REF!</definedName>
    <definedName name="EO_REVIEWED">#REF!</definedName>
    <definedName name="EO_WORKED">#REF!</definedName>
    <definedName name="er">[35]제품별!#REF!</definedName>
    <definedName name="erewr">[36]제품별!#REF!</definedName>
    <definedName name="EssOptions">"110000000001000_"</definedName>
    <definedName name="ex" localSheetId="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ex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Excel_BuiltIn__FilterDatabase_1">#REF!</definedName>
    <definedName name="exmeme" localSheetId="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exmeme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xlnm.Extract">#REF!</definedName>
    <definedName name="F">'[1]98연계표'!#REF!</definedName>
    <definedName name="F2D_IN">#REF!</definedName>
    <definedName name="F2D_OUT">#REF!</definedName>
    <definedName name="F2D_PR">#REF!</definedName>
    <definedName name="FAB">[26]기준정보!$H$3:$H$20</definedName>
    <definedName name="FACTOR1">3.64</definedName>
    <definedName name="FACTOR2">0.5363</definedName>
    <definedName name="FACTOR3">0.963</definedName>
    <definedName name="FACTOR4">3.576</definedName>
    <definedName name="FACTOR5">0.95</definedName>
    <definedName name="FACTOR6">0.9</definedName>
    <definedName name="FACTOR7">(1-0.3*2/3)/1.215/1.1</definedName>
    <definedName name="faf" localSheetId="3" hidden="1">{#N/A,#N/A,TRUE,"Krycí list"}</definedName>
    <definedName name="faf" hidden="1">{#N/A,#N/A,TRUE,"Krycí list"}</definedName>
    <definedName name="FF">#REF!</definedName>
    <definedName name="FFF">#REF!</definedName>
    <definedName name="ffffffff" localSheetId="3" hidden="1">{#N/A,#N/A,TRUE,"Krycí list"}</definedName>
    <definedName name="ffffffff" hidden="1">{#N/A,#N/A,TRUE,"Krycí list"}</definedName>
    <definedName name="fgdg">#REF!</definedName>
    <definedName name="fggg" localSheetId="3" hidden="1">{#N/A,#N/A,TRUE,"Krycí list"}</definedName>
    <definedName name="fggg" hidden="1">{#N/A,#N/A,TRUE,"Krycí list"}</definedName>
    <definedName name="fgPRPRRKRKRKRKRKTBTB2RT">'[37]11'!#REF!</definedName>
    <definedName name="FGPRTBTB1RTDKDK">#REF!</definedName>
    <definedName name="FGrkrkrkrkrkrkrktbtbsptbrt">[38]TEL!#REF!</definedName>
    <definedName name="fgRKRKRKRKRKTBTB2RTDKDK">#REF!</definedName>
    <definedName name="FGRKRKRKTBTB1RTDKDK">#REF!</definedName>
    <definedName name="FGRKRKTBTB3RTDKDK">#REF!</definedName>
    <definedName name="FILE_NAME">#REF!</definedName>
    <definedName name="finish">#REF!</definedName>
    <definedName name="FIRR">#REF!</definedName>
    <definedName name="FIRR분석">#REF!</definedName>
    <definedName name="FORCE_MOVER">#REF!</definedName>
    <definedName name="FORCE_MOVER_C">[39]STROKE!$E$2:$E$6</definedName>
    <definedName name="ForceConstant">'[21]리니어모터 LIST'!$H$3:$H$85</definedName>
    <definedName name="FULL">#REF!</definedName>
    <definedName name="Gamma_Calculate">[40]Gamma!$X$58:$X$90</definedName>
    <definedName name="Gamma_Data">[40]Gamma!$W$58:$W$90</definedName>
    <definedName name="Gamma_Point">[40]Gamma!$C$3:$AJ$3</definedName>
    <definedName name="Gamma_Result">[41]Gamma!$B$18:$AH$22</definedName>
    <definedName name="Gamma_Spec">[40]Gamma!$C$50:$AJ$52</definedName>
    <definedName name="Gamma_x">[42]Gamma!$C$58:$C$90</definedName>
    <definedName name="Gamma_y">[42]Gamma!$D$58:$D$90</definedName>
    <definedName name="gcjki" localSheetId="3" hidden="1">{#N/A,#N/A,TRUE,"Krycí list"}</definedName>
    <definedName name="gcjki" hidden="1">{#N/A,#N/A,TRUE,"Krycí list"}</definedName>
    <definedName name="GETT" hidden="1">[43]반송!$A$2:$M$207</definedName>
    <definedName name="gfhh" localSheetId="3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gfhh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GG">#REF!</definedName>
    <definedName name="ggg">#N/A</definedName>
    <definedName name="ggggg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GHG" localSheetId="3" hidden="1">#REF!</definedName>
    <definedName name="GHG" hidden="1">#REF!</definedName>
    <definedName name="ghgjhg">'[1]98연계표'!#REF!</definedName>
    <definedName name="ghjj">#REF!</definedName>
    <definedName name="gjg">#N/A</definedName>
    <definedName name="H">"Text 853"</definedName>
    <definedName name="hbb">'[44]98연계표'!#REF!</definedName>
    <definedName name="HEAD">#REF!</definedName>
    <definedName name="hh">#REF!</definedName>
    <definedName name="HTA">#REF!</definedName>
    <definedName name="HTML_CodePage" hidden="1">949</definedName>
    <definedName name="HTML_Control" hidden="1">{"'사직서'!$A$1:$H$9"}</definedName>
    <definedName name="HTML_Description" hidden="1">""</definedName>
    <definedName name="HTML_Email" hidden="1">""</definedName>
    <definedName name="HTML_Header" hidden="1">"사직서"</definedName>
    <definedName name="HTML_LastUpdate" hidden="1">"99-07-02"</definedName>
    <definedName name="HTML_LineAfter" hidden="1">FALSE</definedName>
    <definedName name="HTML_LineBefore" hidden="1">FALSE</definedName>
    <definedName name="HTML_Name" hidden="1">"namgs"</definedName>
    <definedName name="HTML_OBDlg2" hidden="1">TRUE</definedName>
    <definedName name="HTML_OBDlg4" hidden="1">TRUE</definedName>
    <definedName name="HTML_OS" hidden="1">0</definedName>
    <definedName name="HTML_PathFile" hidden="1">"d:\work\MyHTML.htm"</definedName>
    <definedName name="HTML_Title" hidden="1">"index"</definedName>
    <definedName name="H프로젝트">#REF!</definedName>
    <definedName name="I">#REF!</definedName>
    <definedName name="ID">#N/A</definedName>
    <definedName name="II">#REF!</definedName>
    <definedName name="IN">#N/A</definedName>
    <definedName name="Inductance">'[21]리니어모터 LIST'!$K$3:$K$85</definedName>
    <definedName name="INV">#REF!</definedName>
    <definedName name="inv1Price">[45]DBASE!$E$54</definedName>
    <definedName name="inv2Price">#REF!</definedName>
    <definedName name="inv3Price">#REF!</definedName>
    <definedName name="inv4Price">[45]DBASE!$E$58</definedName>
    <definedName name="inv5Price">#REF!</definedName>
    <definedName name="invG737Price">#REF!</definedName>
    <definedName name="invV0P2Price">#REF!</definedName>
    <definedName name="invV737Price">#REF!</definedName>
    <definedName name="IP">'[46]97'!$I$3:$I$112,'[46]97'!$BC$3:$BS$112</definedName>
    <definedName name="J2COUPE.EXT.ALTC">[16]MX628EX!#REF!</definedName>
    <definedName name="JAJE">#N/A</definedName>
    <definedName name="JIN">#REF!</definedName>
    <definedName name="jj">#REF!</definedName>
    <definedName name="jjj" hidden="1">#REF!</definedName>
    <definedName name="JKL">#REF!</definedName>
    <definedName name="jpr">[47]data!$B$2</definedName>
    <definedName name="k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ｋ" hidden="1">#REF!</definedName>
    <definedName name="KANG" localSheetId="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KANG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kj" localSheetId="3" hidden="1">{#N/A,#N/A,TRUE,"Krycí list"}</definedName>
    <definedName name="kj" hidden="1">{#N/A,#N/A,TRUE,"Krycí list"}</definedName>
    <definedName name="KJH">#REF!</definedName>
    <definedName name="KK">#N/A</definedName>
    <definedName name="kkk">#REF!</definedName>
    <definedName name="KKKK">#REF!</definedName>
    <definedName name="kljhg">#N/A</definedName>
    <definedName name="kmw">'[2]98연계표'!#REF!</definedName>
    <definedName name="KTT">[16]MX628EX!#REF!</definedName>
    <definedName name="L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BEB710575">#REF!</definedName>
    <definedName name="lbrcost">#REF!</definedName>
    <definedName name="LCM_cost_m2">#REF!</definedName>
    <definedName name="LCM_grosf">#REF!</definedName>
    <definedName name="LCP후_PR">#REF!</definedName>
    <definedName name="LENGTH_MOVER">#REF!</definedName>
    <definedName name="LengthMover">'[21]리니어모터 LIST'!$L$3:$L$85</definedName>
    <definedName name="LIFT_Ser_PR">#REF!</definedName>
    <definedName name="LIFT_Setter_PR">#REF!</definedName>
    <definedName name="LIFT1_IN">#REF!</definedName>
    <definedName name="LIFT1_OUT">#REF!</definedName>
    <definedName name="LIFT1_PR">#REF!</definedName>
    <definedName name="LIFT2_IN">#REF!</definedName>
    <definedName name="LIFT2_OUT">#REF!</definedName>
    <definedName name="LIFT2_PR">#REF!</definedName>
    <definedName name="LIFT3_IN">#REF!</definedName>
    <definedName name="LIFT3_OUT">#REF!</definedName>
    <definedName name="LIFT3_PR">#REF!</definedName>
    <definedName name="LIFT4_IN">#REF!</definedName>
    <definedName name="LIFT4_OUT">#REF!</definedName>
    <definedName name="LIFT4_PR">#REF!</definedName>
    <definedName name="LJSLFJLSDKJ">[33]!LJSLFJLSDKJ</definedName>
    <definedName name="LL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L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lll">'[31]1단1열(S)'!#REF!</definedName>
    <definedName name="LMGUIDE길이">'[24]STROKE별 단가'!$N$2:$N$41</definedName>
    <definedName name="LMGUIDE단가">'[25]STROKE별 단가'!$O$2:$O$41</definedName>
    <definedName name="LOP_IN">#REF!</definedName>
    <definedName name="LOP_OUT">#REF!</definedName>
    <definedName name="LOP_PR">#REF!</definedName>
    <definedName name="M5ZR1">#REF!</definedName>
    <definedName name="MAIN_PR">#REF!</definedName>
    <definedName name="maintcost">#REF!</definedName>
    <definedName name="MAIN후_PR">#REF!</definedName>
    <definedName name="MAKER">#REF!</definedName>
    <definedName name="MASTER_PR">#REF!</definedName>
    <definedName name="MCP">#REF!</definedName>
    <definedName name="MIDDLE">#REF!</definedName>
    <definedName name="ML_PCL_SA_240수량">#REF!</definedName>
    <definedName name="ML_PCL_SA_480수량">#REF!</definedName>
    <definedName name="ML_PCM_SB_180수량">'[23]STROKE별 단가'!$U$2:$U$41</definedName>
    <definedName name="ML_PCM_SB_360수량">'[23]STROKE별 단가'!$V$2:$V$41</definedName>
    <definedName name="ML_PCM_SB_540수량">'[23]STROKE별 단가'!$W$2:$W$41</definedName>
    <definedName name="ML_PCS_SB_360수량">'[25]STROKE별 단가'!$U$2:$U$41</definedName>
    <definedName name="ML_PCS_SB_480수량">'[25]STROKE별 단가'!$V$2:$V$41</definedName>
    <definedName name="ML_PCS_SB_600수량">'[25]STROKE별 단가'!$W$2:$W$41</definedName>
    <definedName name="MM">#REF!</definedName>
    <definedName name="mmm" localSheetId="3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MMM">#REF!</definedName>
    <definedName name="MMMM">#REF!</definedName>
    <definedName name="MMMMM">#REF!</definedName>
    <definedName name="MO">#N/A</definedName>
    <definedName name="Model">#REF!</definedName>
    <definedName name="ModelName">'[21]리니어모터 LIST'!$B$3:$B$85</definedName>
    <definedName name="MONTH">#N/A</definedName>
    <definedName name="MOP_IN">#REF!</definedName>
    <definedName name="MOP_OUT">#REF!</definedName>
    <definedName name="MOP_PR">#REF!</definedName>
    <definedName name="MOTOR_Spec">#REF!</definedName>
    <definedName name="Motor_금액">#REF!</definedName>
    <definedName name="MOV_IN">#REF!</definedName>
    <definedName name="MOV_OUT">#REF!</definedName>
    <definedName name="MOV_PR">#REF!</definedName>
    <definedName name="MOV_PRICE">#REF!</definedName>
    <definedName name="ms">[48]소계정!#REF!</definedName>
    <definedName name="MS검사구">#REF!</definedName>
    <definedName name="MVJK">[33]!MVJK</definedName>
    <definedName name="M生産数" localSheetId="3" hidden="1">{#N/A,#N/A,TRUE,"Krycí list"}</definedName>
    <definedName name="M生産数" hidden="1">{#N/A,#N/A,TRUE,"Krycí list"}</definedName>
    <definedName name="M프로젝트">#REF!</definedName>
    <definedName name="M행">#REF!</definedName>
    <definedName name="N">[16]MX628EX!#REF!</definedName>
    <definedName name="NAME">#REF!</definedName>
    <definedName name="NAME_MOVER">[39]STROKE!$C$2:$C$6</definedName>
    <definedName name="net_UPYr">#REF!</definedName>
    <definedName name="netUPH">#REF!</definedName>
    <definedName name="netUPYr">#REF!</definedName>
    <definedName name="NO">#REF!</definedName>
    <definedName name="no_ups">#REF!</definedName>
    <definedName name="NormalForce">'[21]리니어모터 LIST'!$I$3:$I$85</definedName>
    <definedName name="O">#REF!</definedName>
    <definedName name="º?°æ">#REF!</definedName>
    <definedName name="O¤eEoÆ¿ø_oÆ¡I">#REF!</definedName>
    <definedName name="OA">#N/A</definedName>
    <definedName name="OB">#N/A</definedName>
    <definedName name="OHP" localSheetId="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OHP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ºI¼­">#REF!</definedName>
    <definedName name="OK">#N/A</definedName>
    <definedName name="ºn±³A">#REF!</definedName>
    <definedName name="ooo">#REF!</definedName>
    <definedName name="OOOO">#REF!</definedName>
    <definedName name="ORIGIN_NAME">#REF!</definedName>
    <definedName name="ORIGINAL">#REF!</definedName>
    <definedName name="OT">#N/A</definedName>
    <definedName name="OTHER_EO_NO">#REF!</definedName>
    <definedName name="Output">[22]MS_Out!$D$4</definedName>
    <definedName name="O행">#REF!</definedName>
    <definedName name="P">#N/A</definedName>
    <definedName name="PART_NAME">#REF!</definedName>
    <definedName name="PART_NUMBER">#REF!</definedName>
    <definedName name="pbn">'[15]98연계표'!#REF!</definedName>
    <definedName name="PCP">#REF!</definedName>
    <definedName name="PeakCurrent">'[21]리니어모터 LIST'!$F$3:$F$85</definedName>
    <definedName name="PeakForce">'[21]리니어모터 LIST'!$E$3:$E$85</definedName>
    <definedName name="per" localSheetId="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per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Phase">#REF!</definedName>
    <definedName name="PIN_Ser_PR">#REF!</definedName>
    <definedName name="PIN1_IN">#REF!</definedName>
    <definedName name="PIN1_OUT">#REF!</definedName>
    <definedName name="PIN1_PR">#REF!</definedName>
    <definedName name="PIN2_IN">#REF!</definedName>
    <definedName name="PIN2_OUT">#REF!</definedName>
    <definedName name="PIN2_PR">#REF!</definedName>
    <definedName name="PJT">#REF!</definedName>
    <definedName name="pjt_suju">#REF!</definedName>
    <definedName name="pjtno">#REF!</definedName>
    <definedName name="plt">#REF!</definedName>
    <definedName name="pltt">#REF!</definedName>
    <definedName name="PM0tb0tb198tb2tb2rtOR34C122rtrt">[16]MX628EX!#REF!</definedName>
    <definedName name="PM0tb0tb198tb38tb44rtOR138C121r">[16]MX628EX!#REF!</definedName>
    <definedName name="PM0tb0tb198tb38tb44rtOR138C122r">[16]MX628EX!#REF!</definedName>
    <definedName name="PM2_LF10_C1">[17]성신!#REF!</definedName>
    <definedName name="PM2_LH10_C1">[17]성신!#REF!</definedName>
    <definedName name="PM그룹">#REF!</definedName>
    <definedName name="pnl">#REF!</definedName>
    <definedName name="po">[33]SPPLCPAN!#REF!</definedName>
    <definedName name="Point">#REF!</definedName>
    <definedName name="POR" localSheetId="3" hidden="1">{#N/A,#N/A,FALSE,"UNIT";#N/A,#N/A,FALSE,"UNIT";#N/A,#N/A,FALSE,"계정"}</definedName>
    <definedName name="POR" hidden="1">{#N/A,#N/A,FALSE,"UNIT";#N/A,#N/A,FALSE,"UNIT";#N/A,#N/A,FALSE,"계정"}</definedName>
    <definedName name="Power_Cable_금액">#REF!</definedName>
    <definedName name="PP">#REF!</definedName>
    <definedName name="PPP" localSheetId="3" hidden="1">{#N/A,#N/A,TRUE,"일정"}</definedName>
    <definedName name="PPP" hidden="1">{#N/A,#N/A,TRUE,"일정"}</definedName>
    <definedName name="Price_FT_50">#REF!</definedName>
    <definedName name="Price_FT_H20">#REF!</definedName>
    <definedName name="Price_GOT1575VTBD">#REF!</definedName>
    <definedName name="Price_GT1575_STBD">#REF!</definedName>
    <definedName name="PRICE_MOVER">#REF!</definedName>
    <definedName name="Price14h">[45]DBASE!$E$12</definedName>
    <definedName name="Price14hc1">#REF!</definedName>
    <definedName name="Price15hl">[45]DBASE!$E$16</definedName>
    <definedName name="Price16d">#REF!</definedName>
    <definedName name="Price16dt">#REF!</definedName>
    <definedName name="Price16t">#REF!</definedName>
    <definedName name="Price22sw">#REF!</definedName>
    <definedName name="Price303">#REF!</definedName>
    <definedName name="Price32d">#REF!</definedName>
    <definedName name="Price32dt">#REF!</definedName>
    <definedName name="Price32t">#REF!</definedName>
    <definedName name="Price42p">[45]DBASE!$E$43</definedName>
    <definedName name="Price63p">#REF!</definedName>
    <definedName name="Price64AD">#REF!</definedName>
    <definedName name="PriceAmpC">#REF!</definedName>
    <definedName name="PriceAps">[45]DBASE!$E$14</definedName>
    <definedName name="PriceBat">#REF!</definedName>
    <definedName name="PriceBk">#REF!</definedName>
    <definedName name="PriceBusBar">#REF!</definedName>
    <definedName name="PriceBuz">#REF!</definedName>
    <definedName name="PriceCC">#REF!</definedName>
    <definedName name="PriceCcable1">#REF!</definedName>
    <definedName name="PriceCcable2">#REF!</definedName>
    <definedName name="PriceCCHub">#REF!</definedName>
    <definedName name="PriceCCHub2">#REF!</definedName>
    <definedName name="PriceCoolPlate">#REF!</definedName>
    <definedName name="PriceCp10">#REF!</definedName>
    <definedName name="PriceCp3">#REF!</definedName>
    <definedName name="PriceCp5">#REF!</definedName>
    <definedName name="PriceCpu2">#REF!</definedName>
    <definedName name="PriceCpu4m">#REF!</definedName>
    <definedName name="PriceCpu6">#REF!</definedName>
    <definedName name="PriceCpuBd">#REF!</definedName>
    <definedName name="PriceCPUBs2">#REF!</definedName>
    <definedName name="PriceCpuPw">#REF!</definedName>
    <definedName name="PriceDp2">#REF!</definedName>
    <definedName name="PriceE3s">[45]DBASE!$E$11</definedName>
    <definedName name="PriceEmg">#REF!</definedName>
    <definedName name="PriceEnc">#REF!</definedName>
    <definedName name="PriceEncoder">#REF!</definedName>
    <definedName name="PriceEnd">#REF!</definedName>
    <definedName name="PriceES1">#REF!</definedName>
    <definedName name="PriceEth">#REF!</definedName>
    <definedName name="PriceEx24a">[45]DBASE!$E$3</definedName>
    <definedName name="PriceEx42">[45]DBASE!$E$4</definedName>
    <definedName name="PriceF54">#REF!</definedName>
    <definedName name="PriceFCable1">#REF!</definedName>
    <definedName name="PriceFCable2">#REF!</definedName>
    <definedName name="PriceFCnct">#REF!</definedName>
    <definedName name="PriceFCnct2">#REF!</definedName>
    <definedName name="PriceFm2">#REF!</definedName>
    <definedName name="PriceFSV31">#REF!</definedName>
    <definedName name="PriceFTA30">#REF!</definedName>
    <definedName name="PriceFTnb8">#REF!</definedName>
    <definedName name="PriceFU38H">#REF!</definedName>
    <definedName name="PriceFU38S">#REF!</definedName>
    <definedName name="PriceFU87">#REF!</definedName>
    <definedName name="PriceFx301">#REF!</definedName>
    <definedName name="PriceG10">#REF!</definedName>
    <definedName name="PriceG10m4">#REF!</definedName>
    <definedName name="PriceG7">#REF!</definedName>
    <definedName name="PriceG7m2">#REF!</definedName>
    <definedName name="PriceG7m4">#REF!</definedName>
    <definedName name="PriceGls">[45]DBASE!$E$17</definedName>
    <definedName name="PriceGOT_GT1585">#REF!</definedName>
    <definedName name="PriceGotE">#REF!</definedName>
    <definedName name="PriceHigh">#REF!</definedName>
    <definedName name="PriceHub">#REF!</definedName>
    <definedName name="PriceInvP">[45]DBASE!$E$76</definedName>
    <definedName name="PriceL31">#REF!</definedName>
    <definedName name="PriceL43">#REF!</definedName>
    <definedName name="PriceL54">[45]DBASE!$E$8</definedName>
    <definedName name="PriceLCP">#REF!</definedName>
    <definedName name="PriceLftAmpP">#REF!</definedName>
    <definedName name="PriceLh10">#REF!</definedName>
    <definedName name="PriceLiftCable">#REF!</definedName>
    <definedName name="PriceLiftP">#REF!</definedName>
    <definedName name="PriceLiqu">#REF!</definedName>
    <definedName name="PriceLocalP">#REF!</definedName>
    <definedName name="PriceLop">#REF!</definedName>
    <definedName name="PriceM4">#REF!</definedName>
    <definedName name="PriceMainP">#REF!</definedName>
    <definedName name="PriceMap">#REF!</definedName>
    <definedName name="PriceMCable">#REF!</definedName>
    <definedName name="PriceMdl">#REF!</definedName>
    <definedName name="PriceMel">#REF!</definedName>
    <definedName name="PriceMemory4M">#REF!</definedName>
    <definedName name="PriceMop">#REF!</definedName>
    <definedName name="PriceNA40">#REF!</definedName>
    <definedName name="PriceNf10">#REF!</definedName>
    <definedName name="PriceNf60">#REF!</definedName>
    <definedName name="PriceNfb30">#REF!</definedName>
    <definedName name="PriceNfb50">#REF!</definedName>
    <definedName name="PriceNfb60">#REF!</definedName>
    <definedName name="PricePb30g">#REF!</definedName>
    <definedName name="PricePb30r">#REF!</definedName>
    <definedName name="PricePower">#REF!</definedName>
    <definedName name="PricePwrOm1">#REF!</definedName>
    <definedName name="PricePwrOm2">#REF!</definedName>
    <definedName name="PricePwrOm3">#REF!</definedName>
    <definedName name="PricePZ_M11">#REF!</definedName>
    <definedName name="PricePz2">#REF!</definedName>
    <definedName name="PricePZ2_42">#REF!</definedName>
    <definedName name="PricePZM31">#REF!</definedName>
    <definedName name="PriceR54">#REF!</definedName>
    <definedName name="PriceRes1">#REF!</definedName>
    <definedName name="PriceRes2">[45]DBASE!$E$60</definedName>
    <definedName name="PriceRly">[45]DBASE!$E$101</definedName>
    <definedName name="PriceRs232">#REF!</definedName>
    <definedName name="PriceRTB">#REF!</definedName>
    <definedName name="PriceSamwon16T">#REF!</definedName>
    <definedName name="PriceSamwonIOC">#REF!</definedName>
    <definedName name="PriceSBox">#REF!</definedName>
    <definedName name="PriceSel30">#REF!</definedName>
    <definedName name="PriceSmps">#REF!</definedName>
    <definedName name="PriceSmps10">#REF!</definedName>
    <definedName name="PriceSmps5">#REF!</definedName>
    <definedName name="PriceSpiralC">#REF!</definedName>
    <definedName name="PriceSSC">#REF!</definedName>
    <definedName name="PriceStp">#REF!</definedName>
    <definedName name="PriceSvo1">#REF!</definedName>
    <definedName name="PriceSvo2">#REF!</definedName>
    <definedName name="PriceSvo3">#REF!</definedName>
    <definedName name="PriceSvr_11KB">#REF!</definedName>
    <definedName name="PriceSX671">#REF!</definedName>
    <definedName name="PriceT54">#REF!</definedName>
    <definedName name="PriceTBox">#REF!</definedName>
    <definedName name="PriceTl">#REF!</definedName>
    <definedName name="PriceTL_N5ME1">#REF!</definedName>
    <definedName name="PriceTrly">[45]DBASE!$E$102</definedName>
    <definedName name="PriceUnitP">#REF!</definedName>
    <definedName name="PriceUtp">#REF!</definedName>
    <definedName name="PriceV7DT20P4">#REF!</definedName>
    <definedName name="PriceVac_Keyence">#REF!</definedName>
    <definedName name="Price외주_LOCAL인건">#REF!</definedName>
    <definedName name="Price외주_P제작인건">#REF!</definedName>
    <definedName name="Price외주_설치인건">#REF!</definedName>
    <definedName name="Price외주인건비">#REF!</definedName>
    <definedName name="PRIN_TITLES">#REF!</definedName>
    <definedName name="_xlnm.Print_Area" localSheetId="0">'1. 표지(최초, 정기)'!$A$1:$N$24</definedName>
    <definedName name="_xlnm.Print_Area" localSheetId="2">'3. 위험성평가 조직도(최초, 정기)'!$A$1:$S$19</definedName>
    <definedName name="_xlnm.Print_Area" localSheetId="4">'5. 위험성평가표(최초, 정기, 수시)'!$A$1:$S$32</definedName>
    <definedName name="_xlnm.Print_Area">#REF!</definedName>
    <definedName name="Print_Area_MI">#REF!</definedName>
    <definedName name="PRINT_AREA_MI1">#REF!</definedName>
    <definedName name="Print_Area1">#REF!</definedName>
    <definedName name="PRINT_TITLE">#REF!</definedName>
    <definedName name="_xlnm.Print_Titles">#REF!</definedName>
    <definedName name="Print_Titles_MI">#REF!</definedName>
    <definedName name="PROJECT_NAME">#REF!</definedName>
    <definedName name="PU">#N/A</definedName>
    <definedName name="P행">#REF!</definedName>
    <definedName name="q">#REF!</definedName>
    <definedName name="QAQ">#REF!</definedName>
    <definedName name="qas">#REF!</definedName>
    <definedName name="QEQ" localSheetId="3" hidden="1">{#N/A,#N/A,FALSE,"기술료 비교"}</definedName>
    <definedName name="QEQ" hidden="1">{#N/A,#N/A,FALSE,"기술료 비교"}</definedName>
    <definedName name="QKR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QKR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qq">#REF!</definedName>
    <definedName name="qqq" localSheetId="3" hidden="1">{#N/A,#N/A,TRUE,"일정"}</definedName>
    <definedName name="qqq" hidden="1">{#N/A,#N/A,TRUE,"일정"}</definedName>
    <definedName name="QQQQ">#REF!</definedName>
    <definedName name="Q행">#REF!</definedName>
    <definedName name="R_">#REF!</definedName>
    <definedName name="R_COVER" localSheetId="3" hidden="1">{#N/A,#N/A,FALSE,"단축1";#N/A,#N/A,FALSE,"단축2";#N/A,#N/A,FALSE,"단축3";#N/A,#N/A,FALSE,"장축";#N/A,#N/A,FALSE,"4WD"}</definedName>
    <definedName name="R_COVER" hidden="1">{#N/A,#N/A,FALSE,"단축1";#N/A,#N/A,FALSE,"단축2";#N/A,#N/A,FALSE,"단축3";#N/A,#N/A,FALSE,"장축";#N/A,#N/A,FALSE,"4WD"}</definedName>
    <definedName name="RACK_PR">#REF!</definedName>
    <definedName name="range">[49]종목코드!$A$2:$B$845</definedName>
    <definedName name="RATE">#REF!</definedName>
    <definedName name="RBT_PR">#REF!</definedName>
    <definedName name="REASON_OF_EC">#REF!</definedName>
    <definedName name="REASON_OF_EC2">#REF!</definedName>
    <definedName name="REASON_OF_NOT_ACCEPT">#REF!</definedName>
    <definedName name="_xlnm.Recorder">#REF!</definedName>
    <definedName name="REDATA1">#REF!</definedName>
    <definedName name="REDATA10">#REF!</definedName>
    <definedName name="REDATA11">#REF!</definedName>
    <definedName name="REDATA12">#REF!</definedName>
    <definedName name="REDATA13">#REF!</definedName>
    <definedName name="REDATA14">#REF!</definedName>
    <definedName name="REDATA15">#REF!</definedName>
    <definedName name="REDATA16">#REF!</definedName>
    <definedName name="REDATA17">#REF!</definedName>
    <definedName name="REDATA18">#REF!</definedName>
    <definedName name="REDATA19">#REF!</definedName>
    <definedName name="REDATA2">#REF!</definedName>
    <definedName name="REDATA20">#REF!</definedName>
    <definedName name="REDATA3">#REF!</definedName>
    <definedName name="REDATA4">#REF!</definedName>
    <definedName name="REDATA5">#REF!</definedName>
    <definedName name="REDATA6">#REF!</definedName>
    <definedName name="REDATA7">#REF!</definedName>
    <definedName name="REDATA8">#REF!</definedName>
    <definedName name="REDATA9">#REF!</definedName>
    <definedName name="REF">#REF!</definedName>
    <definedName name="RELEASE_DATE">#REF!</definedName>
    <definedName name="REM_PR">#REF!</definedName>
    <definedName name="REMOTE_32D">#REF!</definedName>
    <definedName name="REMOTE_32DT">#REF!</definedName>
    <definedName name="REQ_TEAM">#REF!</definedName>
    <definedName name="REQUESTED">#REF!</definedName>
    <definedName name="Resistance">'[21]리니어모터 LIST'!$J$3:$J$85</definedName>
    <definedName name="Reve2">#REF!</definedName>
    <definedName name="Reve3">#REF!</definedName>
    <definedName name="REVIEWED">#REF!</definedName>
    <definedName name="Revision">[26]기준정보!$A$3:$A$7</definedName>
    <definedName name="RMRMR">#REF!</definedName>
    <definedName name="ROBOT1">'[50]BASE MC'!$A$2:$IV$5</definedName>
    <definedName name="ROLL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ROW">#REF!</definedName>
    <definedName name="rozp" localSheetId="3" hidden="1">{#N/A,#N/A,TRUE,"Krycí list"}</definedName>
    <definedName name="rozp" hidden="1">{#N/A,#N/A,TRUE,"Krycí list"}</definedName>
    <definedName name="rPghlr" localSheetId="3" hidden="1">{#N/A,#N/A,FALSE,"기술료 비교"}</definedName>
    <definedName name="rPghlr" hidden="1">{#N/A,#N/A,FALSE,"기술료 비교"}</definedName>
    <definedName name="RR">#REF!</definedName>
    <definedName name="rrpnl">#REF!</definedName>
    <definedName name="RS232_PR">#REF!</definedName>
    <definedName name="RT.RTDK">#REF!</definedName>
    <definedName name="RTCLSPRT">'[37]11'!#REF!</definedName>
    <definedName name="R행">#REF!</definedName>
    <definedName name="S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">[8]제품별!#REF!</definedName>
    <definedName name="S1I">#REF!</definedName>
    <definedName name="S1I1">#REF!</definedName>
    <definedName name="S1O">#REF!</definedName>
    <definedName name="S1R">#REF!</definedName>
    <definedName name="S2O">#REF!</definedName>
    <definedName name="S2R">#REF!</definedName>
    <definedName name="S3I">#REF!</definedName>
    <definedName name="S3I1">#REF!</definedName>
    <definedName name="S3I2">#REF!</definedName>
    <definedName name="S3I3">#REF!</definedName>
    <definedName name="S3O">#REF!</definedName>
    <definedName name="S3O2">#REF!</definedName>
    <definedName name="S3R">#REF!</definedName>
    <definedName name="S4I1">#REF!</definedName>
    <definedName name="S4R">#REF!</definedName>
    <definedName name="S5I1">#REF!</definedName>
    <definedName name="S5I2">#REF!</definedName>
    <definedName name="S5O">#REF!</definedName>
    <definedName name="S5R">#REF!</definedName>
    <definedName name="S5Z139">#REF!</definedName>
    <definedName name="SA" localSheetId="3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SA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sadsdf">#N/A</definedName>
    <definedName name="SALEIM">#REF!</definedName>
    <definedName name="Sales">'[22]1212 Shipping schedule'!$B$3</definedName>
    <definedName name="SB">#REF!</definedName>
    <definedName name="SB200A">#REF!</definedName>
    <definedName name="SBox_PR">#REF!</definedName>
    <definedName name="SC">#REF!</definedName>
    <definedName name="SCALETAPE길이">'[25]STROKE별 단가'!$L$2:$L$41</definedName>
    <definedName name="SCALETAPE단가">'[25]STROKE별 단가'!$M$2:$M$41</definedName>
    <definedName name="SCEN_IN">#REF!</definedName>
    <definedName name="SCEN_OUT">#REF!</definedName>
    <definedName name="SCEN_PR">#REF!</definedName>
    <definedName name="schedule">#REF!</definedName>
    <definedName name="Schriftfeld">#REF!</definedName>
    <definedName name="SCL셋업">#REF!</definedName>
    <definedName name="SCOVER가공후처리단가">'[24]STROKE별 단가'!$H$2:$H$41</definedName>
    <definedName name="SCOVER무게">'[24]STROKE별 단가'!$F$2:$F$41</definedName>
    <definedName name="SCOVER압출단가">'[24]STROKE별 단가'!$G$2:$G$41</definedName>
    <definedName name="sdd">#REF!</definedName>
    <definedName name="sdddd">#REF!</definedName>
    <definedName name="sdf" localSheetId="3" hidden="1">{#N/A,#N/A,TRUE,"Krycí list"}</definedName>
    <definedName name="sdf" hidden="1">{#N/A,#N/A,TRUE,"Krycí list"}</definedName>
    <definedName name="SDFG">#REF!</definedName>
    <definedName name="SDFJDJF">[33]!SDFJDJF</definedName>
    <definedName name="sdg">'[1]98연계표'!#REF!</definedName>
    <definedName name="sfa_hvac_개별_List">#REF!</definedName>
    <definedName name="SFA담당">#REF!</definedName>
    <definedName name="SFA담당자">#REF!</definedName>
    <definedName name="sheet" localSheetId="3" hidden="1">{#N/A,#N/A,FALSE,"단축1";#N/A,#N/A,FALSE,"단축2";#N/A,#N/A,FALSE,"단축3";#N/A,#N/A,FALSE,"장축";#N/A,#N/A,FALSE,"4WD"}</definedName>
    <definedName name="sheet" hidden="1">{#N/A,#N/A,FALSE,"단축1";#N/A,#N/A,FALSE,"단축2";#N/A,#N/A,FALSE,"단축3";#N/A,#N/A,FALSE,"장축";#N/A,#N/A,FALSE,"4WD"}</definedName>
    <definedName name="SHEET2">#REF!</definedName>
    <definedName name="ship">'[51]60KCF_01'!$1:$1048576</definedName>
    <definedName name="Shuttle_Pr">#REF!</definedName>
    <definedName name="SK">#REF!</definedName>
    <definedName name="skbj">#REF!</definedName>
    <definedName name="SM일반종합">#REF!</definedName>
    <definedName name="SN">#N/A</definedName>
    <definedName name="Spec">'[40]color SR'!$C$51:$BQ$53</definedName>
    <definedName name="SPEC_LIST">#REF!</definedName>
    <definedName name="ss">#REF!,#REF!,#REF!,#REF!,#REF!,#REF!,#REF!,#REF!,#REF!</definedName>
    <definedName name="SSS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EE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EE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S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S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sssssssssssssssss" localSheetId="3" hidden="1">{#N/A,#N/A,TRUE,"Krycí list"}</definedName>
    <definedName name="ssssssssssssssssssss" hidden="1">{#N/A,#N/A,TRUE,"Krycí list"}</definedName>
    <definedName name="ssssssssssssssssssssssss" localSheetId="3" hidden="1">{#N/A,#N/A,TRUE,"Krycí list"}</definedName>
    <definedName name="ssssssssssssssssssssssss" hidden="1">{#N/A,#N/A,TRUE,"Krycí list"}</definedName>
    <definedName name="ST">#N/A</definedName>
    <definedName name="ST_IN">#REF!</definedName>
    <definedName name="ST_OUT">#REF!</definedName>
    <definedName name="ST_PR">#REF!</definedName>
    <definedName name="Start">#REF!</definedName>
    <definedName name="starts_hr">#REF!</definedName>
    <definedName name="starts_mo">#REF!</definedName>
    <definedName name="STATOR길이">'[24]STROKE별 단가'!$W$2:$W$41</definedName>
    <definedName name="STATOR단가">#REF!</definedName>
    <definedName name="STROKE">[39]STROKE!$A$2:$A$31</definedName>
    <definedName name="sujucost">#REF!</definedName>
    <definedName name="summary" localSheetId="3" hidden="1">{#N/A,#N/A,TRUE,"Krycí list"}</definedName>
    <definedName name="Summary">#REF!</definedName>
    <definedName name="SW_IN">#REF!</definedName>
    <definedName name="SW_OUT">#REF!</definedName>
    <definedName name="SW_PR">#REF!</definedName>
    <definedName name="S행">#REF!</definedName>
    <definedName name="T">#REF!</definedName>
    <definedName name="TableName">"Dummy"</definedName>
    <definedName name="TAIL">#REF!</definedName>
    <definedName name="TEAM_ENGINEER">#REF!</definedName>
    <definedName name="TEMPER_PR">#REF!</definedName>
    <definedName name="TEST">[36]제품별!#REF!</definedName>
    <definedName name="TextRefCopyRangeCount" hidden="1">12</definedName>
    <definedName name="TFT＿Sub_In" localSheetId="3" hidden="1">#REF!,#REF!,#REF!</definedName>
    <definedName name="TFT＿Sub_In" hidden="1">#REF!,#REF!,#REF!</definedName>
    <definedName name="TIP">#REF!</definedName>
    <definedName name="TITLE5" localSheetId="3" hidden="1">{#N/A,#N/A,FALSE,"기술료 비교"}</definedName>
    <definedName name="TITLE5" hidden="1">{#N/A,#N/A,FALSE,"기술료 비교"}</definedName>
    <definedName name="Tool_Depreciation_yrs">#REF!</definedName>
    <definedName name="TOPMENU">#REF!</definedName>
    <definedName name="TOPMENU1">#REF!</definedName>
    <definedName name="TOPMENU2">#REF!</definedName>
    <definedName name="TOPMENU3">#REF!</definedName>
    <definedName name="TOPMENU4">#REF!</definedName>
    <definedName name="TOPMENU5">#REF!</definedName>
    <definedName name="TOPMENU6">#REF!</definedName>
    <definedName name="TOPMENU7">#REF!</definedName>
    <definedName name="TOPMENU9">#REF!</definedName>
    <definedName name="TRAVERSER_PR">#REF!</definedName>
    <definedName name="TREE">#REF!</definedName>
    <definedName name="TT">#REF!</definedName>
    <definedName name="ttt">#REF!</definedName>
    <definedName name="TURN_PR3">#REF!</definedName>
    <definedName name="TURN1_IN">#REF!</definedName>
    <definedName name="TURN1_OUT">#REF!</definedName>
    <definedName name="TURN1_PR">#REF!</definedName>
    <definedName name="TURN2_IN">#REF!</definedName>
    <definedName name="TURN2_OUT">#REF!</definedName>
    <definedName name="TURN2_PR">#REF!</definedName>
    <definedName name="TYPE">#N/A</definedName>
    <definedName name="T행">#REF!</definedName>
    <definedName name="UCOVER가공후처리단가">#REF!</definedName>
    <definedName name="UCOVER무게">'[24]STROKE별 단가'!$I$2:$I$41</definedName>
    <definedName name="UCOVER압출단가">'[24]STROKE별 단가'!$J$2:$J$41</definedName>
    <definedName name="UM_R3T">[17]성신!#REF!</definedName>
    <definedName name="UNIT">#N/A</definedName>
    <definedName name="UPDN_IN">#REF!</definedName>
    <definedName name="UPDN_OUT">#REF!</definedName>
    <definedName name="UPDN_PR">#REF!</definedName>
    <definedName name="uu">#REF!</definedName>
    <definedName name="uuuuu">#N/A</definedName>
    <definedName name="U행">#REF!</definedName>
    <definedName name="VoIP" hidden="1">{"'사직서'!$A$1:$H$9"}</definedName>
    <definedName name="VV">#REF!</definedName>
    <definedName name="VVV">#REF!</definedName>
    <definedName name="vvvvvvvv">#REF!</definedName>
    <definedName name="V행">#REF!</definedName>
    <definedName name="W">#REF!</definedName>
    <definedName name="WACC">#REF!</definedName>
    <definedName name="WeightMover">'[21]리니어모터 LIST'!$M$3:$M$85</definedName>
    <definedName name="WELD">#REF!</definedName>
    <definedName name="wewqe">'[2]98연계표'!#REF!</definedName>
    <definedName name="WKF__">'[45]98연계표'!#REF!</definedName>
    <definedName name="WKF\\">'[45]98연계표'!#REF!</definedName>
    <definedName name="WO\\\\\\재료비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O\\\\\\재료비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ONGA">#N/A</definedName>
    <definedName name="WORKED">#REF!</definedName>
    <definedName name="wpwh">'[52]제조 경영'!#REF!</definedName>
    <definedName name="wrn.aa." localSheetId="3" hidden="1">{#N/A,#N/A,FALSE,"UNIT";#N/A,#N/A,FALSE,"UNIT";#N/A,#N/A,FALSE,"계정"}</definedName>
    <definedName name="wrn.aa." hidden="1">{#N/A,#N/A,FALSE,"UNIT";#N/A,#N/A,FALSE,"UNIT";#N/A,#N/A,FALSE,"계정"}</definedName>
    <definedName name="wrn.ACHESON94TAXRETURN." localSheetId="3" hidden="1">{#N/A,#N/A,FALSE,"일반적사항";#N/A,#N/A,FALSE,"주요재무자료";#N/A,#N/A,FALSE,"표지";#N/A,#N/A,FALSE,"총괄표";#N/A,#N/A,FALSE,"1호 과표세액";#N/A,#N/A,FALSE,"1-2호 농어촌과표";#N/A,#N/A,FALSE,"2호 서식";#N/A,#N/A,FALSE,"3(1)호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첨부(손)";#N/A,#N/A,FALSE,"6-1호 수입금액";#N/A,#N/A,FALSE,"6-3호 퇴충";#N/A,#N/A,FALSE,"6-3(4)호 대손";#N/A,#N/A,FALSE,"6-4호 접대(갑)";#N/A,#N/A,FALSE,"6-4호 접대(을)";#N/A,#N/A,FALSE,"6-6호(부표) 자본적지출";#N/A,#N/A,FALSE,"6-10호 재고자산";#N/A,#N/A,FALSE,"6-11호 세금과공과";#N/A,#N/A,FALSE,"6-12호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PL";#N/A,#N/A,FALSE,"요약원가";#N/A,#N/A,FALSE,"요약RE"}</definedName>
    <definedName name="wrn.ACHESON94TAXRETURN." hidden="1">{#N/A,#N/A,FALSE,"일반적사항";#N/A,#N/A,FALSE,"주요재무자료";#N/A,#N/A,FALSE,"표지";#N/A,#N/A,FALSE,"총괄표";#N/A,#N/A,FALSE,"1호 과표세액";#N/A,#N/A,FALSE,"1-2호 농어촌과표";#N/A,#N/A,FALSE,"2호 서식";#N/A,#N/A,FALSE,"3(1)호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첨부(손)";#N/A,#N/A,FALSE,"6-1호 수입금액";#N/A,#N/A,FALSE,"6-3호 퇴충";#N/A,#N/A,FALSE,"6-3(4)호 대손";#N/A,#N/A,FALSE,"6-4호 접대(갑)";#N/A,#N/A,FALSE,"6-4호 접대(을)";#N/A,#N/A,FALSE,"6-6호(부표) 자본적지출";#N/A,#N/A,FALSE,"6-10호 재고자산";#N/A,#N/A,FALSE,"6-11호 세금과공과";#N/A,#N/A,FALSE,"6-12호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PL";#N/A,#N/A,FALSE,"요약원가";#N/A,#N/A,FALSE,"요약RE"}</definedName>
    <definedName name="wrn.BL94TAXRETURN." localSheetId="3" hidden="1">{#N/A,#N/A,FALSE,"일반적사항";#N/A,#N/A,FALSE,"주요재무자료";#N/A,#N/A,FALSE,"10(2)호 소득공제";#N/A,#N/A,FALSE,"표지";#N/A,#N/A,FALSE,"총괄표";#N/A,#N/A,FALSE,"1호 과표세액";#N/A,#N/A,FALSE,"2호 서식";#N/A,#N/A,FALSE,"2호부표 최저한세";#N/A,#N/A,FALSE,"3(1)호 공제감면";#N/A,#N/A,FALSE,"3(1) 부1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첨부(손)";#N/A,#N/A,FALSE,"재고자산추인";#N/A,#N/A,FALSE,"6-1호 수입금액";#N/A,#N/A,FALSE,"6-2(2)호 중소투자";#N/A,#N/A,FALSE,"6-2(4)호 해외시장";#N/A,#N/A,FALSE,"6-2(12)호 수출손실";#N/A,#N/A,FALSE,"6-3호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자본적지출";#N/A,#N/A,FALSE,"감가총괄";#N/A,#N/A,FALSE,"6-10호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PL";#N/A,#N/A,FALSE,"요약원가";#N/A,#N/A,FALSE,"요약RE";#N/A,#N/A,FALSE,"60호 을 적정유보";#N/A,#N/A,FALSE,"60호 갑 적정유보";#N/A,#N/A,FALSE,"표지";#N/A,#N/A,FALSE,"총괄표";#N/A,#N/A,FALSE,"1호 과표세액";#N/A,#N/A,FALSE,"1호 과표세액";#N/A,#N/A,FALSE,"1호 과표세액";#N/A,#N/A,FALSE,"1-2호 농어촌과표";#N/A,#N/A,FALSE,"2호 서식";#N/A,#N/A,FALSE,"2호부표 최저한세";#N/A,#N/A,FALSE,"3(1)호 공제감면";#N/A,#N/A,FALSE,"3(1) 부1 공제감면";#N/A,#N/A,FALSE,"3(1) 부2 공제감면";#N/A,#N/A,FALSE,"3(1) 부3 세액조정";#N/A,#N/A,FALSE,"3(1) 부4 공제감면";#N/A,#N/A,FALSE,"3호 임시투자공제";#N/A,#N/A,FALSE,"3(1)부7 기업합리";#N/A,#N/A,FALSE,"3(3)호(갑) 원천납부";#N/A,#N/A,FALSE,"5호 농어촌";#N/A,#N/A,FALSE,"6호 소득금액";#N/A,#N/A,FALSE,"6호 첨부(익)";#N/A,#N/A,FALSE,"6-1호 수입금액";#N/A,#N/A,FALSE,"6-1호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자본적지출";#N/A,#N/A,FALSE,"6-10호 재고자산";#N/A,#N/A,FALSE,"6-11호 세금과공과";#N/A,#N/A,FALSE,"6-12호 선급비용";#N/A,#N/A,FALSE,"9호 자본금(갑)";#N/A,#N/A,FALSE,"9호 자본금(을)";#N/A,#N/A,FALSE,"10(2)호 소득공제";#N/A,#N/A,FALSE,"10(3)호 부표";#N/A,#N/A,FALSE,"10(3)호 주요계정";#N/A,#N/A,FALSE,"10(4)호 조정수입";#N/A,#N/A,FALSE,"14(1)호 갑 주식";#N/A,#N/A,FALSE,"59호 해외특수";#N/A,#N/A,FALSE,"60호 갑 적정유보";#N/A,#N/A,FALSE,"60호 을 적정유보";#N/A,#N/A,FALSE,"요약 BS";#N/A,#N/A,FALSE,"요약 PL";#N/A,#N/A,FALSE,"요약원가";#N/A,#N/A,FALSE,"요약RE";#N/A,#N/A,FALSE,"요약RE"}</definedName>
    <definedName name="wrn.BL94TAXRETURN." hidden="1">{#N/A,#N/A,FALSE,"일반적사항";#N/A,#N/A,FALSE,"주요재무자료";#N/A,#N/A,FALSE,"10(2)호 소득공제";#N/A,#N/A,FALSE,"표지";#N/A,#N/A,FALSE,"총괄표";#N/A,#N/A,FALSE,"1호 과표세액";#N/A,#N/A,FALSE,"2호 서식";#N/A,#N/A,FALSE,"2호부표 최저한세";#N/A,#N/A,FALSE,"3(1)호 공제감면";#N/A,#N/A,FALSE,"3(1) 부1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첨부(손)";#N/A,#N/A,FALSE,"재고자산추인";#N/A,#N/A,FALSE,"6-1호 수입금액";#N/A,#N/A,FALSE,"6-2(2)호 중소투자";#N/A,#N/A,FALSE,"6-2(4)호 해외시장";#N/A,#N/A,FALSE,"6-2(12)호 수출손실";#N/A,#N/A,FALSE,"6-3호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자본적지출";#N/A,#N/A,FALSE,"감가총괄";#N/A,#N/A,FALSE,"6-10호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PL";#N/A,#N/A,FALSE,"요약원가";#N/A,#N/A,FALSE,"요약RE";#N/A,#N/A,FALSE,"60호 을 적정유보";#N/A,#N/A,FALSE,"60호 갑 적정유보";#N/A,#N/A,FALSE,"표지";#N/A,#N/A,FALSE,"총괄표";#N/A,#N/A,FALSE,"1호 과표세액";#N/A,#N/A,FALSE,"1호 과표세액";#N/A,#N/A,FALSE,"1호 과표세액";#N/A,#N/A,FALSE,"1-2호 농어촌과표";#N/A,#N/A,FALSE,"2호 서식";#N/A,#N/A,FALSE,"2호부표 최저한세";#N/A,#N/A,FALSE,"3(1)호 공제감면";#N/A,#N/A,FALSE,"3(1) 부1 공제감면";#N/A,#N/A,FALSE,"3(1) 부2 공제감면";#N/A,#N/A,FALSE,"3(1) 부3 세액조정";#N/A,#N/A,FALSE,"3(1) 부4 공제감면";#N/A,#N/A,FALSE,"3호 임시투자공제";#N/A,#N/A,FALSE,"3(1)부7 기업합리";#N/A,#N/A,FALSE,"3(3)호(갑) 원천납부";#N/A,#N/A,FALSE,"5호 농어촌";#N/A,#N/A,FALSE,"6호 소득금액";#N/A,#N/A,FALSE,"6호 첨부(익)";#N/A,#N/A,FALSE,"6-1호 수입금액";#N/A,#N/A,FALSE,"6-1호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자본적지출";#N/A,#N/A,FALSE,"6-10호 재고자산";#N/A,#N/A,FALSE,"6-11호 세금과공과";#N/A,#N/A,FALSE,"6-12호 선급비용";#N/A,#N/A,FALSE,"9호 자본금(갑)";#N/A,#N/A,FALSE,"9호 자본금(을)";#N/A,#N/A,FALSE,"10(2)호 소득공제";#N/A,#N/A,FALSE,"10(3)호 부표";#N/A,#N/A,FALSE,"10(3)호 주요계정";#N/A,#N/A,FALSE,"10(4)호 조정수입";#N/A,#N/A,FALSE,"14(1)호 갑 주식";#N/A,#N/A,FALSE,"59호 해외특수";#N/A,#N/A,FALSE,"60호 갑 적정유보";#N/A,#N/A,FALSE,"60호 을 적정유보";#N/A,#N/A,FALSE,"요약 BS";#N/A,#N/A,FALSE,"요약 PL";#N/A,#N/A,FALSE,"요약원가";#N/A,#N/A,FALSE,"요약RE";#N/A,#N/A,FALSE,"요약RE"}</definedName>
    <definedName name="wrn.COSA94TAXRETURN." localSheetId="3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외화(을)";#N/A,#N/A,FALSE,"감가총괄";#N/A,#N/A,FALSE,"6-6(3)호 감가(정액)";#N/A,#N/A,FALSE,"6-6호(부표)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자본금(을)";#N/A,#N/A,FALSE,"10(2)호 소득공제";#N/A,#N/A,FALSE,"10(3)호 주요계정";#N/A,#N/A,FALSE,"10(3)호 부표";#N/A,#N/A,FALSE,"10(4)호 조정수입";#N/A,#N/A,FALSE,"14(1)호 갑 주식";#N/A,#N/A,FALSE,"59호 해외특수";#N/A,#N/A,FALSE,"요약 BS";#N/A,#N/A,FALSE,"요약 PL";#N/A,#N/A,FALSE,"요약RE"}</definedName>
    <definedName name="wrn.COSA94TAXRETURN.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외화(을)";#N/A,#N/A,FALSE,"감가총괄";#N/A,#N/A,FALSE,"6-6(3)호 감가(정액)";#N/A,#N/A,FALSE,"6-6호(부표)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자본금(을)";#N/A,#N/A,FALSE,"10(2)호 소득공제";#N/A,#N/A,FALSE,"10(3)호 주요계정";#N/A,#N/A,FALSE,"10(3)호 부표";#N/A,#N/A,FALSE,"10(4)호 조정수입";#N/A,#N/A,FALSE,"14(1)호 갑 주식";#N/A,#N/A,FALSE,"59호 해외특수";#N/A,#N/A,FALSE,"요약 BS";#N/A,#N/A,FALSE,"요약 PL";#N/A,#N/A,FALSE,"요약RE"}</definedName>
    <definedName name="wrn.DDD.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rn.DDD.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rn.jck94TAXRETURN." localSheetId="3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wrn.jck94TAXRETURN.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wrn.Kontrolní._.rozpočet." localSheetId="3" hidden="1">{#N/A,#N/A,TRUE,"Krycí list"}</definedName>
    <definedName name="wrn.Kontrolní._.rozpočet." hidden="1">{#N/A,#N/A,TRUE,"Krycí list"}</definedName>
    <definedName name="wrn.Kontrolní._.rozpoeet." localSheetId="3" hidden="1">{#N/A,#N/A,TRUE,"Krycí list"}</definedName>
    <definedName name="wrn.Kontrolní._.rozpoeet." hidden="1">{#N/A,#N/A,TRUE,"Krycí list"}</definedName>
    <definedName name="wrn.Kontrolni_rozpocet" localSheetId="3" hidden="1">{#N/A,#N/A,TRUE,"Krycí list"}</definedName>
    <definedName name="wrn.Kontrolni_rozpocet" hidden="1">{#N/A,#N/A,TRUE,"Krycí list"}</definedName>
    <definedName name="wrn.PAIM._.TAX._.PRO." localSheetId="3" hidden="1">{#N/A,#N/A,FALSE,"표지";#N/A,#N/A,FALSE,"총괄표";#N/A,#N/A,FALSE,"1호 과표세액";#N/A,#N/A,FALSE,"2호 서식";#N/A,#N/A,FALSE,"3(3)호(갑) 원천납부";#N/A,#N/A,FALSE,"6호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자본적지출";#N/A,#N/A,FALSE,"6-11호 세금과공과";#N/A,#N/A,FALSE,"6-12호 선급비용";#N/A,#N/A,FALSE,"9호 자본금(갑)";#N/A,#N/A,FALSE,"9호 자본금(을)";#N/A,#N/A,FALSE,"10(3)호 주요계정";#N/A,#N/A,FALSE,"10(3)호 부표";#N/A,#N/A,FALSE,"10(4)호 조정수입";#N/A,#N/A,FALSE,"요약 BS";#N/A,#N/A,FALSE,"요약 PL";#N/A,#N/A,FALSE,"요약RE"}</definedName>
    <definedName name="wrn.PAIM._.TAX._.PRO." hidden="1">{#N/A,#N/A,FALSE,"표지";#N/A,#N/A,FALSE,"총괄표";#N/A,#N/A,FALSE,"1호 과표세액";#N/A,#N/A,FALSE,"2호 서식";#N/A,#N/A,FALSE,"3(3)호(갑) 원천납부";#N/A,#N/A,FALSE,"6호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자본적지출";#N/A,#N/A,FALSE,"6-11호 세금과공과";#N/A,#N/A,FALSE,"6-12호 선급비용";#N/A,#N/A,FALSE,"9호 자본금(갑)";#N/A,#N/A,FALSE,"9호 자본금(을)";#N/A,#N/A,FALSE,"10(3)호 주요계정";#N/A,#N/A,FALSE,"10(3)호 부표";#N/A,#N/A,FALSE,"10(4)호 조정수입";#N/A,#N/A,FALSE,"요약 BS";#N/A,#N/A,FALSE,"요약 PL";#N/A,#N/A,FALSE,"요약RE"}</definedName>
    <definedName name="wrn.RPT." localSheetId="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wrn.RPT.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wrn.SAA94TAX." localSheetId="3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wrn.SAA94TAX.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wrn.saasimple." localSheetId="3" hidden="1">{#N/A,#N/A,FALSE,"1호 과표세액";#N/A,#N/A,FALSE,"2호 서식";#N/A,#N/A,FALSE,"3(1)부7 기업합리";#N/A,#N/A,FALSE,"6호 소득금액";#N/A,#N/A,FALSE,"6호 첨부(익)";#N/A,#N/A,FALSE,"6호 첨부(손)";#N/A,#N/A,FALSE,"6-1호 수입금액";#N/A,#N/A,FALSE,"6-3(4)호 대손";#N/A,#N/A,FALSE,"6-3호 퇴충";#N/A,#N/A,FALSE,"6-3(3)호 단퇴";#N/A,#N/A,FALSE,"6-3(4)호 대손";#N/A,#N/A,FALSE,"6-4호 접대(갑)";#N/A,#N/A,FALSE,"6-4호 접대(을)";#N/A,#N/A,FALSE,"6-5호 외화(갑)";#N/A,#N/A,FALSE,"6-5호 외화(을)";#N/A,#N/A,FALSE,"6-11호 세금과공과";#N/A,#N/A,FALSE,"6-13호 기부금";#N/A,#N/A,FALSE,"8호 기부금조정";#N/A,#N/A,FALSE,"9호 자본금(갑)";#N/A,#N/A,FALSE,"9호 자본금(을)";#N/A,#N/A,FALSE,"10(3)호 주요계정";#N/A,#N/A,FALSE,"10(3)호 부표";#N/A,#N/A,FALSE,"요약 PL";#N/A,#N/A,FALSE,"10(4)호 조정수입";#N/A,#N/A,FALSE,"14(1)호 갑 주식"}</definedName>
    <definedName name="wrn.saasimple." hidden="1">{#N/A,#N/A,FALSE,"1호 과표세액";#N/A,#N/A,FALSE,"2호 서식";#N/A,#N/A,FALSE,"3(1)부7 기업합리";#N/A,#N/A,FALSE,"6호 소득금액";#N/A,#N/A,FALSE,"6호 첨부(익)";#N/A,#N/A,FALSE,"6호 첨부(손)";#N/A,#N/A,FALSE,"6-1호 수입금액";#N/A,#N/A,FALSE,"6-3(4)호 대손";#N/A,#N/A,FALSE,"6-3호 퇴충";#N/A,#N/A,FALSE,"6-3(3)호 단퇴";#N/A,#N/A,FALSE,"6-3(4)호 대손";#N/A,#N/A,FALSE,"6-4호 접대(갑)";#N/A,#N/A,FALSE,"6-4호 접대(을)";#N/A,#N/A,FALSE,"6-5호 외화(갑)";#N/A,#N/A,FALSE,"6-5호 외화(을)";#N/A,#N/A,FALSE,"6-11호 세금과공과";#N/A,#N/A,FALSE,"6-13호 기부금";#N/A,#N/A,FALSE,"8호 기부금조정";#N/A,#N/A,FALSE,"9호 자본금(갑)";#N/A,#N/A,FALSE,"9호 자본금(을)";#N/A,#N/A,FALSE,"10(3)호 주요계정";#N/A,#N/A,FALSE,"10(3)호 부표";#N/A,#N/A,FALSE,"요약 PL";#N/A,#N/A,FALSE,"10(4)호 조정수입";#N/A,#N/A,FALSE,"14(1)호 갑 주식"}</definedName>
    <definedName name="wrn.UNIONGAS94TAXRETURN." localSheetId="3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최저한세";#N/A,#N/A,FALSE,"3(1)호 공제감면";#N/A,#N/A,FALSE,"3(1) 부3 세액조정";#N/A,#N/A,FALSE,"3호 임시투자공제";#N/A,#N/A,FALSE,"조8호 기술인력";#N/A,#N/A,FALSE,"3(1)부7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퇴충";#N/A,#N/A,FALSE,"6-3(4)호 대손";#N/A,#N/A,FALSE,"6-4호 접대(갑)";#N/A,#N/A,FALSE,"6-4호 접대(을)";#N/A,#N/A,FALSE,"6-5호 외화(갑)";#N/A,#N/A,FALSE,"6-6호(부표)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자본금(을)";#N/A,#N/A,FALSE,"10(3)호 주요계정";#N/A,#N/A,FALSE,"10(3)호 부표";#N/A,#N/A,FALSE,"10(4)호 조정수입";#N/A,#N/A,FALSE,"14(1)호 갑 주식";#N/A,#N/A,FALSE,"59호 해외특수";#N/A,#N/A,FALSE,"60호 갑 적정유보";#N/A,#N/A,FALSE,"60호 을 적정유보";#N/A,#N/A,FALSE,"요약 BS";#N/A,#N/A,FALSE,"요약 PL";#N/A,#N/A,FALSE,"요약원가";#N/A,#N/A,FALSE,"요약RE"}</definedName>
    <definedName name="wrn.UNIONGAS94TAXRETURN.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최저한세";#N/A,#N/A,FALSE,"3(1)호 공제감면";#N/A,#N/A,FALSE,"3(1) 부3 세액조정";#N/A,#N/A,FALSE,"3호 임시투자공제";#N/A,#N/A,FALSE,"조8호 기술인력";#N/A,#N/A,FALSE,"3(1)부7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퇴충";#N/A,#N/A,FALSE,"6-3(4)호 대손";#N/A,#N/A,FALSE,"6-4호 접대(갑)";#N/A,#N/A,FALSE,"6-4호 접대(을)";#N/A,#N/A,FALSE,"6-5호 외화(갑)";#N/A,#N/A,FALSE,"6-6호(부표)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자본금(을)";#N/A,#N/A,FALSE,"10(3)호 주요계정";#N/A,#N/A,FALSE,"10(3)호 부표";#N/A,#N/A,FALSE,"10(4)호 조정수입";#N/A,#N/A,FALSE,"14(1)호 갑 주식";#N/A,#N/A,FALSE,"59호 해외특수";#N/A,#N/A,FALSE,"60호 갑 적정유보";#N/A,#N/A,FALSE,"60호 을 적정유보";#N/A,#N/A,FALSE,"요약 BS";#N/A,#N/A,FALSE,"요약 PL";#N/A,#N/A,FALSE,"요약원가";#N/A,#N/A,FALSE,"요약RE"}</definedName>
    <definedName name="wrn.간단한세무조정계산서." localSheetId="3" hidden="1">{#N/A,#N/A,TRUE,"일반적사항";#N/A,#N/A,TRUE,"주요재무자료"}</definedName>
    <definedName name="wrn.간단한세무조정계산서." hidden="1">{#N/A,#N/A,TRUE,"일반적사항";#N/A,#N/A,TRUE,"주요재무자료"}</definedName>
    <definedName name="wrn.기술료._.비교." localSheetId="3" hidden="1">{#N/A,#N/A,FALSE,"기술료 비교"}</definedName>
    <definedName name="wrn.기술료._.비교." hidden="1">{#N/A,#N/A,FALSE,"기술료 비교"}</definedName>
    <definedName name="wrn.세무조정계산서." localSheetId="3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wrn.세무조정계산서.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wrn.세무조정모든양식." localSheetId="3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wrn.세무조정모든양식.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wrn.자판정비._.월간회의자료." localSheetId="3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wrn.자판정비._.월간회의자료.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wrn.전부인쇄." localSheetId="3" hidden="1">{#N/A,#N/A,FALSE,"단축1";#N/A,#N/A,FALSE,"단축2";#N/A,#N/A,FALSE,"단축3";#N/A,#N/A,FALSE,"장축";#N/A,#N/A,FALSE,"4WD"}</definedName>
    <definedName name="wrn.전부인쇄." hidden="1">{#N/A,#N/A,FALSE,"단축1";#N/A,#N/A,FALSE,"단축2";#N/A,#N/A,FALSE,"단축3";#N/A,#N/A,FALSE,"장축";#N/A,#N/A,FALSE,"4WD"}</definedName>
    <definedName name="wrn.조흥94세무." localSheetId="3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부2 공제감면";#N/A,#N/A,TRUE,"3(1) 부3 세액조정";#N/A,#N/A,TRUE,"3(1)부7 기업합리";#N/A,#N/A,TRUE,"3(3)호(갑) 원천납부";#N/A,#N/A,TRUE,"4호 특별부가";#N/A,#N/A,TRUE,"5호 농어촌";#N/A,#N/A,TRUE,"5호2 농감면(갑)";#N/A,#N/A,TRUE,"5호2 농감면(을)";#N/A,#N/A,TRUE,"6호 소득금액";#N/A,#N/A,TRUE,"6호 첨부(익)";#N/A,#N/A,TRUE,"6호 첨부(손)";#N/A,#N/A,TRUE,"6-1호 수입금액";#N/A,#N/A,TRUE,"6-2(7)호 해외투자";#N/A,#N/A,TRUE,"6-3호 퇴충";#N/A,#N/A,TRUE,"6-3(3)호 단퇴";#N/A,#N/A,TRUE,"6-3(4)호 대손";#N/A,#N/A,TRUE,"6-4호 접대(갑)";#N/A,#N/A,TRUE,"6-4호 접대(을)";#N/A,#N/A,TRUE,"감가총괄표";#N/A,#N/A,TRUE,"6-6(3)호 감가(정율)";#N/A,#N/A,TRUE,"6-6호(부표) 자본적지출";#N/A,#N/A,TRUE,"6-10호 재고자산";#N/A,#N/A,TRUE,"6-11호 세금과공과";#N/A,#N/A,TRUE,"6-12호 선급비용";#N/A,#N/A,TRUE,"6-13호 기부금";#N/A,#N/A,TRUE,"기부1";#N/A,#N/A,TRUE,"기부2";#N/A,#N/A,TRUE,"8호 기부금조정";#N/A,#N/A,TRUE,"9호 자본금(갑)";#N/A,#N/A,TRUE,"9호 자본금(을)";#N/A,#N/A,TRUE,"10(3)호 주요계정";#N/A,#N/A,TRUE,"10(3)호 부표";#N/A,#N/A,TRUE,"10(4)호 조정수입";#N/A,#N/A,TRUE,"14(1)호 갑 주식";#N/A,#N/A,TRUE,"59호 해외특수";#N/A,#N/A,TRUE,"요약 BS";#N/A,#N/A,TRUE,"요약 PL";#N/A,#N/A,TRUE,"요약RE";#N/A,#N/A,TRUE,"조8호 기술인력";#N/A,#N/A,TRUE,"국공채감면";#N/A,#N/A,TRUE,"전기수정";#N/A,#N/A,TRUE,"퇴충명세";#N/A,#N/A,TRUE,"적금모집권유비";#N/A,#N/A,TRUE,"해외투자현황";#N/A,#N/A,TRUE,"외화감면";#N/A,#N/A,TRUE,"offshore";#N/A,#N/A,TRUE,"대손상각등명세"}</definedName>
    <definedName name="wrn.조흥94세무.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부2 공제감면";#N/A,#N/A,TRUE,"3(1) 부3 세액조정";#N/A,#N/A,TRUE,"3(1)부7 기업합리";#N/A,#N/A,TRUE,"3(3)호(갑) 원천납부";#N/A,#N/A,TRUE,"4호 특별부가";#N/A,#N/A,TRUE,"5호 농어촌";#N/A,#N/A,TRUE,"5호2 농감면(갑)";#N/A,#N/A,TRUE,"5호2 농감면(을)";#N/A,#N/A,TRUE,"6호 소득금액";#N/A,#N/A,TRUE,"6호 첨부(익)";#N/A,#N/A,TRUE,"6호 첨부(손)";#N/A,#N/A,TRUE,"6-1호 수입금액";#N/A,#N/A,TRUE,"6-2(7)호 해외투자";#N/A,#N/A,TRUE,"6-3호 퇴충";#N/A,#N/A,TRUE,"6-3(3)호 단퇴";#N/A,#N/A,TRUE,"6-3(4)호 대손";#N/A,#N/A,TRUE,"6-4호 접대(갑)";#N/A,#N/A,TRUE,"6-4호 접대(을)";#N/A,#N/A,TRUE,"감가총괄표";#N/A,#N/A,TRUE,"6-6(3)호 감가(정율)";#N/A,#N/A,TRUE,"6-6호(부표) 자본적지출";#N/A,#N/A,TRUE,"6-10호 재고자산";#N/A,#N/A,TRUE,"6-11호 세금과공과";#N/A,#N/A,TRUE,"6-12호 선급비용";#N/A,#N/A,TRUE,"6-13호 기부금";#N/A,#N/A,TRUE,"기부1";#N/A,#N/A,TRUE,"기부2";#N/A,#N/A,TRUE,"8호 기부금조정";#N/A,#N/A,TRUE,"9호 자본금(갑)";#N/A,#N/A,TRUE,"9호 자본금(을)";#N/A,#N/A,TRUE,"10(3)호 주요계정";#N/A,#N/A,TRUE,"10(3)호 부표";#N/A,#N/A,TRUE,"10(4)호 조정수입";#N/A,#N/A,TRUE,"14(1)호 갑 주식";#N/A,#N/A,TRUE,"59호 해외특수";#N/A,#N/A,TRUE,"요약 BS";#N/A,#N/A,TRUE,"요약 PL";#N/A,#N/A,TRUE,"요약RE";#N/A,#N/A,TRUE,"조8호 기술인력";#N/A,#N/A,TRUE,"국공채감면";#N/A,#N/A,TRUE,"전기수정";#N/A,#N/A,TRUE,"퇴충명세";#N/A,#N/A,TRUE,"적금모집권유비";#N/A,#N/A,TRUE,"해외투자현황";#N/A,#N/A,TRUE,"외화감면";#N/A,#N/A,TRUE,"offshore";#N/A,#N/A,TRUE,"대손상각등명세"}</definedName>
    <definedName name="wrn.조흥축약94." localSheetId="3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wrn.조흥축약94.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wrn.주간._.보고." localSheetId="3" hidden="1">{#N/A,#N/A,TRUE,"일정"}</definedName>
    <definedName name="wrn.주간._.보고." hidden="1">{#N/A,#N/A,TRUE,"일정"}</definedName>
    <definedName name="wrn.중공업군포견적서." hidden="1">{#N/A,#N/A,FALSE,"견적갑지";#N/A,#N/A,FALSE,"총괄표";#N/A,#N/A,FALSE,"철골공사";#N/A,#N/A,FALSE,"토목공사";#N/A,#N/A,FALSE,"판넬전기공사"}</definedName>
    <definedName name="ws" localSheetId="3" hidden="1">#REF!</definedName>
    <definedName name="ws" hidden="1">#REF!</definedName>
    <definedName name="WW">#REF!</definedName>
    <definedName name="WWW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WW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www" localSheetId="3" hidden="1">{#N/A,#N/A,FALSE,"기술료 비교"}</definedName>
    <definedName name="wwww" hidden="1">{#N/A,#N/A,FALSE,"기술료 비교"}</definedName>
    <definedName name="W행">'[53]2.대외공문'!#REF!</definedName>
    <definedName name="x">#N/A</definedName>
    <definedName name="xd품확일정" localSheetId="3" hidden="1">{#N/A,#N/A,FALSE,"단축1";#N/A,#N/A,FALSE,"단축2";#N/A,#N/A,FALSE,"단축3";#N/A,#N/A,FALSE,"장축";#N/A,#N/A,FALSE,"4WD"}</definedName>
    <definedName name="xd품확일정" hidden="1">{#N/A,#N/A,FALSE,"단축1";#N/A,#N/A,FALSE,"단축2";#N/A,#N/A,FALSE,"단축3";#N/A,#N/A,FALSE,"장축";#N/A,#N/A,FALSE,"4WD"}</definedName>
    <definedName name="XG¾×¼C">#REF!</definedName>
    <definedName name="XG액션">#REF!</definedName>
    <definedName name="XREF_COLUMN_2" localSheetId="3" hidden="1">#REF!</definedName>
    <definedName name="XREF_COLUMN_2" hidden="1">#REF!</definedName>
    <definedName name="XRefColumnsCount" hidden="1">5</definedName>
    <definedName name="XRefCopyRangeCount" hidden="1">3</definedName>
    <definedName name="XRefPasteRangeCount" hidden="1">3</definedName>
    <definedName name="xx">#REF!</definedName>
    <definedName name="XXXX">[0]!XXXX</definedName>
    <definedName name="X행">#REF!</definedName>
    <definedName name="YA">#REF!</definedName>
    <definedName name="YB">#REF!</definedName>
    <definedName name="YC">#REF!</definedName>
    <definedName name="yen">#REF!</definedName>
    <definedName name="yenperd">#REF!</definedName>
    <definedName name="YN">#REF!</definedName>
    <definedName name="YY">#REF!</definedName>
    <definedName name="Y부서">#REF!</definedName>
    <definedName name="Z">'[1]98연계표'!#REF!</definedName>
    <definedName name="z_" localSheetId="3" hidden="1">#REF!,#REF!,#REF!</definedName>
    <definedName name="z_" hidden="1">#REF!,#REF!,#REF!</definedName>
    <definedName name="Z_9858B950_CFCD_11D4_A6D2_00508BC7FCD7_.wvu.Cols" localSheetId="3" hidden="1">#REF!,#REF!,#REF!,#REF!</definedName>
    <definedName name="Z_9858B950_CFCD_11D4_A6D2_00508BC7FCD7_.wvu.Cols" hidden="1">#REF!,#REF!,#REF!,#REF!</definedName>
    <definedName name="Z_9858B950_CFCD_11D4_A6D2_00508BC7FCD7_.wvu.PrintArea" localSheetId="3" hidden="1">#REF!</definedName>
    <definedName name="Z_9858B950_CFCD_11D4_A6D2_00508BC7FCD7_.wvu.PrintArea" hidden="1">#REF!</definedName>
    <definedName name="Z_9858B950_CFCD_11D4_A6D2_00508BC7FCD7_.wvu.Rows" localSheetId="3" hidden="1">#REF!,#REF!,#REF!</definedName>
    <definedName name="Z_9858B950_CFCD_11D4_A6D2_00508BC7FCD7_.wvu.Rows" hidden="1">#REF!,#REF!,#REF!</definedName>
    <definedName name="Z_D5DCA881_BA8A_11D4_95D5_00508BC7A72F_.wvu.Rows" localSheetId="3" hidden="1">#REF!,#REF!,#REF!</definedName>
    <definedName name="Z_D5DCA881_BA8A_11D4_95D5_00508BC7A72F_.wvu.Rows" hidden="1">#REF!,#REF!,#REF!</definedName>
    <definedName name="ZZ">#REF!</definedName>
    <definedName name="ZZZC">#REF!</definedName>
    <definedName name="π">PI()</definedName>
    <definedName name="あ" hidden="1">#REF!</definedName>
    <definedName name="い" hidden="1">#REF!</definedName>
    <definedName name="う" hidden="1">#REF!</definedName>
    <definedName name="は" localSheetId="3" hidden="1">{#N/A,#N/A,TRUE,"Krycí list"}</definedName>
    <definedName name="は" hidden="1">{#N/A,#N/A,TRUE,"Krycí list"}</definedName>
    <definedName name="ㄱ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ㄱ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ㄱ6">'[54]부하_물류(팀별)'!#REF!</definedName>
    <definedName name="ㄱㄱ" localSheetId="3" hidden="1">{#N/A,#N/A,FALSE,"UNIT";#N/A,#N/A,FALSE,"UNIT";#N/A,#N/A,FALSE,"계정"}</definedName>
    <definedName name="ㄱㄱ" hidden="1">{#N/A,#N/A,FALSE,"UNIT";#N/A,#N/A,FALSE,"UNIT";#N/A,#N/A,FALSE,"계정"}</definedName>
    <definedName name="ㄱㄱㄱ" localSheetId="3" hidden="1">{#N/A,#N/A,FALSE,"UNIT";#N/A,#N/A,FALSE,"UNIT";#N/A,#N/A,FALSE,"계정"}</definedName>
    <definedName name="ㄱㄱㄱ" hidden="1">{#N/A,#N/A,FALSE,"UNIT";#N/A,#N/A,FALSE,"UNIT";#N/A,#N/A,FALSE,"계정"}</definedName>
    <definedName name="ㄱㄱㄱㄱㄱ" localSheetId="3" hidden="1">{#N/A,#N/A,FALSE,"UNIT";#N/A,#N/A,FALSE,"UNIT";#N/A,#N/A,FALSE,"계정"}</definedName>
    <definedName name="ㄱㄱㄱㄱㄱ" hidden="1">{#N/A,#N/A,FALSE,"UNIT";#N/A,#N/A,FALSE,"UNIT";#N/A,#N/A,FALSE,"계정"}</definedName>
    <definedName name="가공_방법">[55]Sheet2!#REF!</definedName>
    <definedName name="가공_종류">[55]Sheet2!#REF!</definedName>
    <definedName name="가라">#REF!</definedName>
    <definedName name="가중평균">#REF!</definedName>
    <definedName name="가중평균자본비용">#REF!</definedName>
    <definedName name="간" localSheetId="3" hidden="1">{#N/A,#N/A,FALSE,"UNIT";#N/A,#N/A,FALSE,"UNIT";#N/A,#N/A,FALSE,"계정"}</definedName>
    <definedName name="간" hidden="1">{#N/A,#N/A,FALSE,"UNIT";#N/A,#N/A,FALSE,"UNIT";#N/A,#N/A,FALSE,"계정"}</definedName>
    <definedName name="감가상각비">#REF!</definedName>
    <definedName name="강">#REF!</definedName>
    <definedName name="강아지" hidden="1">{"'사직서'!$A$1:$H$9"}</definedName>
    <definedName name="개">#REF!,#REF!</definedName>
    <definedName name="개구리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개발11">#N/A</definedName>
    <definedName name="개발팀">#REF!</definedName>
    <definedName name="개별비">#REF!</definedName>
    <definedName name="건설기간중_이자율">#REF!</definedName>
    <definedName name="건설기간중_이자율_타인">#REF!</definedName>
    <definedName name="검">#N/A</definedName>
    <definedName name="견적서" localSheetId="3" hidden="1">{#N/A,#N/A,FALSE,"UNIT";#N/A,#N/A,FALSE,"UNIT";#N/A,#N/A,FALSE,"계정"}</definedName>
    <definedName name="견적서" hidden="1">{#N/A,#N/A,FALSE,"UNIT";#N/A,#N/A,FALSE,"UNIT";#N/A,#N/A,FALSE,"계정"}</definedName>
    <definedName name="견적총괄표" hidden="1">{#N/A,#N/A,FALSE,"견적갑지";#N/A,#N/A,FALSE,"총괄표";#N/A,#N/A,FALSE,"철골공사";#N/A,#N/A,FALSE,"토목공사";#N/A,#N/A,FALSE,"판넬전기공사"}</definedName>
    <definedName name="결과값">#REF!</definedName>
    <definedName name="경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경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경비">#REF!</definedName>
    <definedName name="경비계획">#REF!</definedName>
    <definedName name="경비관리비" localSheetId="3" hidden="1">{#N/A,#N/A,FALSE,"단축1";#N/A,#N/A,FALSE,"단축2";#N/A,#N/A,FALSE,"단축3";#N/A,#N/A,FALSE,"장축";#N/A,#N/A,FALSE,"4WD"}</definedName>
    <definedName name="경비관리비" hidden="1">{#N/A,#N/A,FALSE,"단축1";#N/A,#N/A,FALSE,"단축2";#N/A,#N/A,FALSE,"단축3";#N/A,#N/A,FALSE,"장축";#N/A,#N/A,FALSE,"4WD"}</definedName>
    <definedName name="경비예산" localSheetId="3" hidden="1">{#N/A,#N/A,FALSE,"단축1";#N/A,#N/A,FALSE,"단축2";#N/A,#N/A,FALSE,"단축3";#N/A,#N/A,FALSE,"장축";#N/A,#N/A,FALSE,"4WD"}</definedName>
    <definedName name="경비예산" hidden="1">{#N/A,#N/A,FALSE,"단축1";#N/A,#N/A,FALSE,"단축2";#N/A,#N/A,FALSE,"단축3";#N/A,#N/A,FALSE,"장축";#N/A,#N/A,FALSE,"4WD"}</definedName>
    <definedName name="경영계획">#REF!</definedName>
    <definedName name="계정과목">#REF!</definedName>
    <definedName name="계획" localSheetId="3" hidden="1">{#N/A,#N/A,FALSE,"기술료 비교"}</definedName>
    <definedName name="계획" hidden="1">{#N/A,#N/A,FALSE,"기술료 비교"}</definedName>
    <definedName name="계획대실적손익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계획대실적손익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공1">#REF!</definedName>
    <definedName name="공수">'[56]98연계표'!#REF!</definedName>
    <definedName name="공수TABLE">[57]공수TABLE!$C$3:$W$22</definedName>
    <definedName name="공수아이">[35]제품별!#REF!</definedName>
    <definedName name="공정">[26]기준정보!$D$3:$D$10</definedName>
    <definedName name="공정생관">#REF!</definedName>
    <definedName name="공정전략">#REF!</definedName>
    <definedName name="공혈">#REF!</definedName>
    <definedName name="공혈문제견본">#REF!</definedName>
    <definedName name="과목별증가율">#REF!</definedName>
    <definedName name="関連表" hidden="1">#REF!</definedName>
    <definedName name="관리">#REF!</definedName>
    <definedName name="관리비증가율">#REF!</definedName>
    <definedName name="구분">#REF!</definedName>
    <definedName name="구상">#REF!</definedName>
    <definedName name="그라스" localSheetId="3" hidden="1">#REF!</definedName>
    <definedName name="그라스" hidden="1">#REF!</definedName>
    <definedName name="그시기">#REF!</definedName>
    <definedName name="그시기2">#REF!</definedName>
    <definedName name="근본">#REF!</definedName>
    <definedName name="기계적">'6. 참조자료(유해위험요인, 위험성추정)'!$B$57:$B$65</definedName>
    <definedName name="기관" localSheetId="3" hidden="1">{#N/A,#N/A,FALSE,"단축1";#N/A,#N/A,FALSE,"단축2";#N/A,#N/A,FALSE,"단축3";#N/A,#N/A,FALSE,"장축";#N/A,#N/A,FALSE,"4WD"}</definedName>
    <definedName name="기관" hidden="1">{#N/A,#N/A,FALSE,"단축1";#N/A,#N/A,FALSE,"단축2";#N/A,#N/A,FALSE,"단축3";#N/A,#N/A,FALSE,"장축";#N/A,#N/A,FALSE,"4WD"}</definedName>
    <definedName name="기관예산" localSheetId="3" hidden="1">{#N/A,#N/A,FALSE,"단축1";#N/A,#N/A,FALSE,"단축2";#N/A,#N/A,FALSE,"단축3";#N/A,#N/A,FALSE,"장축";#N/A,#N/A,FALSE,"4WD"}</definedName>
    <definedName name="기관예산" hidden="1">{#N/A,#N/A,FALSE,"단축1";#N/A,#N/A,FALSE,"단축2";#N/A,#N/A,FALSE,"단축3";#N/A,#N/A,FALSE,"장축";#N/A,#N/A,FALSE,"4WD"}</definedName>
    <definedName name="기구">IF([58]MAIN!$A$1=1,대표,OFFSET([58]상세내역!$C$10,0,바,1,7))</definedName>
    <definedName name="기구1">OFFSET([58]상세내역!$C$27,0,바1,1,7)</definedName>
    <definedName name="기구설계">#REF!</definedName>
    <definedName name="기구설계그룹">#REF!</definedName>
    <definedName name="기술">#REF!</definedName>
    <definedName name="기안갑">#REF!</definedName>
    <definedName name="기안용지">#REF!</definedName>
    <definedName name="기안을">#REF!</definedName>
    <definedName name="기존" localSheetId="3" hidden="1">{#N/A,#N/A,FALSE,"UNIT";#N/A,#N/A,FALSE,"UNIT";#N/A,#N/A,FALSE,"계정"}</definedName>
    <definedName name="기존" hidden="1">{#N/A,#N/A,FALSE,"UNIT";#N/A,#N/A,FALSE,"UNIT";#N/A,#N/A,FALSE,"계정"}</definedName>
    <definedName name="기존차문제점">#REF!</definedName>
    <definedName name="기준" localSheetId="3" hidden="1">{#N/A,#N/A,FALSE,"기술료 비교"}</definedName>
    <definedName name="기준" hidden="1">{#N/A,#N/A,FALSE,"기술료 비교"}</definedName>
    <definedName name="기타" localSheetId="3" hidden="1">{#N/A,#N/A,FALSE,"단축1";#N/A,#N/A,FALSE,"단축2";#N/A,#N/A,FALSE,"단축3";#N/A,#N/A,FALSE,"장축";#N/A,#N/A,FALSE,"4WD"}</definedName>
    <definedName name="기타" hidden="1">{#N/A,#N/A,FALSE,"단축1";#N/A,#N/A,FALSE,"단축2";#N/A,#N/A,FALSE,"단축3";#N/A,#N/A,FALSE,"장축";#N/A,#N/A,FALSE,"4WD"}</definedName>
    <definedName name="기획통보경비" localSheetId="3" hidden="1">{#N/A,#N/A,FALSE,"단축1";#N/A,#N/A,FALSE,"단축2";#N/A,#N/A,FALSE,"단축3";#N/A,#N/A,FALSE,"장축";#N/A,#N/A,FALSE,"4WD"}</definedName>
    <definedName name="기획통보경비" hidden="1">{#N/A,#N/A,FALSE,"단축1";#N/A,#N/A,FALSE,"단축2";#N/A,#N/A,FALSE,"단축3";#N/A,#N/A,FALSE,"장축";#N/A,#N/A,FALSE,"4WD"}</definedName>
    <definedName name="김" localSheetId="3" hidden="1">{#N/A,#N/A,FALSE,"단축1";#N/A,#N/A,FALSE,"단축2";#N/A,#N/A,FALSE,"단축3";#N/A,#N/A,FALSE,"장축";#N/A,#N/A,FALSE,"4WD"}</definedName>
    <definedName name="김" hidden="1">{#N/A,#N/A,FALSE,"단축1";#N/A,#N/A,FALSE,"단축2";#N/A,#N/A,FALSE,"단축3";#N/A,#N/A,FALSE,"장축";#N/A,#N/A,FALSE,"4WD"}</definedName>
    <definedName name="김길선" localSheetId="3" hidden="1">{#N/A,#N/A,FALSE,"UNIT";#N/A,#N/A,FALSE,"UNIT";#N/A,#N/A,FALSE,"계정"}</definedName>
    <definedName name="김길선" hidden="1">{#N/A,#N/A,FALSE,"UNIT";#N/A,#N/A,FALSE,"UNIT";#N/A,#N/A,FALSE,"계정"}</definedName>
    <definedName name="김연재" localSheetId="3" hidden="1">{#N/A,#N/A,FALSE,"단축1";#N/A,#N/A,FALSE,"단축2";#N/A,#N/A,FALSE,"단축3";#N/A,#N/A,FALSE,"장축";#N/A,#N/A,FALSE,"4WD"}</definedName>
    <definedName name="김연재" hidden="1">{#N/A,#N/A,FALSE,"단축1";#N/A,#N/A,FALSE,"단축2";#N/A,#N/A,FALSE,"단축3";#N/A,#N/A,FALSE,"장축";#N/A,#N/A,FALSE,"4WD"}</definedName>
    <definedName name="김용성">'[59]제조 경영'!#REF!</definedName>
    <definedName name="김황" localSheetId="3" hidden="1">#REF!</definedName>
    <definedName name="김황" hidden="1">#REF!</definedName>
    <definedName name="꽁당">#N/A</definedName>
    <definedName name="ㄴ">#REF!</definedName>
    <definedName name="ㄴㄴ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ㄴㄴ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ㄴㄴㄴ" localSheetId="3" hidden="1">{#N/A,#N/A,FALSE,"단축1";#N/A,#N/A,FALSE,"단축2";#N/A,#N/A,FALSE,"단축3";#N/A,#N/A,FALSE,"장축";#N/A,#N/A,FALSE,"4WD"}</definedName>
    <definedName name="ㄴㄴㄴ" hidden="1">{#N/A,#N/A,FALSE,"단축1";#N/A,#N/A,FALSE,"단축2";#N/A,#N/A,FALSE,"단축3";#N/A,#N/A,FALSE,"장축";#N/A,#N/A,FALSE,"4WD"}</definedName>
    <definedName name="ㄴㅁㄹ">#REF!</definedName>
    <definedName name="ㄴㅇㄹ" localSheetId="3" hidden="1">{#N/A,#N/A,FALSE,"UNIT";#N/A,#N/A,FALSE,"UNIT";#N/A,#N/A,FALSE,"계정"}</definedName>
    <definedName name="ㄴㅇㄹ" hidden="1">{#N/A,#N/A,FALSE,"UNIT";#N/A,#N/A,FALSE,"UNIT";#N/A,#N/A,FALSE,"계정"}</definedName>
    <definedName name="ㄴㅇㄹㅁㅇㄹ" localSheetId="3" hidden="1">{#N/A,#N/A,FALSE,"UNIT";#N/A,#N/A,FALSE,"UNIT";#N/A,#N/A,FALSE,"계정"}</definedName>
    <definedName name="ㄴㅇㄹㅁㅇㄹ" hidden="1">{#N/A,#N/A,FALSE,"UNIT";#N/A,#N/A,FALSE,"UNIT";#N/A,#N/A,FALSE,"계정"}</definedName>
    <definedName name="ㄴㅇㄻ">'[2]98연계표'!#REF!</definedName>
    <definedName name="ㄴㅇㅀ" hidden="1">#REF!</definedName>
    <definedName name="내부거래">BlankMacro1</definedName>
    <definedName name="년" localSheetId="3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년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년도" localSheetId="3" hidden="1">{#N/A,#N/A,FALSE,"단축1";#N/A,#N/A,FALSE,"단축2";#N/A,#N/A,FALSE,"단축3";#N/A,#N/A,FALSE,"장축";#N/A,#N/A,FALSE,"4WD"}</definedName>
    <definedName name="년도" hidden="1">{#N/A,#N/A,FALSE,"단축1";#N/A,#N/A,FALSE,"단축2";#N/A,#N/A,FALSE,"단축3";#N/A,#N/A,FALSE,"장축";#N/A,#N/A,FALSE,"4WD"}</definedName>
    <definedName name="노무비">#REF!</definedName>
    <definedName name="노무비울산">'[60]법인세등 (2)'!$B$27</definedName>
    <definedName name="누계_중계정">[51]송전기본!#REF!</definedName>
    <definedName name="ㄷㄴ49">'[61]2012년 전용 수주계획'!#REF!</definedName>
    <definedName name="ㄷㄴㅇㄴ">#REF!</definedName>
    <definedName name="ㄷㄷ" localSheetId="3" hidden="1">{#N/A,#N/A,TRUE,"일정"}</definedName>
    <definedName name="ㄷㄷ" hidden="1">{#N/A,#N/A,TRUE,"일정"}</definedName>
    <definedName name="ㄷㄷㄷ" localSheetId="3" hidden="1">{#N/A,#N/A,TRUE,"일정"}</definedName>
    <definedName name="ㄷㄷㄷ" hidden="1">{#N/A,#N/A,TRUE,"일정"}</definedName>
    <definedName name="ㄷㄹㅇㄴㄹ" localSheetId="3" hidden="1">{#N/A,#N/A,FALSE,"UNIT";#N/A,#N/A,FALSE,"UNIT";#N/A,#N/A,FALSE,"계정"}</definedName>
    <definedName name="ㄷㄹㅇㄴㄹ" hidden="1">{#N/A,#N/A,FALSE,"UNIT";#N/A,#N/A,FALSE,"UNIT";#N/A,#N/A,FALSE,"계정"}</definedName>
    <definedName name="ㄷㅌ" localSheetId="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ㄷㅌ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단가">#REF!</definedName>
    <definedName name="단기금융상품" localSheetId="3" hidden="1">#REF!</definedName>
    <definedName name="단기금융상품" hidden="1">#REF!</definedName>
    <definedName name="단동">IF([58]MAIN!$A$1=1,대표3,OFFSET([58]상세내역!$C$14,0,바,1,7))</definedName>
    <definedName name="단동1">OFFSET([58]상세내역!$C$31,0,바1,1,7)</definedName>
    <definedName name="單位阡원_阡￥">#REF!</definedName>
    <definedName name="단층">#N/A</definedName>
    <definedName name="단층2">#N/A</definedName>
    <definedName name="담보">[13]별제권_정리담보권!$F$5:$V$214</definedName>
    <definedName name="당월_소항목">[51]송전기본!#REF!</definedName>
    <definedName name="당월_중계정">[51]송전기본!$C$1:$R$47</definedName>
    <definedName name="당월중계정">#REF!</definedName>
    <definedName name="대">#REF!</definedName>
    <definedName name="대상인원">#REF!</definedName>
    <definedName name="대신">#REF!</definedName>
    <definedName name="대표">[58]상세내역!$Y$6:$AB$6</definedName>
    <definedName name="대표1">[58]상세내역!$Y$5:$AB$5</definedName>
    <definedName name="대표2">[58]상세내역!$Y$7:$AB$7</definedName>
    <definedName name="대표3">[58]상세내역!$Y$8:$AB$8</definedName>
    <definedName name="대표4">[58]상세내역!$Y$9:$AB$9</definedName>
    <definedName name="대표5">[58]상세내역!$Y$10:$AB$10</definedName>
    <definedName name="대회">#REF!</definedName>
    <definedName name="도급가공품기업이윤">#REF!</definedName>
    <definedName name="도비업체">[26]기준정보!$J$3:$J$10</definedName>
    <definedName name="동방" localSheetId="3" hidden="1">{#N/A,#N/A,FALSE,"UNIT";#N/A,#N/A,FALSE,"UNIT";#N/A,#N/A,FALSE,"계정"}</definedName>
    <definedName name="동방" hidden="1">{#N/A,#N/A,FALSE,"UNIT";#N/A,#N/A,FALSE,"UNIT";#N/A,#N/A,FALSE,"계정"}</definedName>
    <definedName name="동서별2">[45]별제권_정리담보권1!$T$6:$T$213</definedName>
    <definedName name="또" localSheetId="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또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또2" localSheetId="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또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또3" localSheetId="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또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또4" localSheetId="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또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ㄹ">'[1]98연계표'!#REF!</definedName>
    <definedName name="ㄹ5">[62]영업그룹!#REF!</definedName>
    <definedName name="ㄹ83">#REF!</definedName>
    <definedName name="ㄹㄴㅁㄹㄴㅇㅁㄹ">#REF!</definedName>
    <definedName name="ㄹㄴㅁㄹㄴㅇㅁㄹㄴㅇㅁ">[19]제품별!#REF!</definedName>
    <definedName name="ㄹㄴㅇㅁㅇㄴ" localSheetId="3" hidden="1">{#N/A,#N/A,FALSE,"UNIT";#N/A,#N/A,FALSE,"UNIT";#N/A,#N/A,FALSE,"계정"}</definedName>
    <definedName name="ㄹㄴㅇㅁㅇㄴ" hidden="1">{#N/A,#N/A,FALSE,"UNIT";#N/A,#N/A,FALSE,"UNIT";#N/A,#N/A,FALSE,"계정"}</definedName>
    <definedName name="ㄹㄴㅇㅁㅇㄹ" localSheetId="3" hidden="1">{#N/A,#N/A,FALSE,"UNIT";#N/A,#N/A,FALSE,"UNIT";#N/A,#N/A,FALSE,"계정"}</definedName>
    <definedName name="ㄹㄴㅇㅁㅇㄹ" hidden="1">{#N/A,#N/A,FALSE,"UNIT";#N/A,#N/A,FALSE,"UNIT";#N/A,#N/A,FALSE,"계정"}</definedName>
    <definedName name="ㄹㄹ">'[1]98연계표'!#REF!</definedName>
    <definedName name="ㄹㄹㄹ" localSheetId="3" hidden="1">{#N/A,#N/A,FALSE,"단축1";#N/A,#N/A,FALSE,"단축2";#N/A,#N/A,FALSE,"단축3";#N/A,#N/A,FALSE,"장축";#N/A,#N/A,FALSE,"4WD"}</definedName>
    <definedName name="ㄹㄹㄹ" hidden="1">{#N/A,#N/A,FALSE,"단축1";#N/A,#N/A,FALSE,"단축2";#N/A,#N/A,FALSE,"단축3";#N/A,#N/A,FALSE,"장축";#N/A,#N/A,FALSE,"4WD"}</definedName>
    <definedName name="ㄹㄹㄹㄹㄹㄹ">#REF!</definedName>
    <definedName name="러" localSheetId="3" hidden="1">{#N/A,#N/A,FALSE,"단축1";#N/A,#N/A,FALSE,"단축2";#N/A,#N/A,FALSE,"단축3";#N/A,#N/A,FALSE,"장축";#N/A,#N/A,FALSE,"4WD"}</definedName>
    <definedName name="러" hidden="1">{#N/A,#N/A,FALSE,"단축1";#N/A,#N/A,FALSE,"단축2";#N/A,#N/A,FALSE,"단축3";#N/A,#N/A,FALSE,"장축";#N/A,#N/A,FALSE,"4WD"}</definedName>
    <definedName name="러러">[36]제품별!#REF!</definedName>
    <definedName name="레벨">IF([58]MAIN!$A$1=1,대표2,OFFSET([58]상세내역!$C$12,0,바,1,7))</definedName>
    <definedName name="레벨1">OFFSET([58]상세내역!$C$29,0,바1,1,7)</definedName>
    <definedName name="로커커버" localSheetId="3" hidden="1">{#N/A,#N/A,FALSE,"단축1";#N/A,#N/A,FALSE,"단축2";#N/A,#N/A,FALSE,"단축3";#N/A,#N/A,FALSE,"장축";#N/A,#N/A,FALSE,"4WD"}</definedName>
    <definedName name="로커커버" hidden="1">{#N/A,#N/A,FALSE,"단축1";#N/A,#N/A,FALSE,"단축2";#N/A,#N/A,FALSE,"단축3";#N/A,#N/A,FALSE,"장축";#N/A,#N/A,FALSE,"4WD"}</definedName>
    <definedName name="ㅁ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ㅁ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ㅁ1">#REF!</definedName>
    <definedName name="ㅁㄴ" localSheetId="3" hidden="1">{#N/A,#N/A,FALSE,"UNIT";#N/A,#N/A,FALSE,"UNIT";#N/A,#N/A,FALSE,"계정"}</definedName>
    <definedName name="ㅁㄴ" hidden="1">{#N/A,#N/A,FALSE,"UNIT";#N/A,#N/A,FALSE,"UNIT";#N/A,#N/A,FALSE,"계정"}</definedName>
    <definedName name="ㅁㄴㅇㄱ">#REF!</definedName>
    <definedName name="ㅁㄴㅇㄻㄴㅇㄻ">[35]제품별!#REF!</definedName>
    <definedName name="ㅁㄹㄹㄹㄹ">[8]제품별!#REF!</definedName>
    <definedName name="ㅁㅁ">[60]제품별!#REF!</definedName>
    <definedName name="ㅁㅁㅁ">#N/A</definedName>
    <definedName name="ㅁㅁㅁㅁ" localSheetId="3" hidden="1">{#N/A,#N/A,FALSE,"UNIT";#N/A,#N/A,FALSE,"UNIT";#N/A,#N/A,FALSE,"계정"}</definedName>
    <definedName name="ㅁㅁㅁㅁ" hidden="1">{#N/A,#N/A,FALSE,"UNIT";#N/A,#N/A,FALSE,"UNIT";#N/A,#N/A,FALSE,"계정"}</definedName>
    <definedName name="ㅁㅁㅁㅁㅁ" localSheetId="3" hidden="1">{#N/A,#N/A,FALSE,"UNIT";#N/A,#N/A,FALSE,"UNIT";#N/A,#N/A,FALSE,"계정"}</definedName>
    <definedName name="ㅁㅁㅁㅁㅁ" hidden="1">{#N/A,#N/A,FALSE,"UNIT";#N/A,#N/A,FALSE,"UNIT";#N/A,#N/A,FALSE,"계정"}</definedName>
    <definedName name="ㅁㅁㅁㅁㅁㅁㅁㅁㅁㅁ">#REF!</definedName>
    <definedName name="ㅁㅂ35">#REF!</definedName>
    <definedName name="ㅁㅇㄹ">'[45]98연계표'!#REF!</definedName>
    <definedName name="마도" localSheetId="3" hidden="1">{#N/A,#N/A,FALSE,"UNIT";#N/A,#N/A,FALSE,"UNIT";#N/A,#N/A,FALSE,"계정"}</definedName>
    <definedName name="마도" hidden="1">{#N/A,#N/A,FALSE,"UNIT";#N/A,#N/A,FALSE,"UNIT";#N/A,#N/A,FALSE,"계정"}</definedName>
    <definedName name="마케팅" hidden="1">{"'사직서'!$A$1:$H$9"}</definedName>
    <definedName name="마케팅1" hidden="1">{"'사직서'!$A$1:$H$9"}</definedName>
    <definedName name="만기보장수익율">#REF!</definedName>
    <definedName name="매">#REF!</definedName>
    <definedName name="매닉스">BlankMacro1</definedName>
    <definedName name="매입">#REF!</definedName>
    <definedName name="매출" localSheetId="3" hidden="1">{#N/A,#N/A,TRUE,"일정"}</definedName>
    <definedName name="매출" hidden="1">{#N/A,#N/A,TRUE,"일정"}</definedName>
    <definedName name="매출계획" localSheetId="3" hidden="1">{#N/A,#N/A,FALSE,"UNIT";#N/A,#N/A,FALSE,"UNIT";#N/A,#N/A,FALSE,"계정"}</definedName>
    <definedName name="매출계획" hidden="1">{#N/A,#N/A,FALSE,"UNIT";#N/A,#N/A,FALSE,"UNIT";#N/A,#N/A,FALSE,"계정"}</definedName>
    <definedName name="매출비">#REF!</definedName>
    <definedName name="메롱" localSheetId="3" hidden="1">#REF!</definedName>
    <definedName name="메롱" hidden="1">#REF!</definedName>
    <definedName name="面板數目">#REF!</definedName>
    <definedName name="모">#REF!</definedName>
    <definedName name="모듈장비1">#REF!</definedName>
    <definedName name="목적" localSheetId="3" hidden="1">{#N/A,#N/A,FALSE,"UNIT";#N/A,#N/A,FALSE,"UNIT";#N/A,#N/A,FALSE,"계정"}</definedName>
    <definedName name="목적" hidden="1">{#N/A,#N/A,FALSE,"UNIT";#N/A,#N/A,FALSE,"UNIT";#N/A,#N/A,FALSE,"계정"}</definedName>
    <definedName name="목차" localSheetId="3" hidden="1">{#N/A,#N/A,FALSE,"단축1";#N/A,#N/A,FALSE,"단축2";#N/A,#N/A,FALSE,"단축3";#N/A,#N/A,FALSE,"장축";#N/A,#N/A,FALSE,"4WD"}</definedName>
    <definedName name="목차" hidden="1">{#N/A,#N/A,FALSE,"단축1";#N/A,#N/A,FALSE,"단축2";#N/A,#N/A,FALSE,"단축3";#N/A,#N/A,FALSE,"장축";#N/A,#N/A,FALSE,"4WD"}</definedName>
    <definedName name="목표">OFFSET([58]상세내역!$C$19,0,바,1,7)</definedName>
    <definedName name="목표1">OFFSET([58]상세내역!$C$36,0,바,1,7)</definedName>
    <definedName name="뫃ㅎ">'[59]제조 경영'!#REF!</definedName>
    <definedName name="무상사용기간_및_통행료산정">#REF!</definedName>
    <definedName name="물가상승률">#REF!</definedName>
    <definedName name="물류" localSheetId="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물류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물리적">'6. 참조자료(유해위험요인, 위험성추정)'!$G$57:$G$65</definedName>
    <definedName name="뮤" localSheetId="3" hidden="1">{#N/A,#N/A,FALSE,"기술료 비교"}</definedName>
    <definedName name="뮤" hidden="1">{#N/A,#N/A,FALSE,"기술료 비교"}</definedName>
    <definedName name="미승인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미승인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민">#REF!</definedName>
    <definedName name="ㅂ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ㅂ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ㅂㅂ" localSheetId="3" hidden="1">{#N/A,#N/A,FALSE,"단축1";#N/A,#N/A,FALSE,"단축2";#N/A,#N/A,FALSE,"단축3";#N/A,#N/A,FALSE,"장축";#N/A,#N/A,FALSE,"4WD"}</definedName>
    <definedName name="ㅂㅂ" hidden="1">{#N/A,#N/A,FALSE,"단축1";#N/A,#N/A,FALSE,"단축2";#N/A,#N/A,FALSE,"단축3";#N/A,#N/A,FALSE,"장축";#N/A,#N/A,FALSE,"4WD"}</definedName>
    <definedName name="ㅂㅂㅂ">#REF!</definedName>
    <definedName name="ㅂㅂㅂㅂㅂㅂ">[36]제품별!#REF!</definedName>
    <definedName name="ㅂㅈㄷㅌ">#REF!</definedName>
    <definedName name="바">[58]MAIN!$E$1</definedName>
    <definedName name="바1">[58]MAIN!$F$1</definedName>
    <definedName name="바보">BlankMacro1</definedName>
    <definedName name="바보2">BlankMacro1</definedName>
    <definedName name="박종균" localSheetId="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박종균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반도공영">[33]!반도공영</definedName>
    <definedName name="반영여부">[26]기준정보!$B$3:$B$5</definedName>
    <definedName name="반입구">[26]기준정보!$I$3:$I$14</definedName>
    <definedName name="반입여부">[26]기준정보!$C$3:$C$6</definedName>
    <definedName name="발">#REF!</definedName>
    <definedName name="발주" localSheetId="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발주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발주처">#REF!</definedName>
    <definedName name="방안2" localSheetId="3" hidden="1">{#N/A,#N/A,FALSE,"UNIT";#N/A,#N/A,FALSE,"UNIT";#N/A,#N/A,FALSE,"계정"}</definedName>
    <definedName name="방안2" hidden="1">{#N/A,#N/A,FALSE,"UNIT";#N/A,#N/A,FALSE,"UNIT";#N/A,#N/A,FALSE,"계정"}</definedName>
    <definedName name="배당원">#REF!</definedName>
    <definedName name="배당인원">#REF!</definedName>
    <definedName name="배면_PR">#REF!</definedName>
    <definedName name="배치계획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배치계획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범위">#REF!</definedName>
    <definedName name="범위1">#REF!</definedName>
    <definedName name="범위액" localSheetId="3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범위액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범위액2" localSheetId="3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범위액2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법">#REF!</definedName>
    <definedName name="법인" hidden="1">{"'사직서'!$A$1:$H$9"}</definedName>
    <definedName name="법인구분">[63]법인구분!$A$2:$B$42</definedName>
    <definedName name="법인구분코드">[63]법인구분!$A$2:$A$42</definedName>
    <definedName name="법인세등_명세표">#REF!</definedName>
    <definedName name="법인세율">#REF!</definedName>
    <definedName name="변경">#REF!</definedName>
    <definedName name="변경목차" localSheetId="3" hidden="1">{#N/A,#N/A,FALSE,"단축1";#N/A,#N/A,FALSE,"단축2";#N/A,#N/A,FALSE,"단축3";#N/A,#N/A,FALSE,"장축";#N/A,#N/A,FALSE,"4WD"}</definedName>
    <definedName name="변경목차" hidden="1">{#N/A,#N/A,FALSE,"단축1";#N/A,#N/A,FALSE,"단축2";#N/A,#N/A,FALSE,"단축3";#N/A,#N/A,FALSE,"장축";#N/A,#N/A,FALSE,"4WD"}</definedName>
    <definedName name="병두">#REF!</definedName>
    <definedName name="보고" localSheetId="3" hidden="1">{#N/A,#N/A,FALSE,"UNIT";#N/A,#N/A,FALSE,"UNIT";#N/A,#N/A,FALSE,"계정"}</definedName>
    <definedName name="보고" hidden="1">{#N/A,#N/A,FALSE,"UNIT";#N/A,#N/A,FALSE,"UNIT";#N/A,#N/A,FALSE,"계정"}</definedName>
    <definedName name="보고기준" localSheetId="3" hidden="1">{#N/A,#N/A,FALSE,"UNIT";#N/A,#N/A,FALSE,"UNIT";#N/A,#N/A,FALSE,"계정"}</definedName>
    <definedName name="보고기준" hidden="1">{#N/A,#N/A,FALSE,"UNIT";#N/A,#N/A,FALSE,"UNIT";#N/A,#N/A,FALSE,"계정"}</definedName>
    <definedName name="보고장표_분기_">[51]송전기본!#REF!</definedName>
    <definedName name="보곤" localSheetId="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보곤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보정손익" hidden="1">{"'사직서'!$A$1:$H$9"}</definedName>
    <definedName name="보증기관">#REF!</definedName>
    <definedName name="복리">[55]Sheet2!#REF!</definedName>
    <definedName name="부서">#REF!</definedName>
    <definedName name="부서CODE">'[29]하_고과(결과)'!#REF!</definedName>
    <definedName name="부서별실적">#REF!</definedName>
    <definedName name="부하1">#N/A</definedName>
    <definedName name="부하계획">#N/A</definedName>
    <definedName name="부하공수">#N/A</definedName>
    <definedName name="부하아이라">#REF!</definedName>
    <definedName name="부하현황1">#REF!</definedName>
    <definedName name="분기별" localSheetId="3" hidden="1">{#N/A,#N/A,FALSE,"단축1";#N/A,#N/A,FALSE,"단축2";#N/A,#N/A,FALSE,"단축3";#N/A,#N/A,FALSE,"장축";#N/A,#N/A,FALSE,"4WD"}</definedName>
    <definedName name="분기별" hidden="1">{#N/A,#N/A,FALSE,"단축1";#N/A,#N/A,FALSE,"단축2";#N/A,#N/A,FALSE,"단축3";#N/A,#N/A,FALSE,"장축";#N/A,#N/A,FALSE,"4WD"}</definedName>
    <definedName name="불변할인율">#REF!</definedName>
    <definedName name="비교A">#REF!</definedName>
    <definedName name="ㅅ">#REF!</definedName>
    <definedName name="ㅅ22">#REF!</definedName>
    <definedName name="ㅅㅅㅅㅅ" localSheetId="3" hidden="1">{#N/A,#N/A,FALSE,"UNIT";#N/A,#N/A,FALSE,"UNIT";#N/A,#N/A,FALSE,"계정"}</definedName>
    <definedName name="ㅅㅅㅅㅅ" hidden="1">{#N/A,#N/A,FALSE,"UNIT";#N/A,#N/A,FALSE,"UNIT";#N/A,#N/A,FALSE,"계정"}</definedName>
    <definedName name="ㅅㅅㅅㅅㅅㅅㅅ" localSheetId="3" hidden="1">{#N/A,#N/A,FALSE,"UNIT";#N/A,#N/A,FALSE,"UNIT";#N/A,#N/A,FALSE,"계정"}</definedName>
    <definedName name="ㅅㅅㅅㅅㅅㅅㅅ" hidden="1">{#N/A,#N/A,FALSE,"UNIT";#N/A,#N/A,FALSE,"UNIT";#N/A,#N/A,FALSE,"계정"}</definedName>
    <definedName name="사급가공품기업이윤">#REF!</definedName>
    <definedName name="사내강사1">#REF!</definedName>
    <definedName name="사무">[55]Sheet2!#REF!</definedName>
    <definedName name="사무용품비" localSheetId="3" hidden="1">{#N/A,#N/A,FALSE,"단축1";#N/A,#N/A,FALSE,"단축2";#N/A,#N/A,FALSE,"단축3";#N/A,#N/A,FALSE,"장축";#N/A,#N/A,FALSE,"4WD"}</definedName>
    <definedName name="사무용품비" hidden="1">{#N/A,#N/A,FALSE,"단축1";#N/A,#N/A,FALSE,"단축2";#N/A,#N/A,FALSE,"단축3";#N/A,#N/A,FALSE,"장축";#N/A,#N/A,FALSE,"4WD"}</definedName>
    <definedName name="사무용품비1" localSheetId="3" hidden="1">{#N/A,#N/A,FALSE,"단축1";#N/A,#N/A,FALSE,"단축2";#N/A,#N/A,FALSE,"단축3";#N/A,#N/A,FALSE,"장축";#N/A,#N/A,FALSE,"4WD"}</definedName>
    <definedName name="사무용품비1" hidden="1">{#N/A,#N/A,FALSE,"단축1";#N/A,#N/A,FALSE,"단축2";#N/A,#N/A,FALSE,"단축3";#N/A,#N/A,FALSE,"장축";#N/A,#N/A,FALSE,"4WD"}</definedName>
    <definedName name="사업계획" localSheetId="3" hidden="1">{#N/A,#N/A,FALSE,"기술료 비교"}</definedName>
    <definedName name="사업계획" hidden="1">{#N/A,#N/A,FALSE,"기술료 비교"}</definedName>
    <definedName name="사업계획5" localSheetId="3" hidden="1">{#N/A,#N/A,FALSE,"기술료 비교"}</definedName>
    <definedName name="사업계획5" hidden="1">{#N/A,#N/A,FALSE,"기술료 비교"}</definedName>
    <definedName name="사업부">#REF!</definedName>
    <definedName name="사업성">#REF!</definedName>
    <definedName name="사업주에대한_검토">#REF!</definedName>
    <definedName name="사업투자">#REF!</definedName>
    <definedName name="사업투자1">#REF!</definedName>
    <definedName name="사업활성" localSheetId="3" hidden="1">{#N/A,#N/A,FALSE,"UNIT";#N/A,#N/A,FALSE,"UNIT";#N/A,#N/A,FALSE,"계정"}</definedName>
    <definedName name="사업활성" hidden="1">{#N/A,#N/A,FALSE,"UNIT";#N/A,#N/A,FALSE,"UNIT";#N/A,#N/A,FALSE,"계정"}</definedName>
    <definedName name="사용료" localSheetId="3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사용료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산업기반신용보증료율">#REF!</definedName>
    <definedName name="삼">#REF!</definedName>
    <definedName name="삼급">#REF!</definedName>
    <definedName name="삼상">#REF!</definedName>
    <definedName name="상국">#N/A</definedName>
    <definedName name="상반기">#N/A</definedName>
    <definedName name="상반기실적" localSheetId="3" hidden="1">{#N/A,#N/A,TRUE,"일정"}</definedName>
    <definedName name="상반기실적" hidden="1">{#N/A,#N/A,TRUE,"일정"}</definedName>
    <definedName name="상세인력">#REF!</definedName>
    <definedName name="새이름">[33]SPPLCPAN!#REF!</definedName>
    <definedName name="생물학적">'6. 참조자료(유해위험요인, 위험성추정)'!$I$57:$I$65</definedName>
    <definedName name="서병수">#N/A</definedName>
    <definedName name="서비스" localSheetId="3" hidden="1">{"'사직서'!$A$1:$H$9"}</definedName>
    <definedName name="서비스" hidden="1">{"'사직서'!$A$1:$H$9"}</definedName>
    <definedName name="서비스사업팀" hidden="1">{"'사직서'!$A$1:$H$9"}</definedName>
    <definedName name="서비스업무" hidden="1">{"'사직서'!$A$1:$H$9"}</definedName>
    <definedName name="서비스팀" hidden="1">{"'사직서'!$A$1:$H$9"}</definedName>
    <definedName name="선">#REF!</definedName>
    <definedName name="선수">#REF!</definedName>
    <definedName name="선수근4월">#REF!</definedName>
    <definedName name="선수금">#REF!</definedName>
    <definedName name="설계">#REF!</definedName>
    <definedName name="설계1">#REF!</definedName>
    <definedName name="설비">#REF!</definedName>
    <definedName name="성" localSheetId="3" hidden="1">{#N/A,#N/A,FALSE,"UNIT";#N/A,#N/A,FALSE,"UNIT";#N/A,#N/A,FALSE,"계정"}</definedName>
    <definedName name="성" hidden="1">{#N/A,#N/A,FALSE,"UNIT";#N/A,#N/A,FALSE,"UNIT";#N/A,#N/A,FALSE,"계정"}</definedName>
    <definedName name="성적서." localSheetId="3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성적서.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성적서2" localSheetId="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성적서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세부공정">[26]기준정보!$E$3:$E$36</definedName>
    <definedName name="세아ENT">[33]!세아ENT</definedName>
    <definedName name="소계정_1">#REF!</definedName>
    <definedName name="소계정_2">#REF!</definedName>
    <definedName name="소계정_3">#REF!</definedName>
    <definedName name="소계정_4">#REF!</definedName>
    <definedName name="소득구분3" localSheetId="3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소득구분3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소모">[55]Sheet2!#REF!</definedName>
    <definedName name="소모푸밉" localSheetId="3" hidden="1">#REF!</definedName>
    <definedName name="소모푸밉" hidden="1">#REF!</definedName>
    <definedName name="소모품" localSheetId="3" hidden="1">#REF!</definedName>
    <definedName name="소모품" hidden="1">#REF!</definedName>
    <definedName name="소모품비" localSheetId="3" hidden="1">#REF!</definedName>
    <definedName name="소모품비" hidden="1">#REF!</definedName>
    <definedName name="소모품비1" localSheetId="3" hidden="1">#REF!</definedName>
    <definedName name="소모품비1" hidden="1">#REF!</definedName>
    <definedName name="소모품비2" localSheetId="3" hidden="1">#REF!</definedName>
    <definedName name="소모품비2" hidden="1">#REF!</definedName>
    <definedName name="소모품비400" localSheetId="3" hidden="1">#REF!</definedName>
    <definedName name="소모품비400" hidden="1">#REF!</definedName>
    <definedName name="소물_BRKT_SUB_용접RH">#REF!</definedName>
    <definedName name="소비스" hidden="1">{"'사직서'!$A$1:$H$9"}</definedName>
    <definedName name="소항목비용">[48]소계정!#REF!</definedName>
    <definedName name="속도_및_시간당_가공_길이">[55]Sheet2!#REF!</definedName>
    <definedName name="손" localSheetId="3" hidden="1">{#N/A,#N/A,TRUE,"일정"}</definedName>
    <definedName name="손" hidden="1">{#N/A,#N/A,TRUE,"일정"}</definedName>
    <definedName name="손익">[64]제품별!#REF!</definedName>
    <definedName name="손익3" localSheetId="3" hidden="1">{#N/A,#N/A,FALSE,"UNIT";#N/A,#N/A,FALSE,"UNIT";#N/A,#N/A,FALSE,"계정"}</definedName>
    <definedName name="손익3" hidden="1">{#N/A,#N/A,FALSE,"UNIT";#N/A,#N/A,FALSE,"UNIT";#N/A,#N/A,FALSE,"계정"}</definedName>
    <definedName name="손익계획1">#REF!</definedName>
    <definedName name="손익예상" localSheetId="3" hidden="1">{#N/A,#N/A,FALSE,"UNIT";#N/A,#N/A,FALSE,"UNIT";#N/A,#N/A,FALSE,"계정"}</definedName>
    <definedName name="손익예상" hidden="1">{#N/A,#N/A,FALSE,"UNIT";#N/A,#N/A,FALSE,"UNIT";#N/A,#N/A,FALSE,"계정"}</definedName>
    <definedName name="수량">#REF!</definedName>
    <definedName name="수매입">#REF!</definedName>
    <definedName name="수매입입">'[65]97'!$I$3:$I$112,'[65]97'!$BC$3:$BS$112</definedName>
    <definedName name="수선비" localSheetId="3" hidden="1">#REF!</definedName>
    <definedName name="수선비" hidden="1">#REF!</definedName>
    <definedName name="수선비3" localSheetId="3" hidden="1">#REF!</definedName>
    <definedName name="수선비3" hidden="1">#REF!</definedName>
    <definedName name="수주">'[18]97'!$I$3:$I$112,'[18]97'!$BC$3:$BS$112</definedName>
    <definedName name="수주가">#REF!</definedName>
    <definedName name="순">#REF!</definedName>
    <definedName name="스크롤">#REF!</definedName>
    <definedName name="스크롤2">#REF!</definedName>
    <definedName name="스크롤3">#REF!</definedName>
    <definedName name="슬라이더길이">#REF!</definedName>
    <definedName name="슬라이더압출무게">'[21]리니어모터 LIST'!$B$88:$B$94</definedName>
    <definedName name="승인" localSheetId="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승인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시기조정" localSheetId="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시기조정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시나리오">#REF!</definedName>
    <definedName name="시설투자" localSheetId="3" hidden="1">{#N/A,#N/A,FALSE,"UNIT";#N/A,#N/A,FALSE,"UNIT";#N/A,#N/A,FALSE,"계정"}</definedName>
    <definedName name="시설투자" hidden="1">{#N/A,#N/A,FALSE,"UNIT";#N/A,#N/A,FALSE,"UNIT";#N/A,#N/A,FALSE,"계정"}</definedName>
    <definedName name="시설투자계획_월별" localSheetId="3" hidden="1">{#N/A,#N/A,FALSE,"UNIT";#N/A,#N/A,FALSE,"UNIT";#N/A,#N/A,FALSE,"계정"}</definedName>
    <definedName name="시설투자계획_월별" hidden="1">{#N/A,#N/A,FALSE,"UNIT";#N/A,#N/A,FALSE,"UNIT";#N/A,#N/A,FALSE,"계정"}</definedName>
    <definedName name="시작팀" localSheetId="3" hidden="1">{#N/A,#N/A,FALSE,"단축1";#N/A,#N/A,FALSE,"단축2";#N/A,#N/A,FALSE,"단축3";#N/A,#N/A,FALSE,"장축";#N/A,#N/A,FALSE,"4WD"}</definedName>
    <definedName name="시작팀" hidden="1">{#N/A,#N/A,FALSE,"단축1";#N/A,#N/A,FALSE,"단축2";#N/A,#N/A,FALSE,"단축3";#N/A,#N/A,FALSE,"장축";#N/A,#N/A,FALSE,"4WD"}</definedName>
    <definedName name="신용" localSheetId="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신용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신일정밀">[33]!신일정밀</definedName>
    <definedName name="실적4월" localSheetId="3" hidden="1">{#N/A,#N/A,FALSE,"UNIT";#N/A,#N/A,FALSE,"UNIT";#N/A,#N/A,FALSE,"계정"}</definedName>
    <definedName name="실적4월" hidden="1">{#N/A,#N/A,FALSE,"UNIT";#N/A,#N/A,FALSE,"UNIT";#N/A,#N/A,FALSE,"계정"}</definedName>
    <definedName name="실적6월" localSheetId="3" hidden="1">{#N/A,#N/A,FALSE,"UNIT";#N/A,#N/A,FALSE,"UNIT";#N/A,#N/A,FALSE,"계정"}</definedName>
    <definedName name="실적6월" hidden="1">{#N/A,#N/A,FALSE,"UNIT";#N/A,#N/A,FALSE,"UNIT";#N/A,#N/A,FALSE,"계정"}</definedName>
    <definedName name="십이">#REF!</definedName>
    <definedName name="십일상">#REF!</definedName>
    <definedName name="ㅇ">'[66]98연계표'!#REF!</definedName>
    <definedName name="ㅇㄴ">#REF!</definedName>
    <definedName name="ㅇㄴㅇㅁ" localSheetId="3" hidden="1">{#N/A,#N/A,FALSE,"단축1";#N/A,#N/A,FALSE,"단축2";#N/A,#N/A,FALSE,"단축3";#N/A,#N/A,FALSE,"장축";#N/A,#N/A,FALSE,"4WD"}</definedName>
    <definedName name="ㅇㄴㅇㅁ" hidden="1">{#N/A,#N/A,FALSE,"단축1";#N/A,#N/A,FALSE,"단축2";#N/A,#N/A,FALSE,"단축3";#N/A,#N/A,FALSE,"장축";#N/A,#N/A,FALSE,"4WD"}</definedName>
    <definedName name="ㅇㄴㅇㅇ" localSheetId="3" hidden="1">{#N/A,#N/A,FALSE,"UNIT";#N/A,#N/A,FALSE,"UNIT";#N/A,#N/A,FALSE,"계정"}</definedName>
    <definedName name="ㅇㄴㅇㅇ" hidden="1">{#N/A,#N/A,FALSE,"UNIT";#N/A,#N/A,FALSE,"UNIT";#N/A,#N/A,FALSE,"계정"}</definedName>
    <definedName name="ㅇㄹ" localSheetId="3" hidden="1">{#N/A,#N/A,FALSE,"UNIT";#N/A,#N/A,FALSE,"UNIT";#N/A,#N/A,FALSE,"계정"}</definedName>
    <definedName name="ㅇㄹ" hidden="1">{#N/A,#N/A,FALSE,"UNIT";#N/A,#N/A,FALSE,"UNIT";#N/A,#N/A,FALSE,"계정"}</definedName>
    <definedName name="ㅇㄹㅇㄹ">[19]제품별!#REF!</definedName>
    <definedName name="ㅇㄻㄴㅇㄻㄴ">#REF!</definedName>
    <definedName name="ㅇㄻㄴㅇㄻㄴㅇㄹ">#REF!</definedName>
    <definedName name="ㅇㅇ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ㅇㅇ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ㅇㅇㄴㅁㄹ">#REF!</definedName>
    <definedName name="ㅇㅇㄹ">#REF!</definedName>
    <definedName name="ㅇㅇㅇ" localSheetId="3" hidden="1">{#N/A,#N/A,FALSE,"기술료 비교"}</definedName>
    <definedName name="ㅇㅇㅇ">'[32]98연계표'!#REF!</definedName>
    <definedName name="ㅇㅇㅇㅇㅇ" localSheetId="3" hidden="1">{#N/A,#N/A,FALSE,"UNIT";#N/A,#N/A,FALSE,"UNIT";#N/A,#N/A,FALSE,"계정"}</definedName>
    <definedName name="ㅇㅇㅇㅇㅇ" hidden="1">{#N/A,#N/A,FALSE,"UNIT";#N/A,#N/A,FALSE,"UNIT";#N/A,#N/A,FALSE,"계정"}</definedName>
    <definedName name="ㅇㅈㅇ">'[1]98연계표'!#REF!</definedName>
    <definedName name="ㅇㅎㅇ로ㅓ">#REF!</definedName>
    <definedName name="ㅇ허">#REF!</definedName>
    <definedName name="아니요" localSheetId="3" hidden="1">#REF!</definedName>
    <definedName name="아니요" hidden="1">#REF!</definedName>
    <definedName name="아라이랑">#REF!</definedName>
    <definedName name="아싸">#N/A</definedName>
    <definedName name="아싸2">#N/A</definedName>
    <definedName name="아싸3">#N/A</definedName>
    <definedName name="아아아" localSheetId="3" hidden="1">{#N/A,#N/A,FALSE,"기술료 비교"}</definedName>
    <definedName name="아아아" hidden="1">{#N/A,#N/A,FALSE,"기술료 비교"}</definedName>
    <definedName name="아ㅏㅏㅏㅏㅇ">#REF!</definedName>
    <definedName name="안전">#REF!</definedName>
    <definedName name="압출물형태">'[21]리니어모터 LIST'!$A$88:$A$94</definedName>
    <definedName name="약정수수료율_1년이내">#REF!</definedName>
    <definedName name="약정수수료율_1년초과">#REF!</definedName>
    <definedName name="양식1">#REF!</definedName>
    <definedName name="어머나">'[65]97'!$I$3:$I$112,'[65]97'!$BC$3:$BS$112</definedName>
    <definedName name="업">#REF!</definedName>
    <definedName name="업1">#REF!</definedName>
    <definedName name="업2">'[2]98연계표'!#REF!</definedName>
    <definedName name="업무">#REF!</definedName>
    <definedName name="업무09">#REF!</definedName>
    <definedName name="업무2">#REF!</definedName>
    <definedName name="업무계획">[67]제품별!#REF!</definedName>
    <definedName name="엉댜ㄷㅈ">#REF!</definedName>
    <definedName name="에상PJT">#REF!</definedName>
    <definedName name="여여영">#REF!</definedName>
    <definedName name="연" localSheetId="3" hidden="1">{#N/A,#N/A,FALSE,"단축1";#N/A,#N/A,FALSE,"단축2";#N/A,#N/A,FALSE,"단축3";#N/A,#N/A,FALSE,"장축";#N/A,#N/A,FALSE,"4WD"}</definedName>
    <definedName name="연" hidden="1">{#N/A,#N/A,FALSE,"단축1";#N/A,#N/A,FALSE,"단축2";#N/A,#N/A,FALSE,"단축3";#N/A,#N/A,FALSE,"장축";#N/A,#N/A,FALSE,"4WD"}</definedName>
    <definedName name="연간예상" localSheetId="3" hidden="1">{#N/A,#N/A,FALSE,"UNIT";#N/A,#N/A,FALSE,"UNIT";#N/A,#N/A,FALSE,"계정"}</definedName>
    <definedName name="연간예상" hidden="1">{#N/A,#N/A,FALSE,"UNIT";#N/A,#N/A,FALSE,"UNIT";#N/A,#N/A,FALSE,"계정"}</definedName>
    <definedName name="연말손익" localSheetId="3" hidden="1">{#N/A,#N/A,FALSE,"UNIT";#N/A,#N/A,FALSE,"UNIT";#N/A,#N/A,FALSE,"계정"}</definedName>
    <definedName name="연말손익" hidden="1">{#N/A,#N/A,FALSE,"UNIT";#N/A,#N/A,FALSE,"UNIT";#N/A,#N/A,FALSE,"계정"}</definedName>
    <definedName name="영">#REF!</definedName>
    <definedName name="영광">[33]!영광</definedName>
    <definedName name="영업">#REF!</definedName>
    <definedName name="영업비_및_일반관리비추정">#REF!</definedName>
    <definedName name="영업외비용">#REF!</definedName>
    <definedName name="영업외비용_추정">#REF!</definedName>
    <definedName name="영업팀">#REF!</definedName>
    <definedName name="예금2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예금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예산" localSheetId="3" hidden="1">{#N/A,#N/A,FALSE,"단축1";#N/A,#N/A,FALSE,"단축2";#N/A,#N/A,FALSE,"단축3";#N/A,#N/A,FALSE,"장축";#N/A,#N/A,FALSE,"4WD"}</definedName>
    <definedName name="예산" hidden="1">{#N/A,#N/A,FALSE,"단축1";#N/A,#N/A,FALSE,"단축2";#N/A,#N/A,FALSE,"단축3";#N/A,#N/A,FALSE,"장축";#N/A,#N/A,FALSE,"4WD"}</definedName>
    <definedName name="예산계획1" localSheetId="3" hidden="1">{#N/A,#N/A,FALSE,"단축1";#N/A,#N/A,FALSE,"단축2";#N/A,#N/A,FALSE,"단축3";#N/A,#N/A,FALSE,"장축";#N/A,#N/A,FALSE,"4WD"}</definedName>
    <definedName name="예산계획1" hidden="1">{#N/A,#N/A,FALSE,"단축1";#N/A,#N/A,FALSE,"단축2";#N/A,#N/A,FALSE,"단축3";#N/A,#N/A,FALSE,"장축";#N/A,#N/A,FALSE,"4WD"}</definedName>
    <definedName name="예산총괄시트설ONLY">#REF!</definedName>
    <definedName name="예상PJT">#REF!</definedName>
    <definedName name="오" localSheetId="3" hidden="1">{#N/A,#N/A,FALSE,"UNIT";#N/A,#N/A,FALSE,"UNIT";#N/A,#N/A,FALSE,"계정"}</definedName>
    <definedName name="오" hidden="1">{#N/A,#N/A,FALSE,"UNIT";#N/A,#N/A,FALSE,"UNIT";#N/A,#N/A,FALSE,"계정"}</definedName>
    <definedName name="오." localSheetId="3" hidden="1">{#N/A,#N/A,FALSE,"UNIT";#N/A,#N/A,FALSE,"UNIT";#N/A,#N/A,FALSE,"계정"}</definedName>
    <definedName name="오." hidden="1">{#N/A,#N/A,FALSE,"UNIT";#N/A,#N/A,FALSE,"UNIT";#N/A,#N/A,FALSE,"계정"}</definedName>
    <definedName name="오.." localSheetId="3" hidden="1">{#N/A,#N/A,FALSE,"UNIT";#N/A,#N/A,FALSE,"UNIT";#N/A,#N/A,FALSE,"계정"}</definedName>
    <definedName name="오.." hidden="1">{#N/A,#N/A,FALSE,"UNIT";#N/A,#N/A,FALSE,"UNIT";#N/A,#N/A,FALSE,"계정"}</definedName>
    <definedName name="오상">#REF!</definedName>
    <definedName name="완료">#REF!</definedName>
    <definedName name="외주업체">#REF!</definedName>
    <definedName name="운영기간중이자율_타인">#REF!</definedName>
    <definedName name="원">#REF!</definedName>
    <definedName name="원가" localSheetId="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원가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원가집계_통합">#REF!</definedName>
    <definedName name="원원">#REF!</definedName>
    <definedName name="원재료4">#REF!</definedName>
    <definedName name="원재료4월">#REF!</definedName>
    <definedName name="원천납부8" localSheetId="3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원천납부8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월별">#REF!</definedName>
    <definedName name="유형">[68]설계개선!$S$5:$S$11</definedName>
    <definedName name="은행코드">[63]기초코드!$A$5:$A$46</definedName>
    <definedName name="의뢰">#REF!</definedName>
    <definedName name="이">[57]제품별!#REF!</definedName>
    <definedName name="이급">#REF!</definedName>
    <definedName name="이라이콤" localSheetId="3" hidden="1">{#N/A,#N/A,FALSE,"UNIT";#N/A,#N/A,FALSE,"UNIT";#N/A,#N/A,FALSE,"계정"}</definedName>
    <definedName name="이라이콤" hidden="1">{#N/A,#N/A,FALSE,"UNIT";#N/A,#N/A,FALSE,"UNIT";#N/A,#N/A,FALSE,"계정"}</definedName>
    <definedName name="이름">#REF!</definedName>
    <definedName name="이름1">IF([58]MAIN!$A$1=1,대표1,[0]!이름)</definedName>
    <definedName name="이차">#REF!*3-3</definedName>
    <definedName name="이천구">[69]정리!$A$1:$AH$354</definedName>
    <definedName name="인간공학적">'6. 참조자료(유해위험요인, 위험성추정)'!$H$57:$H$65</definedName>
    <definedName name="인건비">#REF!</definedName>
    <definedName name="인건비상승률">#REF!</definedName>
    <definedName name="인덱스">#N/A</definedName>
    <definedName name="인력부하">#REF!</definedName>
    <definedName name="인원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인지" localSheetId="3" hidden="1">{#N/A,#N/A,FALSE,"UNIT";#N/A,#N/A,FALSE,"UNIT";#N/A,#N/A,FALSE,"계정"}</definedName>
    <definedName name="인지" hidden="1">{#N/A,#N/A,FALSE,"UNIT";#N/A,#N/A,FALSE,"UNIT";#N/A,#N/A,FALSE,"계정"}</definedName>
    <definedName name="인지플러스" localSheetId="3" hidden="1">{#N/A,#N/A,FALSE,"UNIT";#N/A,#N/A,FALSE,"UNIT";#N/A,#N/A,FALSE,"계정"}</definedName>
    <definedName name="인지플러스" hidden="1">{#N/A,#N/A,FALSE,"UNIT";#N/A,#N/A,FALSE,"UNIT";#N/A,#N/A,FALSE,"계정"}</definedName>
    <definedName name="인지플러스1" localSheetId="3" hidden="1">{#N/A,#N/A,FALSE,"UNIT";#N/A,#N/A,FALSE,"UNIT";#N/A,#N/A,FALSE,"계정"}</definedName>
    <definedName name="인지플러스1" hidden="1">{#N/A,#N/A,FALSE,"UNIT";#N/A,#N/A,FALSE,"UNIT";#N/A,#N/A,FALSE,"계정"}</definedName>
    <definedName name="일급">#REF!</definedName>
    <definedName name="일반현황">#REF!</definedName>
    <definedName name="일상">#REF!</definedName>
    <definedName name="일정">[58]반입실적!$B$6:$G$91</definedName>
    <definedName name="임시">#REF!</definedName>
    <definedName name="입금계획">#N/A</definedName>
    <definedName name="ㅈ64">#REF!</definedName>
    <definedName name="ㅈㅈ">#N/A</definedName>
    <definedName name="ㅈㅈㅈ" localSheetId="3" hidden="1">#REF!</definedName>
    <definedName name="ㅈㅈㅈ">'[59]제조 경영'!#REF!</definedName>
    <definedName name="자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자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자." localSheetId="3" hidden="1">{#N/A,#N/A,FALSE,"UNIT";#N/A,#N/A,FALSE,"UNIT";#N/A,#N/A,FALSE,"계정"}</definedName>
    <definedName name="자." hidden="1">{#N/A,#N/A,FALSE,"UNIT";#N/A,#N/A,FALSE,"UNIT";#N/A,#N/A,FALSE,"계정"}</definedName>
    <definedName name="자.." localSheetId="3" hidden="1">{#N/A,#N/A,FALSE,"UNIT";#N/A,#N/A,FALSE,"UNIT";#N/A,#N/A,FALSE,"계정"}</definedName>
    <definedName name="자.." hidden="1">{#N/A,#N/A,FALSE,"UNIT";#N/A,#N/A,FALSE,"UNIT";#N/A,#N/A,FALSE,"계정"}</definedName>
    <definedName name="자금2">#REF!</definedName>
    <definedName name="자기자본비용_인정이자">#REF!</definedName>
    <definedName name="자재비">#REF!</definedName>
    <definedName name="작성자">[26]기준정보!$K$3:$K$9</definedName>
    <definedName name="작업특성">'6. 참조자료(유해위험요인, 위험성추정)'!$D$57:$D$65</definedName>
    <definedName name="작업환경">'6. 참조자료(유해위험요인, 위험성추정)'!$E$57:$E$65</definedName>
    <definedName name="장기금융상품" localSheetId="3" hidden="1">#REF!</definedName>
    <definedName name="장기금융상품" hidden="1">#REF!</definedName>
    <definedName name="장기투자.94.BB">#REF!</definedName>
    <definedName name="장부가액">#REF!</definedName>
    <definedName name="장부가액합계">#REF!</definedName>
    <definedName name="재" localSheetId="3" hidden="1">{#N/A,#N/A,FALSE,"UNIT";#N/A,#N/A,FALSE,"UNIT";#N/A,#N/A,FALSE,"계정"}</definedName>
    <definedName name="재" hidden="1">{#N/A,#N/A,FALSE,"UNIT";#N/A,#N/A,FALSE,"UNIT";#N/A,#N/A,FALSE,"계정"}</definedName>
    <definedName name="재고" localSheetId="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재고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재료비" localSheetId="3" hidden="1">{#N/A,#N/A,TRUE,"일정"}</definedName>
    <definedName name="재료비" hidden="1">{#N/A,#N/A,TRUE,"일정"}</definedName>
    <definedName name="재료예산" localSheetId="3" hidden="1">{#N/A,#N/A,FALSE,"단축1";#N/A,#N/A,FALSE,"단축2";#N/A,#N/A,FALSE,"단축3";#N/A,#N/A,FALSE,"장축";#N/A,#N/A,FALSE,"4WD"}</definedName>
    <definedName name="재료예산" hidden="1">{#N/A,#N/A,FALSE,"단축1";#N/A,#N/A,FALSE,"단축2";#N/A,#N/A,FALSE,"단축3";#N/A,#N/A,FALSE,"장축";#N/A,#N/A,FALSE,"4WD"}</definedName>
    <definedName name="재조달">#REF!</definedName>
    <definedName name="재질">[55]Sheet2!#REF!</definedName>
    <definedName name="저장품">#REF!</definedName>
    <definedName name="저저" localSheetId="3" hidden="1">{#N/A,#N/A,FALSE,"UNIT";#N/A,#N/A,FALSE,"UNIT";#N/A,#N/A,FALSE,"계정"}</definedName>
    <definedName name="저저" hidden="1">{#N/A,#N/A,FALSE,"UNIT";#N/A,#N/A,FALSE,"UNIT";#N/A,#N/A,FALSE,"계정"}</definedName>
    <definedName name="전">#N/A</definedName>
    <definedName name="전기적">'6. 참조자료(유해위험요인, 위험성추정)'!$C$57:$C$65</definedName>
    <definedName name="전략1">#REF!</definedName>
    <definedName name="전문호D">'[1]98연계표'!#REF!</definedName>
    <definedName name="전체계">#REF!</definedName>
    <definedName name="정" localSheetId="3" hidden="1">{#N/A,#N/A,FALSE,"UNIT";#N/A,#N/A,FALSE,"UNIT";#N/A,#N/A,FALSE,"계정"}</definedName>
    <definedName name="정" hidden="1">{#N/A,#N/A,FALSE,"UNIT";#N/A,#N/A,FALSE,"UNIT";#N/A,#N/A,FALSE,"계정"}</definedName>
    <definedName name="정문" localSheetId="3" hidden="1">{#N/A,#N/A,FALSE,"UNIT";#N/A,#N/A,FALSE,"UNIT";#N/A,#N/A,FALSE,"계정"}</definedName>
    <definedName name="정문" hidden="1">{#N/A,#N/A,FALSE,"UNIT";#N/A,#N/A,FALSE,"UNIT";#N/A,#N/A,FALSE,"계정"}</definedName>
    <definedName name="정문식" localSheetId="3" hidden="1">{#N/A,#N/A,FALSE,"UNIT";#N/A,#N/A,FALSE,"UNIT";#N/A,#N/A,FALSE,"계정"}</definedName>
    <definedName name="정문식" hidden="1">{#N/A,#N/A,FALSE,"UNIT";#N/A,#N/A,FALSE,"UNIT";#N/A,#N/A,FALSE,"계정"}</definedName>
    <definedName name="정비대수" localSheetId="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정비대수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정상가격2" localSheetId="3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정상가격2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정율표">[70]정율표!$A$1:$B$214</definedName>
    <definedName name="정정">#REF!</definedName>
    <definedName name="제목">#REF!</definedName>
    <definedName name="제목1">#N/A</definedName>
    <definedName name="제목2">#N/A</definedName>
    <definedName name="제어">#REF!</definedName>
    <definedName name="제어설계">#REF!</definedName>
    <definedName name="제어설계그룹">#REF!</definedName>
    <definedName name="제조하">'[71]제조 경영'!#REF!</definedName>
    <definedName name="제조하2">'[52]제조 경영'!#REF!</definedName>
    <definedName name="제품.재공품">#REF!</definedName>
    <definedName name="제품별사업전략" localSheetId="3" hidden="1">{#N/A,#N/A,FALSE,"UNIT";#N/A,#N/A,FALSE,"UNIT";#N/A,#N/A,FALSE,"계정"}</definedName>
    <definedName name="제품별사업전략" hidden="1">{#N/A,#N/A,FALSE,"UNIT";#N/A,#N/A,FALSE,"UNIT";#N/A,#N/A,FALSE,"계정"}</definedName>
    <definedName name="제품설계예산" localSheetId="3" hidden="1">{#N/A,#N/A,FALSE,"단축1";#N/A,#N/A,FALSE,"단축2";#N/A,#N/A,FALSE,"단축3";#N/A,#N/A,FALSE,"장축";#N/A,#N/A,FALSE,"4WD"}</definedName>
    <definedName name="제품설계예산" hidden="1">{#N/A,#N/A,FALSE,"단축1";#N/A,#N/A,FALSE,"단축2";#N/A,#N/A,FALSE,"단축3";#N/A,#N/A,FALSE,"장축";#N/A,#N/A,FALSE,"4WD"}</definedName>
    <definedName name="存檔路徑">#REF!</definedName>
    <definedName name="주" localSheetId="3" hidden="1">{#N/A,#N/A,FALSE,"UNIT";#N/A,#N/A,FALSE,"UNIT";#N/A,#N/A,FALSE,"계정"}</definedName>
    <definedName name="주" hidden="1">{#N/A,#N/A,FALSE,"UNIT";#N/A,#N/A,FALSE,"UNIT";#N/A,#N/A,FALSE,"계정"}</definedName>
    <definedName name="주문서관리대장99xls_BS_DATA_List">#REF!</definedName>
    <definedName name="주민세율">#REF!</definedName>
    <definedName name="주부신수익권증서_400">#REF!</definedName>
    <definedName name="주소">#REF!</definedName>
    <definedName name="주요">#N/A</definedName>
    <definedName name="주요문제점">#REF!</definedName>
    <definedName name="주요업무1">#N/A</definedName>
    <definedName name="주요월간업무">#REF!</definedName>
    <definedName name="주요추진업무">'[72]제조 경영'!#REF!</definedName>
    <definedName name="주정관" localSheetId="3" hidden="1">{#N/A,#N/A,TRUE,"일정"}</definedName>
    <definedName name="주정관" hidden="1">{#N/A,#N/A,TRUE,"일정"}</definedName>
    <definedName name="주차계획" localSheetId="3" hidden="1">{#N/A,#N/A,FALSE,"UNIT";#N/A,#N/A,FALSE,"UNIT";#N/A,#N/A,FALSE,"계정"}</definedName>
    <definedName name="주차계획" hidden="1">{#N/A,#N/A,FALSE,"UNIT";#N/A,#N/A,FALSE,"UNIT";#N/A,#N/A,FALSE,"계정"}</definedName>
    <definedName name="주황색">#REF!</definedName>
    <definedName name="중계정_누계_">[70]소계정!#REF!</definedName>
    <definedName name="중계정_당월_">[70]소계정!#REF!</definedName>
    <definedName name="중계젖_누계_">#N/A</definedName>
    <definedName name="중계젖_당월_">#N/A</definedName>
    <definedName name="중량물이동">[26]기준정보!$G$3:$G$13</definedName>
    <definedName name="지경영" localSheetId="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지경영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직무조직도">#REF!</definedName>
    <definedName name="진" localSheetId="3" hidden="1">{#N/A,#N/A,FALSE,"UNIT";#N/A,#N/A,FALSE,"UNIT";#N/A,#N/A,FALSE,"계정"}</definedName>
    <definedName name="진" hidden="1">{#N/A,#N/A,FALSE,"UNIT";#N/A,#N/A,FALSE,"UNIT";#N/A,#N/A,FALSE,"계정"}</definedName>
    <definedName name="진척율5">OFFSET([58]상세내역!$C$35,0,바1,1,7)</definedName>
    <definedName name="진행">IF([58]MAIN!$A$1=1,대표5,OFFSET([58]상세내역!$C$18,0,바,1,7))</definedName>
    <definedName name="진행1">OFFSET([58]상세내역!$C$35,0,바1,1,7)</definedName>
    <definedName name="진행2">OFFSET([57]상세내역!$C$35,0,[0]!바1,1,7)</definedName>
    <definedName name="진행부하">#REF!</definedName>
    <definedName name="진행업체">#REF!</definedName>
    <definedName name="질적">#REF!</definedName>
    <definedName name="찡">#N/A</definedName>
    <definedName name="ㅊ1">#REF!</definedName>
    <definedName name="ㅊ18">#REF!</definedName>
    <definedName name="ㅊㄹㄷㄱ">#REF!</definedName>
    <definedName name="ㅊㅊ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ㅊㅊ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차." localSheetId="3" hidden="1">{#N/A,#N/A,FALSE,"UNIT";#N/A,#N/A,FALSE,"UNIT";#N/A,#N/A,FALSE,"계정"}</definedName>
    <definedName name="차." hidden="1">{#N/A,#N/A,FALSE,"UNIT";#N/A,#N/A,FALSE,"UNIT";#N/A,#N/A,FALSE,"계정"}</definedName>
    <definedName name="차량SVC" localSheetId="3" hidden="1">{#N/A,#N/A,FALSE,"UNIT";#N/A,#N/A,FALSE,"UNIT";#N/A,#N/A,FALSE,"계정"}</definedName>
    <definedName name="차량SVC" hidden="1">{#N/A,#N/A,FALSE,"UNIT";#N/A,#N/A,FALSE,"UNIT";#N/A,#N/A,FALSE,"계정"}</definedName>
    <definedName name="차종">#REF!</definedName>
    <definedName name="참고사항" localSheetId="3" hidden="1">{#N/A,#N/A,FALSE,"단축1";#N/A,#N/A,FALSE,"단축2";#N/A,#N/A,FALSE,"단축3";#N/A,#N/A,FALSE,"장축";#N/A,#N/A,FALSE,"4WD"}</definedName>
    <definedName name="참고사항" hidden="1">{#N/A,#N/A,FALSE,"단축1";#N/A,#N/A,FALSE,"단축2";#N/A,#N/A,FALSE,"단축3";#N/A,#N/A,FALSE,"장축";#N/A,#N/A,FALSE,"4WD"}</definedName>
    <definedName name="첨부1.공급방안">#REF!</definedName>
    <definedName name="초45">#REF!</definedName>
    <definedName name="총괄표">#REF!</definedName>
    <definedName name="총사업비분석">#REF!</definedName>
    <definedName name="총사업비추정">#REF!</definedName>
    <definedName name="총원">#REF!</definedName>
    <definedName name="총인원">#REF!</definedName>
    <definedName name="최종">#REF!</definedName>
    <definedName name="추가" localSheetId="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가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가1" localSheetId="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가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가2" localSheetId="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가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가3" localSheetId="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가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양길">#REF!</definedName>
    <definedName name="추정_CASH_FLOW">#REF!</definedName>
    <definedName name="추정CASH_FLOW">#REF!</definedName>
    <definedName name="추정대차대조표">#REF!</definedName>
    <definedName name="추정손익계산서">#REF!</definedName>
    <definedName name="추진" localSheetId="3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추진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추진전략">#REF!</definedName>
    <definedName name="취합그립">[33]!취합그립</definedName>
    <definedName name="칠상">#REF!</definedName>
    <definedName name="ㅋㄴㄴㅁ">#REF!</definedName>
    <definedName name="ㅋ후ㅊ">#REF!</definedName>
    <definedName name="컨베어" hidden="1">{#N/A,#N/A,FALSE,"견적갑지";#N/A,#N/A,FALSE,"총괄표";#N/A,#N/A,FALSE,"철골공사";#N/A,#N/A,FALSE,"토목공사";#N/A,#N/A,FALSE,"판넬전기공사"}</definedName>
    <definedName name="코린교역">[33]!코린교역</definedName>
    <definedName name="콘베어">#N/A</definedName>
    <definedName name="콘베어2">#N/A</definedName>
    <definedName name="크린">'[59]제조 경영'!#REF!</definedName>
    <definedName name="크린부하">#N/A</definedName>
    <definedName name="ㅌㅌ" localSheetId="3" hidden="1">{#N/A,#N/A,TRUE,"일정"}</definedName>
    <definedName name="ㅌㅌ" hidden="1">{#N/A,#N/A,TRUE,"일정"}</definedName>
    <definedName name="ㅌㅌㅌㅊㅍ">#REF!</definedName>
    <definedName name="템플리트모듈1">BlankMacro1</definedName>
    <definedName name="템플리트모듈2">BlankMacro1</definedName>
    <definedName name="템플리트모듈3">BlankMacro1</definedName>
    <definedName name="템플리트모듈4">BlankMacro1</definedName>
    <definedName name="템플리트모듈5">BlankMacro1</definedName>
    <definedName name="템플리트모듈6">BlankMacro1</definedName>
    <definedName name="통신">IF([58]MAIN!$A$1=1,대표4,OFFSET([58]상세내역!$C$16,0,바,1,7))</definedName>
    <definedName name="통신1">OFFSET([58]상세내역!$C$33,0,바1,1,7)</definedName>
    <definedName name="통행량">#REF!</definedName>
    <definedName name="통행량분석">#REF!</definedName>
    <definedName name="통행료">#REF!</definedName>
    <definedName name="통행료산정">#REF!</definedName>
    <definedName name="통행료수입추정">#REF!</definedName>
    <definedName name="퇴직금">'[73]2010년예상'!$B$8:$W$380</definedName>
    <definedName name="퇴충명세" localSheetId="3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퇴충명세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투입">#REF!</definedName>
    <definedName name="투입1">#REF!</definedName>
    <definedName name="투자" localSheetId="3" hidden="1">{#N/A,#N/A,FALSE,"단축1";#N/A,#N/A,FALSE,"단축2";#N/A,#N/A,FALSE,"단축3";#N/A,#N/A,FALSE,"장축";#N/A,#N/A,FALSE,"4WD"}</definedName>
    <definedName name="투자" hidden="1">{#N/A,#N/A,FALSE,"단축1";#N/A,#N/A,FALSE,"단축2";#N/A,#N/A,FALSE,"단축3";#N/A,#N/A,FALSE,"장축";#N/A,#N/A,FALSE,"4WD"}</definedName>
    <definedName name="투자계획" localSheetId="3" hidden="1">{#N/A,#N/A,FALSE,"UNIT";#N/A,#N/A,FALSE,"UNIT";#N/A,#N/A,FALSE,"계정"}</definedName>
    <definedName name="투자계획" hidden="1">{#N/A,#N/A,FALSE,"UNIT";#N/A,#N/A,FALSE,"UNIT";#N/A,#N/A,FALSE,"계정"}</definedName>
    <definedName name="투자비">#REF!</definedName>
    <definedName name="투자예산2" localSheetId="3" hidden="1">{#N/A,#N/A,FALSE,"단축1";#N/A,#N/A,FALSE,"단축2";#N/A,#N/A,FALSE,"단축3";#N/A,#N/A,FALSE,"장축";#N/A,#N/A,FALSE,"4WD"}</definedName>
    <definedName name="투자예산2" hidden="1">{#N/A,#N/A,FALSE,"단축1";#N/A,#N/A,FALSE,"단축2";#N/A,#N/A,FALSE,"단축3";#N/A,#N/A,FALSE,"장축";#N/A,#N/A,FALSE,"4WD"}</definedName>
    <definedName name="특">#REF!</definedName>
    <definedName name="특상">#REF!</definedName>
    <definedName name="팀별계획" localSheetId="3" hidden="1">{#N/A,#N/A,FALSE,"UNIT";#N/A,#N/A,FALSE,"UNIT";#N/A,#N/A,FALSE,"계정"}</definedName>
    <definedName name="팀별계획" hidden="1">{#N/A,#N/A,FALSE,"UNIT";#N/A,#N/A,FALSE,"UNIT";#N/A,#N/A,FALSE,"계정"}</definedName>
    <definedName name="ㅍ127">[62]영업그룹!#REF!</definedName>
    <definedName name="ㅍㅍㅍㅍ">'[1]98연계표'!#REF!</definedName>
    <definedName name="판매" localSheetId="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판매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판매보증" localSheetId="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판매보증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평치" hidden="1">{#N/A,#N/A,FALSE,"견적갑지";#N/A,#N/A,FALSE,"총괄표";#N/A,#N/A,FALSE,"철골공사";#N/A,#N/A,FALSE,"토목공사";#N/A,#N/A,FALSE,"판넬전기공사"}</definedName>
    <definedName name="포" localSheetId="3" hidden="1">{#N/A,#N/A,FALSE,"UNIT";#N/A,#N/A,FALSE,"UNIT";#N/A,#N/A,FALSE,"계정"}</definedName>
    <definedName name="포" hidden="1">{#N/A,#N/A,FALSE,"UNIT";#N/A,#N/A,FALSE,"UNIT";#N/A,#N/A,FALSE,"계정"}</definedName>
    <definedName name="포장기">#REF!</definedName>
    <definedName name="표지">#REF!</definedName>
    <definedName name="품목">[11]품의서!#REF!</definedName>
    <definedName name="품목별" hidden="1">{"'사직서'!$A$1:$H$9"}</definedName>
    <definedName name="ㅎ">[33]!ㅎ</definedName>
    <definedName name="ㅎㅎㅎㅎㅎㅎ">#REF!</definedName>
    <definedName name="하반기">#N/A</definedName>
    <definedName name="한전1">[33]!한전1</definedName>
    <definedName name="합계">'[29]하_고과(결과)'!#REF!</definedName>
    <definedName name="해당시트열기">[33]!해당시트열기</definedName>
    <definedName name="해당화일열기">[33]!해당화일열기</definedName>
    <definedName name="해외출장비_Depo" localSheetId="3" hidden="1">#REF!</definedName>
    <definedName name="해외출장비_Depo" hidden="1">#REF!</definedName>
    <definedName name="해외특수" localSheetId="3" hidden="1">{#N/A,#N/A,FALSE,"일반적사항";#N/A,#N/A,FALSE,"주요재무자료";#N/A,#N/A,FALSE,"표지";#N/A,#N/A,FALSE,"총괄표";#N/A,#N/A,FALSE,"1호 과표세액";#N/A,#N/A,FALSE,"2호 서식";#N/A,#N/A,FALSE,"2호부표 최저한세";#N/A,#N/A,FALSE,"3(1)호 공제감면";#N/A,#N/A,FALSE,"3(1) 부1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첨부(손)";#N/A,#N/A,FALSE,"재고자산추인";#N/A,#N/A,FALSE,"6-1호 수입금액";#N/A,#N/A,FALSE,"6-2(2)호 중소투자";#N/A,#N/A,FALSE,"6-2(4)호 해외시장";#N/A,#N/A,FALSE,"6-2(12)호 수출손실";#N/A,#N/A,FALSE,"6-3호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자본적지출";#N/A,#N/A,FALSE,"감가총괄";#N/A,#N/A,FALSE,"6-10호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PL";#N/A,#N/A,FALSE,"요약원가";#N/A,#N/A,FALSE,"요약RE"}</definedName>
    <definedName name="해외특수" hidden="1">{#N/A,#N/A,FALSE,"일반적사항";#N/A,#N/A,FALSE,"주요재무자료";#N/A,#N/A,FALSE,"표지";#N/A,#N/A,FALSE,"총괄표";#N/A,#N/A,FALSE,"1호 과표세액";#N/A,#N/A,FALSE,"2호 서식";#N/A,#N/A,FALSE,"2호부표 최저한세";#N/A,#N/A,FALSE,"3(1)호 공제감면";#N/A,#N/A,FALSE,"3(1) 부1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첨부(손)";#N/A,#N/A,FALSE,"재고자산추인";#N/A,#N/A,FALSE,"6-1호 수입금액";#N/A,#N/A,FALSE,"6-2(2)호 중소투자";#N/A,#N/A,FALSE,"6-2(4)호 해외시장";#N/A,#N/A,FALSE,"6-2(12)호 수출손실";#N/A,#N/A,FALSE,"6-3호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자본적지출";#N/A,#N/A,FALSE,"감가총괄";#N/A,#N/A,FALSE,"6-10호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PL";#N/A,#N/A,FALSE,"요약원가";#N/A,#N/A,FALSE,"요약RE"}</definedName>
    <definedName name="헣허헣ㄴ엏ㄹㄴㅇ허">[33]!헣허헣ㄴ엏ㄹㄴㅇ허</definedName>
    <definedName name="현금">#REF!</definedName>
    <definedName name="협의" localSheetId="3" hidden="1">{#N/A,#N/A,FALSE,"단축1";#N/A,#N/A,FALSE,"단축2";#N/A,#N/A,FALSE,"단축3";#N/A,#N/A,FALSE,"장축";#N/A,#N/A,FALSE,"4WD"}</definedName>
    <definedName name="협의" hidden="1">{#N/A,#N/A,FALSE,"단축1";#N/A,#N/A,FALSE,"단축2";#N/A,#N/A,FALSE,"단축3";#N/A,#N/A,FALSE,"장축";#N/A,#N/A,FALSE,"4WD"}</definedName>
    <definedName name="협의서" localSheetId="3" hidden="1">{#N/A,#N/A,FALSE,"단축1";#N/A,#N/A,FALSE,"단축2";#N/A,#N/A,FALSE,"단축3";#N/A,#N/A,FALSE,"장축";#N/A,#N/A,FALSE,"4WD"}</definedName>
    <definedName name="협의서" hidden="1">{#N/A,#N/A,FALSE,"단축1";#N/A,#N/A,FALSE,"단축2";#N/A,#N/A,FALSE,"단축3";#N/A,#N/A,FALSE,"장축";#N/A,#N/A,FALSE,"4WD"}</definedName>
    <definedName name="호" localSheetId="3" hidden="1">{#N/A,#N/A,FALSE,"UNIT";#N/A,#N/A,FALSE,"UNIT";#N/A,#N/A,FALSE,"계정"}</definedName>
    <definedName name="호" hidden="1">{#N/A,#N/A,FALSE,"UNIT";#N/A,#N/A,FALSE,"UNIT";#N/A,#N/A,FALSE,"계정"}</definedName>
    <definedName name="호기">OFFSET([58]상세내역!$C$5,0,바,1,7)</definedName>
    <definedName name="호기1">OFFSET([58]상세내역!$C$22,0,바1,1,7)</definedName>
    <definedName name="홍용재">[33]!홍용재</definedName>
    <definedName name="화학적">'6. 참조자료(유해위험요인, 위험성추정)'!$F$57:$F$65</definedName>
    <definedName name="환">#REF!</definedName>
    <definedName name="환경" localSheetId="3" hidden="1">{#N/A,#N/A,FALSE,"UNIT";#N/A,#N/A,FALSE,"UNIT";#N/A,#N/A,FALSE,"계정"}</definedName>
    <definedName name="환경" hidden="1">{#N/A,#N/A,FALSE,"UNIT";#N/A,#N/A,FALSE,"UNIT";#N/A,#N/A,FALSE,"계정"}</definedName>
    <definedName name="환산율">#REF!</definedName>
    <definedName name="환율sp95">#REF!</definedName>
    <definedName name="灰階數目">#REF!</definedName>
    <definedName name="회의록2" localSheetId="3" hidden="1">#REF!</definedName>
    <definedName name="회의록2" hidden="1">#REF!</definedName>
    <definedName name="흵____R3_t">#REF!</definedName>
    <definedName name="ㅏ아앙">#REF!</definedName>
    <definedName name="ㅏㅏ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ㅏㅏ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ㅏㅏㅏ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ㅏㅏㅏ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ㅏㅓ노라ㅗ낭롸ㅓ노라ㅓ">[33]!ㅏㅓ노라ㅗ낭롸ㅓ노라ㅓ</definedName>
    <definedName name="ㅏㅓㅗㅓㅗ">[33]!ㅏㅓㅗㅓㅗ</definedName>
    <definedName name="ㅏㅗ마로아머ㅗ">[33]!ㅏㅗ마로아머ㅗ</definedName>
    <definedName name="ㅏㅠㄴ">[7]제품별!#REF!</definedName>
    <definedName name="ㅐㅐ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ㅐㅐ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ㅑ130">[62]영업그룹!#REF!</definedName>
    <definedName name="ㅓㅓㅓ">#REF!</definedName>
    <definedName name="ㅗㅗㅗ">[8]제품별!#REF!</definedName>
    <definedName name="ㅗㅗㅗㅗㅗ">[33]!ㅗㅗㅗㅗㅗ</definedName>
    <definedName name="ㅜ667">[74]수주PJT!#REF!</definedName>
    <definedName name="ㅜㅜㅜㅡ">#REF!</definedName>
    <definedName name="ㅠㅠ">[14]제품별!#REF!</definedName>
    <definedName name="ㅣㅓㅣㄴㄹ흔ㅇ리ㅓ">[33]!ㅣㅓㅣㄴㄹ흔ㅇ리ㅓ</definedName>
    <definedName name="ㅣㅓㅣㅓㅣㅓㅣㅓ">[33]!ㅣㅓㅣㅓㅣㅓㅣㅓ</definedName>
    <definedName name="ㅣㅣㅐㅐㅔ">#REF!</definedName>
    <definedName name="ㅣㅣㅣ">#REF!</definedName>
  </definedNames>
  <calcPr calcId="162913"/>
</workbook>
</file>

<file path=xl/calcChain.xml><?xml version="1.0" encoding="utf-8"?>
<calcChain xmlns="http://schemas.openxmlformats.org/spreadsheetml/2006/main">
  <c r="H207" i="117" l="1"/>
  <c r="G207" i="117"/>
  <c r="F207" i="117"/>
  <c r="H202" i="117"/>
  <c r="G202" i="117"/>
  <c r="F202" i="117"/>
  <c r="H197" i="117"/>
  <c r="G197" i="117"/>
  <c r="F197" i="117"/>
  <c r="G192" i="117"/>
  <c r="H192" i="117" s="1"/>
  <c r="F192" i="117"/>
  <c r="F37" i="117"/>
  <c r="G34" i="117"/>
  <c r="G16" i="117"/>
  <c r="F16" i="117"/>
  <c r="F14" i="117"/>
  <c r="G11" i="117"/>
  <c r="G10" i="117"/>
  <c r="G9" i="117" s="1"/>
  <c r="F9" i="117"/>
  <c r="F8" i="117"/>
  <c r="L5" i="117"/>
  <c r="E4" i="117"/>
  <c r="I197" i="117" s="1"/>
  <c r="P3" i="117"/>
  <c r="Q3" i="117" s="1"/>
  <c r="R3" i="117" s="1"/>
  <c r="S3" i="117" s="1"/>
  <c r="O3" i="117"/>
  <c r="N3" i="117"/>
  <c r="L3" i="117"/>
  <c r="M3" i="117" s="1"/>
  <c r="I16" i="117" l="1"/>
  <c r="J16" i="117" s="1"/>
  <c r="S5" i="117"/>
  <c r="T3" i="117"/>
  <c r="U3" i="117" s="1"/>
  <c r="V3" i="117" s="1"/>
  <c r="W3" i="117" s="1"/>
  <c r="X3" i="117" s="1"/>
  <c r="Y3" i="117" s="1"/>
  <c r="Z3" i="117" s="1"/>
  <c r="F17" i="117"/>
  <c r="G17" i="117" s="1"/>
  <c r="F20" i="117"/>
  <c r="G37" i="117"/>
  <c r="F40" i="117"/>
  <c r="G8" i="117"/>
  <c r="H9" i="117"/>
  <c r="M2" i="117"/>
  <c r="L2" i="117"/>
  <c r="F15" i="117"/>
  <c r="I15" i="117" s="1"/>
  <c r="J15" i="117" s="1"/>
  <c r="G14" i="117"/>
  <c r="F35" i="117"/>
  <c r="I202" i="117"/>
  <c r="I211" i="117"/>
  <c r="J211" i="117" s="1"/>
  <c r="I205" i="117"/>
  <c r="J205" i="117" s="1"/>
  <c r="I199" i="117"/>
  <c r="J199" i="117" s="1"/>
  <c r="I193" i="117"/>
  <c r="J193" i="117" s="1"/>
  <c r="I192" i="117"/>
  <c r="I209" i="117"/>
  <c r="J209" i="117" s="1"/>
  <c r="I203" i="117"/>
  <c r="J203" i="117" s="1"/>
  <c r="I201" i="117"/>
  <c r="J201" i="117" s="1"/>
  <c r="I195" i="117"/>
  <c r="J195" i="117" s="1"/>
  <c r="I210" i="117"/>
  <c r="J210" i="117" s="1"/>
  <c r="I206" i="117"/>
  <c r="J206" i="117" s="1"/>
  <c r="I207" i="117"/>
  <c r="I198" i="117"/>
  <c r="J198" i="117" s="1"/>
  <c r="I194" i="117"/>
  <c r="J194" i="117" s="1"/>
  <c r="I40" i="117"/>
  <c r="J40" i="117" s="1"/>
  <c r="I17" i="117"/>
  <c r="J17" i="117" s="1"/>
  <c r="I37" i="117"/>
  <c r="J37" i="117" s="1"/>
  <c r="I208" i="117"/>
  <c r="J208" i="117" s="1"/>
  <c r="I196" i="117"/>
  <c r="J196" i="117" s="1"/>
  <c r="I35" i="117"/>
  <c r="J35" i="117" s="1"/>
  <c r="I14" i="117"/>
  <c r="J14" i="117" s="1"/>
  <c r="I11" i="117"/>
  <c r="J11" i="117" s="1"/>
  <c r="I34" i="117"/>
  <c r="J34" i="117" s="1"/>
  <c r="I9" i="117"/>
  <c r="I204" i="117"/>
  <c r="J204" i="117" s="1"/>
  <c r="I10" i="117"/>
  <c r="J10" i="117" s="1"/>
  <c r="I20" i="117"/>
  <c r="J20" i="117" s="1"/>
  <c r="I200" i="117"/>
  <c r="J200" i="117" s="1"/>
  <c r="J202" i="117" l="1"/>
  <c r="K202" i="117" s="1"/>
  <c r="J197" i="117"/>
  <c r="K197" i="117" s="1"/>
  <c r="F38" i="117"/>
  <c r="G20" i="117"/>
  <c r="G35" i="117"/>
  <c r="F33" i="117"/>
  <c r="F25" i="117"/>
  <c r="F18" i="117"/>
  <c r="F13" i="117"/>
  <c r="J9" i="117"/>
  <c r="J8" i="117" s="1"/>
  <c r="H8" i="117"/>
  <c r="Z5" i="117"/>
  <c r="AA3" i="117"/>
  <c r="AB3" i="117" s="1"/>
  <c r="AC3" i="117" s="1"/>
  <c r="AD3" i="117" s="1"/>
  <c r="AE3" i="117" s="1"/>
  <c r="AF3" i="117" s="1"/>
  <c r="AG3" i="117" s="1"/>
  <c r="J33" i="117"/>
  <c r="J207" i="117"/>
  <c r="K207" i="117" s="1"/>
  <c r="J192" i="117"/>
  <c r="K192" i="117" s="1"/>
  <c r="F43" i="117"/>
  <c r="G40" i="117"/>
  <c r="I33" i="117" l="1"/>
  <c r="K33" i="117" s="1"/>
  <c r="G38" i="117"/>
  <c r="F36" i="117"/>
  <c r="I38" i="117"/>
  <c r="J38" i="117" s="1"/>
  <c r="J36" i="117" s="1"/>
  <c r="AG5" i="117"/>
  <c r="AH3" i="117"/>
  <c r="AI3" i="117" s="1"/>
  <c r="AJ3" i="117" s="1"/>
  <c r="AK3" i="117" s="1"/>
  <c r="AL3" i="117" s="1"/>
  <c r="AM3" i="117" s="1"/>
  <c r="AN3" i="117" s="1"/>
  <c r="F41" i="117"/>
  <c r="G43" i="117"/>
  <c r="F46" i="117"/>
  <c r="I43" i="117"/>
  <c r="J43" i="117" s="1"/>
  <c r="I8" i="117"/>
  <c r="K8" i="117" s="1"/>
  <c r="G18" i="117"/>
  <c r="I18" i="117"/>
  <c r="J18" i="117" s="1"/>
  <c r="J13" i="117" s="1"/>
  <c r="K9" i="117"/>
  <c r="F21" i="117"/>
  <c r="F30" i="117"/>
  <c r="G25" i="117"/>
  <c r="I25" i="117"/>
  <c r="J25" i="117" s="1"/>
  <c r="F59" i="117"/>
  <c r="G33" i="117"/>
  <c r="H33" i="117" s="1"/>
  <c r="F44" i="117" l="1"/>
  <c r="G59" i="117"/>
  <c r="F64" i="117"/>
  <c r="G36" i="117"/>
  <c r="H36" i="117" s="1"/>
  <c r="I36" i="117" s="1"/>
  <c r="K36" i="117" s="1"/>
  <c r="F28" i="117"/>
  <c r="F24" i="117"/>
  <c r="F27" i="117"/>
  <c r="G13" i="117"/>
  <c r="G41" i="117"/>
  <c r="I41" i="117"/>
  <c r="J41" i="117" s="1"/>
  <c r="J39" i="117" s="1"/>
  <c r="F39" i="117"/>
  <c r="G30" i="117"/>
  <c r="I30" i="117"/>
  <c r="J30" i="117" s="1"/>
  <c r="AO3" i="117"/>
  <c r="AP3" i="117" s="1"/>
  <c r="AQ3" i="117" s="1"/>
  <c r="AR3" i="117" s="1"/>
  <c r="AS3" i="117" s="1"/>
  <c r="AT3" i="117" s="1"/>
  <c r="AU3" i="117" s="1"/>
  <c r="AN5" i="117"/>
  <c r="G21" i="117"/>
  <c r="G19" i="117" s="1"/>
  <c r="H19" i="117" s="1"/>
  <c r="I21" i="117"/>
  <c r="J21" i="117" s="1"/>
  <c r="J19" i="117" s="1"/>
  <c r="J12" i="117" s="1"/>
  <c r="F19" i="117"/>
  <c r="F49" i="117"/>
  <c r="G46" i="117"/>
  <c r="I46" i="117"/>
  <c r="J46" i="117" s="1"/>
  <c r="I19" i="117" l="1"/>
  <c r="K19" i="117" s="1"/>
  <c r="F12" i="117"/>
  <c r="F31" i="117"/>
  <c r="F32" i="117"/>
  <c r="G64" i="117"/>
  <c r="G12" i="117"/>
  <c r="H13" i="117"/>
  <c r="I13" i="117" s="1"/>
  <c r="K13" i="117" s="1"/>
  <c r="F47" i="117"/>
  <c r="AV3" i="117"/>
  <c r="AW3" i="117" s="1"/>
  <c r="AX3" i="117" s="1"/>
  <c r="AY3" i="117" s="1"/>
  <c r="AZ3" i="117" s="1"/>
  <c r="BA3" i="117" s="1"/>
  <c r="BB3" i="117" s="1"/>
  <c r="AU5" i="117"/>
  <c r="AG2" i="117" s="1"/>
  <c r="G27" i="117"/>
  <c r="I27" i="117"/>
  <c r="J27" i="117" s="1"/>
  <c r="G49" i="117"/>
  <c r="F52" i="117"/>
  <c r="I49" i="117"/>
  <c r="J49" i="117" s="1"/>
  <c r="G24" i="117"/>
  <c r="I24" i="117"/>
  <c r="J24" i="117" s="1"/>
  <c r="F69" i="117"/>
  <c r="G39" i="117"/>
  <c r="H39" i="117" s="1"/>
  <c r="I39" i="117" s="1"/>
  <c r="F60" i="117"/>
  <c r="H59" i="117"/>
  <c r="G28" i="117"/>
  <c r="I28" i="117"/>
  <c r="J28" i="117" s="1"/>
  <c r="G44" i="117"/>
  <c r="I44" i="117"/>
  <c r="J44" i="117" s="1"/>
  <c r="J42" i="117" s="1"/>
  <c r="F42" i="117"/>
  <c r="G32" i="117" l="1"/>
  <c r="I32" i="117"/>
  <c r="J32" i="117" s="1"/>
  <c r="I59" i="117"/>
  <c r="J59" i="117" s="1"/>
  <c r="I52" i="117"/>
  <c r="J52" i="117" s="1"/>
  <c r="G52" i="117"/>
  <c r="F55" i="117"/>
  <c r="F26" i="117"/>
  <c r="H64" i="117"/>
  <c r="F65" i="117"/>
  <c r="I60" i="117"/>
  <c r="J60" i="117" s="1"/>
  <c r="G60" i="117"/>
  <c r="H12" i="117"/>
  <c r="BB5" i="117"/>
  <c r="BC3" i="117"/>
  <c r="BD3" i="117" s="1"/>
  <c r="BE3" i="117" s="1"/>
  <c r="BF3" i="117" s="1"/>
  <c r="BG3" i="117" s="1"/>
  <c r="BH3" i="117" s="1"/>
  <c r="BI3" i="117" s="1"/>
  <c r="G47" i="117"/>
  <c r="I47" i="117"/>
  <c r="J47" i="117" s="1"/>
  <c r="J45" i="117" s="1"/>
  <c r="F45" i="117"/>
  <c r="G31" i="117"/>
  <c r="G29" i="117" s="1"/>
  <c r="I31" i="117"/>
  <c r="J31" i="117" s="1"/>
  <c r="F29" i="117"/>
  <c r="F74" i="117"/>
  <c r="G42" i="117"/>
  <c r="H42" i="117" s="1"/>
  <c r="I42" i="117" s="1"/>
  <c r="K42" i="117" s="1"/>
  <c r="G69" i="117"/>
  <c r="F50" i="117"/>
  <c r="H69" i="117" l="1"/>
  <c r="F70" i="117"/>
  <c r="F79" i="117"/>
  <c r="G45" i="117"/>
  <c r="H45" i="117" s="1"/>
  <c r="I45" i="117" s="1"/>
  <c r="K45" i="117" s="1"/>
  <c r="G65" i="117"/>
  <c r="I65" i="117"/>
  <c r="J65" i="117" s="1"/>
  <c r="G55" i="117"/>
  <c r="I55" i="117"/>
  <c r="J55" i="117" s="1"/>
  <c r="J29" i="117"/>
  <c r="I64" i="117"/>
  <c r="J64" i="117" s="1"/>
  <c r="G50" i="117"/>
  <c r="I50" i="117"/>
  <c r="J50" i="117" s="1"/>
  <c r="J48" i="117" s="1"/>
  <c r="F48" i="117"/>
  <c r="H29" i="117"/>
  <c r="I29" i="117" s="1"/>
  <c r="F53" i="117"/>
  <c r="F61" i="117"/>
  <c r="G26" i="117"/>
  <c r="G23" i="117" s="1"/>
  <c r="I26" i="117"/>
  <c r="J26" i="117" s="1"/>
  <c r="J23" i="117" s="1"/>
  <c r="F23" i="117"/>
  <c r="BJ3" i="117"/>
  <c r="BK3" i="117" s="1"/>
  <c r="BL3" i="117" s="1"/>
  <c r="BM3" i="117" s="1"/>
  <c r="BN3" i="117" s="1"/>
  <c r="BO3" i="117" s="1"/>
  <c r="BP3" i="117" s="1"/>
  <c r="BI5" i="117"/>
  <c r="G74" i="117"/>
  <c r="I12" i="117"/>
  <c r="K12" i="117" s="1"/>
  <c r="K29" i="117" l="1"/>
  <c r="BQ3" i="117"/>
  <c r="BR3" i="117" s="1"/>
  <c r="BS3" i="117" s="1"/>
  <c r="BT3" i="117" s="1"/>
  <c r="BU3" i="117" s="1"/>
  <c r="BV3" i="117" s="1"/>
  <c r="BW3" i="117" s="1"/>
  <c r="BP5" i="117"/>
  <c r="G79" i="117"/>
  <c r="H23" i="117"/>
  <c r="I23" i="117" s="1"/>
  <c r="K23" i="117" s="1"/>
  <c r="G53" i="117"/>
  <c r="I53" i="117"/>
  <c r="J53" i="117" s="1"/>
  <c r="J51" i="117" s="1"/>
  <c r="F51" i="117"/>
  <c r="I48" i="117"/>
  <c r="K48" i="117" s="1"/>
  <c r="F56" i="117"/>
  <c r="G70" i="117"/>
  <c r="I70" i="117"/>
  <c r="J70" i="117" s="1"/>
  <c r="I69" i="117"/>
  <c r="J69" i="117" s="1"/>
  <c r="F75" i="117"/>
  <c r="H74" i="117"/>
  <c r="G61" i="117"/>
  <c r="I61" i="117"/>
  <c r="J61" i="117" s="1"/>
  <c r="F84" i="117"/>
  <c r="G48" i="117"/>
  <c r="H48" i="117" s="1"/>
  <c r="F66" i="117"/>
  <c r="G66" i="117" l="1"/>
  <c r="I66" i="117"/>
  <c r="J66" i="117" s="1"/>
  <c r="F80" i="117"/>
  <c r="H79" i="117"/>
  <c r="G75" i="117"/>
  <c r="I75" i="117"/>
  <c r="J75" i="117" s="1"/>
  <c r="G84" i="117"/>
  <c r="F62" i="117"/>
  <c r="F71" i="117"/>
  <c r="F89" i="117"/>
  <c r="G51" i="117"/>
  <c r="H51" i="117" s="1"/>
  <c r="I51" i="117" s="1"/>
  <c r="K51" i="117" s="1"/>
  <c r="G56" i="117"/>
  <c r="I56" i="117"/>
  <c r="J56" i="117" s="1"/>
  <c r="J54" i="117" s="1"/>
  <c r="J22" i="117" s="1"/>
  <c r="F54" i="117"/>
  <c r="I74" i="117"/>
  <c r="J74" i="117" s="1"/>
  <c r="BW5" i="117"/>
  <c r="BI2" i="117" s="1"/>
  <c r="BX3" i="117"/>
  <c r="BY3" i="117" s="1"/>
  <c r="BZ3" i="117" s="1"/>
  <c r="CA3" i="117" s="1"/>
  <c r="CB3" i="117" s="1"/>
  <c r="CC3" i="117" s="1"/>
  <c r="CD3" i="117" s="1"/>
  <c r="F94" i="117" l="1"/>
  <c r="G54" i="117"/>
  <c r="H54" i="117" s="1"/>
  <c r="I79" i="117"/>
  <c r="J79" i="117" s="1"/>
  <c r="CD5" i="117"/>
  <c r="CE3" i="117"/>
  <c r="CF3" i="117" s="1"/>
  <c r="CG3" i="117" s="1"/>
  <c r="CH3" i="117" s="1"/>
  <c r="CI3" i="117" s="1"/>
  <c r="CJ3" i="117" s="1"/>
  <c r="CK3" i="117" s="1"/>
  <c r="G80" i="117"/>
  <c r="I80" i="117"/>
  <c r="J80" i="117" s="1"/>
  <c r="G89" i="117"/>
  <c r="H84" i="117"/>
  <c r="F85" i="117"/>
  <c r="G22" i="117"/>
  <c r="G71" i="117"/>
  <c r="I71" i="117"/>
  <c r="J71" i="117" s="1"/>
  <c r="F67" i="117"/>
  <c r="I54" i="117"/>
  <c r="K54" i="117" s="1"/>
  <c r="G62" i="117"/>
  <c r="G58" i="117" s="1"/>
  <c r="I62" i="117"/>
  <c r="J62" i="117" s="1"/>
  <c r="J58" i="117" s="1"/>
  <c r="F58" i="117"/>
  <c r="F76" i="117"/>
  <c r="F22" i="117"/>
  <c r="H22" i="117" l="1"/>
  <c r="I22" i="117"/>
  <c r="K22" i="117" s="1"/>
  <c r="G67" i="117"/>
  <c r="I67" i="117"/>
  <c r="J67" i="117" s="1"/>
  <c r="J63" i="117" s="1"/>
  <c r="F63" i="117"/>
  <c r="I84" i="117"/>
  <c r="J84" i="117" s="1"/>
  <c r="G76" i="117"/>
  <c r="I76" i="117"/>
  <c r="J76" i="117" s="1"/>
  <c r="F72" i="117"/>
  <c r="G85" i="117"/>
  <c r="I85" i="117"/>
  <c r="J85" i="117" s="1"/>
  <c r="CL3" i="117"/>
  <c r="CM3" i="117" s="1"/>
  <c r="CN3" i="117" s="1"/>
  <c r="CO3" i="117" s="1"/>
  <c r="CP3" i="117" s="1"/>
  <c r="CQ3" i="117" s="1"/>
  <c r="CR3" i="117" s="1"/>
  <c r="CK5" i="117"/>
  <c r="H89" i="117"/>
  <c r="F90" i="117"/>
  <c r="G94" i="117"/>
  <c r="H58" i="117"/>
  <c r="I58" i="117" s="1"/>
  <c r="K58" i="117" s="1"/>
  <c r="F81" i="117"/>
  <c r="F99" i="117" l="1"/>
  <c r="G63" i="117"/>
  <c r="CR5" i="117"/>
  <c r="CS3" i="117"/>
  <c r="CT3" i="117" s="1"/>
  <c r="CU3" i="117" s="1"/>
  <c r="CV3" i="117" s="1"/>
  <c r="CW3" i="117" s="1"/>
  <c r="CX3" i="117" s="1"/>
  <c r="CY3" i="117" s="1"/>
  <c r="G90" i="117"/>
  <c r="I90" i="117"/>
  <c r="J90" i="117" s="1"/>
  <c r="I89" i="117"/>
  <c r="J89" i="117" s="1"/>
  <c r="F86" i="117"/>
  <c r="G72" i="117"/>
  <c r="G68" i="117" s="1"/>
  <c r="I72" i="117"/>
  <c r="J72" i="117" s="1"/>
  <c r="J68" i="117" s="1"/>
  <c r="F68" i="117"/>
  <c r="H94" i="117"/>
  <c r="F95" i="117"/>
  <c r="F77" i="117"/>
  <c r="G81" i="117"/>
  <c r="I81" i="117"/>
  <c r="J81" i="117" s="1"/>
  <c r="G77" i="117" l="1"/>
  <c r="I77" i="117"/>
  <c r="J77" i="117" s="1"/>
  <c r="J73" i="117" s="1"/>
  <c r="F73" i="117"/>
  <c r="G86" i="117"/>
  <c r="I86" i="117"/>
  <c r="J86" i="117" s="1"/>
  <c r="I94" i="117"/>
  <c r="J94" i="117" s="1"/>
  <c r="H63" i="117"/>
  <c r="I63" i="117" s="1"/>
  <c r="K63" i="117" s="1"/>
  <c r="G99" i="117"/>
  <c r="F104" i="117"/>
  <c r="I99" i="117"/>
  <c r="J99" i="117" s="1"/>
  <c r="H68" i="117"/>
  <c r="I68" i="117" s="1"/>
  <c r="K68" i="117" s="1"/>
  <c r="F91" i="117"/>
  <c r="CY5" i="117"/>
  <c r="CR2" i="117" s="1"/>
  <c r="CZ3" i="117"/>
  <c r="DA3" i="117" s="1"/>
  <c r="DB3" i="117" s="1"/>
  <c r="DC3" i="117" s="1"/>
  <c r="DD3" i="117" s="1"/>
  <c r="DE3" i="117" s="1"/>
  <c r="DF3" i="117" s="1"/>
  <c r="G95" i="117"/>
  <c r="I95" i="117"/>
  <c r="J95" i="117" s="1"/>
  <c r="F82" i="117"/>
  <c r="F96" i="117" l="1"/>
  <c r="F109" i="117"/>
  <c r="DF5" i="117"/>
  <c r="DG3" i="117"/>
  <c r="DH3" i="117" s="1"/>
  <c r="DI3" i="117" s="1"/>
  <c r="DJ3" i="117" s="1"/>
  <c r="DK3" i="117" s="1"/>
  <c r="DL3" i="117" s="1"/>
  <c r="DM3" i="117" s="1"/>
  <c r="F87" i="117"/>
  <c r="G82" i="117"/>
  <c r="G78" i="117" s="1"/>
  <c r="I82" i="117"/>
  <c r="J82" i="117" s="1"/>
  <c r="J78" i="117" s="1"/>
  <c r="F78" i="117"/>
  <c r="G91" i="117"/>
  <c r="I91" i="117"/>
  <c r="J91" i="117" s="1"/>
  <c r="F100" i="117"/>
  <c r="G73" i="117"/>
  <c r="G104" i="117"/>
  <c r="I104" i="117"/>
  <c r="J104" i="117" s="1"/>
  <c r="G87" i="117" l="1"/>
  <c r="I87" i="117"/>
  <c r="J87" i="117" s="1"/>
  <c r="J83" i="117" s="1"/>
  <c r="F83" i="117"/>
  <c r="F92" i="117"/>
  <c r="I78" i="117"/>
  <c r="K78" i="117" s="1"/>
  <c r="G109" i="117"/>
  <c r="I109" i="117"/>
  <c r="J109" i="117" s="1"/>
  <c r="H78" i="117"/>
  <c r="H73" i="117"/>
  <c r="I73" i="117" s="1"/>
  <c r="K73" i="117" s="1"/>
  <c r="G100" i="117"/>
  <c r="F105" i="117"/>
  <c r="I100" i="117"/>
  <c r="J100" i="117" s="1"/>
  <c r="G96" i="117"/>
  <c r="I96" i="117"/>
  <c r="J96" i="117" s="1"/>
  <c r="DM5" i="117"/>
  <c r="DN3" i="117"/>
  <c r="DO3" i="117" s="1"/>
  <c r="DP3" i="117" s="1"/>
  <c r="DQ3" i="117" s="1"/>
  <c r="DR3" i="117" s="1"/>
  <c r="DS3" i="117" s="1"/>
  <c r="DT3" i="117" s="1"/>
  <c r="F97" i="117" l="1"/>
  <c r="G92" i="117"/>
  <c r="G88" i="117" s="1"/>
  <c r="I92" i="117"/>
  <c r="J92" i="117" s="1"/>
  <c r="J88" i="117" s="1"/>
  <c r="F88" i="117"/>
  <c r="DT5" i="117"/>
  <c r="DU3" i="117"/>
  <c r="DV3" i="117" s="1"/>
  <c r="DW3" i="117" s="1"/>
  <c r="DX3" i="117" s="1"/>
  <c r="DY3" i="117" s="1"/>
  <c r="DZ3" i="117" s="1"/>
  <c r="EA3" i="117" s="1"/>
  <c r="G105" i="117"/>
  <c r="I105" i="117"/>
  <c r="J105" i="117" s="1"/>
  <c r="F114" i="117"/>
  <c r="F110" i="117"/>
  <c r="F101" i="117"/>
  <c r="G83" i="117"/>
  <c r="H83" i="117" l="1"/>
  <c r="I83" i="117" s="1"/>
  <c r="K83" i="117" s="1"/>
  <c r="G114" i="117"/>
  <c r="I114" i="117"/>
  <c r="J114" i="117" s="1"/>
  <c r="H88" i="117"/>
  <c r="I88" i="117" s="1"/>
  <c r="K88" i="117" s="1"/>
  <c r="G101" i="117"/>
  <c r="F106" i="117"/>
  <c r="I101" i="117"/>
  <c r="J101" i="117" s="1"/>
  <c r="EA5" i="117"/>
  <c r="EB3" i="117"/>
  <c r="EC3" i="117" s="1"/>
  <c r="ED3" i="117" s="1"/>
  <c r="EE3" i="117" s="1"/>
  <c r="EF3" i="117" s="1"/>
  <c r="EG3" i="117" s="1"/>
  <c r="EH3" i="117" s="1"/>
  <c r="G97" i="117"/>
  <c r="I97" i="117"/>
  <c r="J97" i="117" s="1"/>
  <c r="J93" i="117" s="1"/>
  <c r="F93" i="117"/>
  <c r="G110" i="117"/>
  <c r="I110" i="117"/>
  <c r="J110" i="117" s="1"/>
  <c r="EH5" i="117" l="1"/>
  <c r="DT2" i="117" s="1"/>
  <c r="EI3" i="117"/>
  <c r="EJ3" i="117" s="1"/>
  <c r="EK3" i="117" s="1"/>
  <c r="EL3" i="117" s="1"/>
  <c r="EM3" i="117" s="1"/>
  <c r="EN3" i="117" s="1"/>
  <c r="EO3" i="117" s="1"/>
  <c r="G106" i="117"/>
  <c r="I106" i="117"/>
  <c r="J106" i="117" s="1"/>
  <c r="F120" i="117"/>
  <c r="F115" i="117"/>
  <c r="F111" i="117"/>
  <c r="F102" i="117"/>
  <c r="G93" i="117"/>
  <c r="G111" i="117" l="1"/>
  <c r="I111" i="117"/>
  <c r="J111" i="117" s="1"/>
  <c r="EO5" i="117"/>
  <c r="EP3" i="117"/>
  <c r="EQ3" i="117" s="1"/>
  <c r="ER3" i="117" s="1"/>
  <c r="ES3" i="117" s="1"/>
  <c r="ET3" i="117" s="1"/>
  <c r="EU3" i="117" s="1"/>
  <c r="EV3" i="117" s="1"/>
  <c r="G115" i="117"/>
  <c r="I115" i="117"/>
  <c r="J115" i="117" s="1"/>
  <c r="H93" i="117"/>
  <c r="I93" i="117" s="1"/>
  <c r="K93" i="117" s="1"/>
  <c r="G120" i="117"/>
  <c r="I120" i="117"/>
  <c r="J120" i="117" s="1"/>
  <c r="G102" i="117"/>
  <c r="F107" i="117"/>
  <c r="I102" i="117"/>
  <c r="J102" i="117" s="1"/>
  <c r="J98" i="117" s="1"/>
  <c r="F98" i="117"/>
  <c r="EV5" i="117" l="1"/>
  <c r="EW3" i="117"/>
  <c r="EX3" i="117" s="1"/>
  <c r="EY3" i="117" s="1"/>
  <c r="EZ3" i="117" s="1"/>
  <c r="FA3" i="117" s="1"/>
  <c r="FB3" i="117" s="1"/>
  <c r="FC3" i="117" s="1"/>
  <c r="F112" i="117"/>
  <c r="G98" i="117"/>
  <c r="H98" i="117" s="1"/>
  <c r="I98" i="117" s="1"/>
  <c r="K98" i="117" s="1"/>
  <c r="F121" i="117"/>
  <c r="F127" i="117"/>
  <c r="G107" i="117"/>
  <c r="G103" i="117" s="1"/>
  <c r="I107" i="117"/>
  <c r="J107" i="117" s="1"/>
  <c r="J103" i="117" s="1"/>
  <c r="F103" i="117"/>
  <c r="F116" i="117"/>
  <c r="H103" i="117" l="1"/>
  <c r="G116" i="117"/>
  <c r="I116" i="117"/>
  <c r="J116" i="117" s="1"/>
  <c r="G127" i="117"/>
  <c r="I127" i="117"/>
  <c r="J127" i="117" s="1"/>
  <c r="G121" i="117"/>
  <c r="I121" i="117"/>
  <c r="J121" i="117" s="1"/>
  <c r="FC5" i="117"/>
  <c r="FD3" i="117"/>
  <c r="FE3" i="117" s="1"/>
  <c r="FF3" i="117" s="1"/>
  <c r="FG3" i="117" s="1"/>
  <c r="FH3" i="117" s="1"/>
  <c r="FI3" i="117" s="1"/>
  <c r="FJ3" i="117" s="1"/>
  <c r="I103" i="117"/>
  <c r="K103" i="117" s="1"/>
  <c r="G112" i="117"/>
  <c r="I112" i="117"/>
  <c r="J112" i="117" s="1"/>
  <c r="J108" i="117" s="1"/>
  <c r="F108" i="117"/>
  <c r="F117" i="117" l="1"/>
  <c r="G108" i="117"/>
  <c r="H108" i="117" s="1"/>
  <c r="F132" i="117"/>
  <c r="FK3" i="117"/>
  <c r="FL3" i="117" s="1"/>
  <c r="FM3" i="117" s="1"/>
  <c r="FN3" i="117" s="1"/>
  <c r="FO3" i="117" s="1"/>
  <c r="FP3" i="117" s="1"/>
  <c r="FQ3" i="117" s="1"/>
  <c r="FJ5" i="117"/>
  <c r="EV2" i="117" s="1"/>
  <c r="F122" i="117"/>
  <c r="I108" i="117"/>
  <c r="K108" i="117" s="1"/>
  <c r="F128" i="117"/>
  <c r="G128" i="117" l="1"/>
  <c r="I128" i="117"/>
  <c r="J128" i="117" s="1"/>
  <c r="G132" i="117"/>
  <c r="I132" i="117"/>
  <c r="J132" i="117" s="1"/>
  <c r="FQ5" i="117"/>
  <c r="FR3" i="117"/>
  <c r="FS3" i="117" s="1"/>
  <c r="FT3" i="117" s="1"/>
  <c r="FU3" i="117" s="1"/>
  <c r="FV3" i="117" s="1"/>
  <c r="FW3" i="117" s="1"/>
  <c r="FX3" i="117" s="1"/>
  <c r="G117" i="117"/>
  <c r="I117" i="117"/>
  <c r="J117" i="117" s="1"/>
  <c r="F57" i="117"/>
  <c r="F113" i="117"/>
  <c r="G122" i="117"/>
  <c r="I122" i="117"/>
  <c r="J122" i="117" s="1"/>
  <c r="F129" i="117" l="1"/>
  <c r="F133" i="117"/>
  <c r="J113" i="117"/>
  <c r="J57" i="117" s="1"/>
  <c r="J7" i="117" s="1"/>
  <c r="F123" i="117"/>
  <c r="G113" i="117"/>
  <c r="H113" i="117" s="1"/>
  <c r="I113" i="117" s="1"/>
  <c r="F7" i="117"/>
  <c r="FY3" i="117"/>
  <c r="FZ3" i="117" s="1"/>
  <c r="GA3" i="117" s="1"/>
  <c r="GB3" i="117" s="1"/>
  <c r="GC3" i="117" s="1"/>
  <c r="GD3" i="117" s="1"/>
  <c r="GE3" i="117" s="1"/>
  <c r="FX5" i="117"/>
  <c r="F143" i="117"/>
  <c r="K113" i="117" l="1"/>
  <c r="G143" i="117"/>
  <c r="I143" i="117"/>
  <c r="J143" i="117" s="1"/>
  <c r="GE5" i="117"/>
  <c r="GF3" i="117"/>
  <c r="GG3" i="117" s="1"/>
  <c r="GH3" i="117" s="1"/>
  <c r="GI3" i="117" s="1"/>
  <c r="GJ3" i="117" s="1"/>
  <c r="GK3" i="117" s="1"/>
  <c r="GL3" i="117" s="1"/>
  <c r="G129" i="117"/>
  <c r="I129" i="117"/>
  <c r="J129" i="117" s="1"/>
  <c r="G133" i="117"/>
  <c r="I133" i="117"/>
  <c r="J133" i="117" s="1"/>
  <c r="G57" i="117"/>
  <c r="G123" i="117"/>
  <c r="I123" i="117"/>
  <c r="J123" i="117" s="1"/>
  <c r="J119" i="117" s="1"/>
  <c r="J118" i="117" s="1"/>
  <c r="F119" i="117"/>
  <c r="H57" i="117" l="1"/>
  <c r="G7" i="117"/>
  <c r="H7" i="117" s="1"/>
  <c r="I7" i="117" s="1"/>
  <c r="K7" i="117" s="1"/>
  <c r="GL5" i="117"/>
  <c r="GE2" i="117" s="1"/>
  <c r="GM3" i="117"/>
  <c r="GN3" i="117" s="1"/>
  <c r="GO3" i="117" s="1"/>
  <c r="GP3" i="117" s="1"/>
  <c r="GQ3" i="117" s="1"/>
  <c r="GR3" i="117" s="1"/>
  <c r="GS3" i="117" s="1"/>
  <c r="F134" i="117"/>
  <c r="F144" i="117"/>
  <c r="F130" i="117"/>
  <c r="G119" i="117"/>
  <c r="F154" i="117"/>
  <c r="F118" i="117"/>
  <c r="GT3" i="117" l="1"/>
  <c r="GU3" i="117" s="1"/>
  <c r="GV3" i="117" s="1"/>
  <c r="GW3" i="117" s="1"/>
  <c r="GX3" i="117" s="1"/>
  <c r="GY3" i="117" s="1"/>
  <c r="GZ3" i="117" s="1"/>
  <c r="GS5" i="117"/>
  <c r="G154" i="117"/>
  <c r="I154" i="117"/>
  <c r="J154" i="117" s="1"/>
  <c r="H119" i="117"/>
  <c r="I119" i="117" s="1"/>
  <c r="K119" i="117" s="1"/>
  <c r="G118" i="117"/>
  <c r="G130" i="117"/>
  <c r="I130" i="117"/>
  <c r="J130" i="117" s="1"/>
  <c r="J126" i="117" s="1"/>
  <c r="F126" i="117"/>
  <c r="G134" i="117"/>
  <c r="I134" i="117"/>
  <c r="J134" i="117" s="1"/>
  <c r="G144" i="117"/>
  <c r="I144" i="117"/>
  <c r="J144" i="117" s="1"/>
  <c r="I57" i="117"/>
  <c r="K57" i="117" s="1"/>
  <c r="H118" i="117" l="1"/>
  <c r="I118" i="117" s="1"/>
  <c r="K118" i="117" s="1"/>
  <c r="F155" i="117"/>
  <c r="F135" i="117"/>
  <c r="B7" i="117"/>
  <c r="F165" i="117"/>
  <c r="G126" i="117"/>
  <c r="H126" i="117" s="1"/>
  <c r="I126" i="117" s="1"/>
  <c r="K126" i="117" s="1"/>
  <c r="F145" i="117"/>
  <c r="GZ5" i="117"/>
  <c r="HA3" i="117"/>
  <c r="HB3" i="117" s="1"/>
  <c r="HC3" i="117" s="1"/>
  <c r="HD3" i="117" s="1"/>
  <c r="HE3" i="117" s="1"/>
  <c r="HF3" i="117" s="1"/>
  <c r="HG3" i="117" s="1"/>
  <c r="G155" i="117" l="1"/>
  <c r="I155" i="117"/>
  <c r="J155" i="117" s="1"/>
  <c r="G145" i="117"/>
  <c r="I145" i="117"/>
  <c r="J145" i="117" s="1"/>
  <c r="G135" i="117"/>
  <c r="I135" i="117"/>
  <c r="J135" i="117" s="1"/>
  <c r="G165" i="117"/>
  <c r="I165" i="117"/>
  <c r="J165" i="117" s="1"/>
  <c r="HG5" i="117"/>
  <c r="HH3" i="117"/>
  <c r="HI3" i="117" s="1"/>
  <c r="HJ3" i="117" s="1"/>
  <c r="HK3" i="117" s="1"/>
  <c r="HL3" i="117" s="1"/>
  <c r="HM3" i="117" s="1"/>
  <c r="HN3" i="117" s="1"/>
  <c r="HO3" i="117" l="1"/>
  <c r="HP3" i="117" s="1"/>
  <c r="HQ3" i="117" s="1"/>
  <c r="HR3" i="117" s="1"/>
  <c r="HS3" i="117" s="1"/>
  <c r="HT3" i="117" s="1"/>
  <c r="HU3" i="117" s="1"/>
  <c r="HN5" i="117"/>
  <c r="F136" i="117"/>
  <c r="F146" i="117"/>
  <c r="F166" i="117"/>
  <c r="F156" i="117"/>
  <c r="G156" i="117" l="1"/>
  <c r="I156" i="117"/>
  <c r="J156" i="117" s="1"/>
  <c r="G166" i="117"/>
  <c r="I166" i="117"/>
  <c r="J166" i="117" s="1"/>
  <c r="G136" i="117"/>
  <c r="I136" i="117"/>
  <c r="J136" i="117" s="1"/>
  <c r="G146" i="117"/>
  <c r="I146" i="117"/>
  <c r="J146" i="117" s="1"/>
  <c r="HU5" i="117"/>
  <c r="HG2" i="117" s="1"/>
  <c r="HV3" i="117"/>
  <c r="HW3" i="117" s="1"/>
  <c r="HX3" i="117" s="1"/>
  <c r="HY3" i="117" s="1"/>
  <c r="HZ3" i="117" s="1"/>
  <c r="IA3" i="117" s="1"/>
  <c r="IB3" i="117" s="1"/>
  <c r="IC3" i="117" l="1"/>
  <c r="ID3" i="117" s="1"/>
  <c r="IE3" i="117" s="1"/>
  <c r="IF3" i="117" s="1"/>
  <c r="IG3" i="117" s="1"/>
  <c r="IH3" i="117" s="1"/>
  <c r="II3" i="117" s="1"/>
  <c r="IB5" i="117"/>
  <c r="F137" i="117"/>
  <c r="F167" i="117"/>
  <c r="F147" i="117"/>
  <c r="F157" i="117"/>
  <c r="G157" i="117" l="1"/>
  <c r="I157" i="117"/>
  <c r="J157" i="117" s="1"/>
  <c r="G147" i="117"/>
  <c r="I147" i="117"/>
  <c r="J147" i="117" s="1"/>
  <c r="G167" i="117"/>
  <c r="I167" i="117"/>
  <c r="J167" i="117" s="1"/>
  <c r="G137" i="117"/>
  <c r="F138" i="117" s="1"/>
  <c r="I137" i="117"/>
  <c r="J137" i="117" s="1"/>
  <c r="II5" i="117"/>
  <c r="IJ3" i="117"/>
  <c r="IK3" i="117" s="1"/>
  <c r="IL3" i="117" s="1"/>
  <c r="IM3" i="117" s="1"/>
  <c r="IN3" i="117" s="1"/>
  <c r="IO3" i="117" s="1"/>
  <c r="IP3" i="117" s="1"/>
  <c r="F168" i="117" l="1"/>
  <c r="IP5" i="117"/>
  <c r="IQ3" i="117"/>
  <c r="IR3" i="117" s="1"/>
  <c r="IS3" i="117" s="1"/>
  <c r="IT3" i="117" s="1"/>
  <c r="IU3" i="117" s="1"/>
  <c r="IV3" i="117" s="1"/>
  <c r="IW3" i="117" s="1"/>
  <c r="F148" i="117"/>
  <c r="G138" i="117"/>
  <c r="F139" i="117" s="1"/>
  <c r="I138" i="117"/>
  <c r="J138" i="117" s="1"/>
  <c r="F158" i="117"/>
  <c r="G148" i="117" l="1"/>
  <c r="F149" i="117" s="1"/>
  <c r="I148" i="117"/>
  <c r="J148" i="117" s="1"/>
  <c r="F140" i="117"/>
  <c r="G139" i="117"/>
  <c r="F141" i="117" s="1"/>
  <c r="I139" i="117"/>
  <c r="J139" i="117" s="1"/>
  <c r="IW5" i="117"/>
  <c r="IP2" i="117" s="1"/>
  <c r="IX3" i="117"/>
  <c r="IY3" i="117" s="1"/>
  <c r="IZ3" i="117" s="1"/>
  <c r="JA3" i="117" s="1"/>
  <c r="JB3" i="117" s="1"/>
  <c r="JC3" i="117" s="1"/>
  <c r="JD3" i="117" s="1"/>
  <c r="G158" i="117"/>
  <c r="I158" i="117"/>
  <c r="J158" i="117" s="1"/>
  <c r="G168" i="117"/>
  <c r="I168" i="117"/>
  <c r="J168" i="117" s="1"/>
  <c r="F159" i="117" l="1"/>
  <c r="JD5" i="117"/>
  <c r="JE3" i="117"/>
  <c r="JF3" i="117" s="1"/>
  <c r="JG3" i="117" s="1"/>
  <c r="JH3" i="117" s="1"/>
  <c r="JI3" i="117" s="1"/>
  <c r="JJ3" i="117" s="1"/>
  <c r="JK3" i="117" s="1"/>
  <c r="G141" i="117"/>
  <c r="I141" i="117"/>
  <c r="J141" i="117" s="1"/>
  <c r="F131" i="117"/>
  <c r="F169" i="117"/>
  <c r="G140" i="117"/>
  <c r="I140" i="117"/>
  <c r="J140" i="117" s="1"/>
  <c r="G149" i="117"/>
  <c r="F150" i="117" s="1"/>
  <c r="I149" i="117"/>
  <c r="J149" i="117" s="1"/>
  <c r="J131" i="117" l="1"/>
  <c r="G169" i="117"/>
  <c r="I169" i="117"/>
  <c r="J169" i="117" s="1"/>
  <c r="F176" i="117"/>
  <c r="G131" i="117"/>
  <c r="F151" i="117"/>
  <c r="G150" i="117"/>
  <c r="F152" i="117" s="1"/>
  <c r="I150" i="117"/>
  <c r="J150" i="117" s="1"/>
  <c r="JK5" i="117"/>
  <c r="JL3" i="117"/>
  <c r="JM3" i="117" s="1"/>
  <c r="JN3" i="117" s="1"/>
  <c r="JO3" i="117" s="1"/>
  <c r="JP3" i="117" s="1"/>
  <c r="JQ3" i="117" s="1"/>
  <c r="JR3" i="117" s="1"/>
  <c r="G159" i="117"/>
  <c r="F160" i="117" s="1"/>
  <c r="I159" i="117"/>
  <c r="J159" i="117" s="1"/>
  <c r="G160" i="117" l="1"/>
  <c r="F161" i="117" s="1"/>
  <c r="I160" i="117"/>
  <c r="J160" i="117" s="1"/>
  <c r="G176" i="117"/>
  <c r="I176" i="117"/>
  <c r="J176" i="117" s="1"/>
  <c r="G151" i="117"/>
  <c r="I151" i="117"/>
  <c r="J151" i="117" s="1"/>
  <c r="H131" i="117"/>
  <c r="I131" i="117" s="1"/>
  <c r="K131" i="117" s="1"/>
  <c r="JR5" i="117"/>
  <c r="JS3" i="117"/>
  <c r="JT3" i="117" s="1"/>
  <c r="JU3" i="117" s="1"/>
  <c r="JV3" i="117" s="1"/>
  <c r="JW3" i="117" s="1"/>
  <c r="JX3" i="117" s="1"/>
  <c r="JY3" i="117" s="1"/>
  <c r="G152" i="117"/>
  <c r="I152" i="117"/>
  <c r="J152" i="117" s="1"/>
  <c r="F142" i="117"/>
  <c r="F170" i="117"/>
  <c r="G170" i="117" l="1"/>
  <c r="F171" i="117" s="1"/>
  <c r="I170" i="117"/>
  <c r="J170" i="117" s="1"/>
  <c r="JY5" i="117"/>
  <c r="JZ3" i="117"/>
  <c r="KA3" i="117" s="1"/>
  <c r="KB3" i="117" s="1"/>
  <c r="KC3" i="117" s="1"/>
  <c r="KD3" i="117" s="1"/>
  <c r="KE3" i="117" s="1"/>
  <c r="KF3" i="117" s="1"/>
  <c r="F177" i="117"/>
  <c r="J142" i="117"/>
  <c r="F179" i="117"/>
  <c r="G142" i="117"/>
  <c r="F162" i="117"/>
  <c r="G161" i="117"/>
  <c r="F163" i="117" s="1"/>
  <c r="I161" i="117"/>
  <c r="J161" i="117" s="1"/>
  <c r="KG3" i="117" l="1"/>
  <c r="KH3" i="117" s="1"/>
  <c r="KI3" i="117" s="1"/>
  <c r="KJ3" i="117" s="1"/>
  <c r="KK3" i="117" s="1"/>
  <c r="KL3" i="117" s="1"/>
  <c r="KM3" i="117" s="1"/>
  <c r="KF5" i="117"/>
  <c r="JR2" i="117" s="1"/>
  <c r="G163" i="117"/>
  <c r="I163" i="117"/>
  <c r="J163" i="117" s="1"/>
  <c r="F153" i="117"/>
  <c r="G162" i="117"/>
  <c r="I162" i="117"/>
  <c r="J162" i="117" s="1"/>
  <c r="H142" i="117"/>
  <c r="I142" i="117" s="1"/>
  <c r="K142" i="117" s="1"/>
  <c r="G179" i="117"/>
  <c r="I179" i="117"/>
  <c r="J179" i="117" s="1"/>
  <c r="G171" i="117"/>
  <c r="F172" i="117" s="1"/>
  <c r="I171" i="117"/>
  <c r="J171" i="117" s="1"/>
  <c r="G177" i="117"/>
  <c r="I177" i="117"/>
  <c r="J177" i="117" s="1"/>
  <c r="J175" i="117" s="1"/>
  <c r="F175" i="117"/>
  <c r="F173" i="117" l="1"/>
  <c r="G172" i="117"/>
  <c r="F174" i="117" s="1"/>
  <c r="I172" i="117"/>
  <c r="J172" i="117" s="1"/>
  <c r="J153" i="117"/>
  <c r="F182" i="117"/>
  <c r="G153" i="117"/>
  <c r="F188" i="117"/>
  <c r="G175" i="117"/>
  <c r="H175" i="117" s="1"/>
  <c r="I175" i="117" s="1"/>
  <c r="K175" i="117" s="1"/>
  <c r="F180" i="117"/>
  <c r="KM5" i="117"/>
  <c r="KN3" i="117"/>
  <c r="KO3" i="117" s="1"/>
  <c r="KP3" i="117" s="1"/>
  <c r="KQ3" i="117" s="1"/>
  <c r="KR3" i="117" s="1"/>
  <c r="KS3" i="117" s="1"/>
  <c r="KT3" i="117" s="1"/>
  <c r="KT5" i="117" l="1"/>
  <c r="KU3" i="117"/>
  <c r="KV3" i="117" s="1"/>
  <c r="KW3" i="117" s="1"/>
  <c r="KX3" i="117" s="1"/>
  <c r="KY3" i="117" s="1"/>
  <c r="KZ3" i="117" s="1"/>
  <c r="LA3" i="117" s="1"/>
  <c r="G182" i="117"/>
  <c r="I182" i="117"/>
  <c r="J182" i="117" s="1"/>
  <c r="G180" i="117"/>
  <c r="I180" i="117"/>
  <c r="J180" i="117" s="1"/>
  <c r="J178" i="117" s="1"/>
  <c r="F178" i="117"/>
  <c r="G188" i="117"/>
  <c r="I188" i="117"/>
  <c r="J188" i="117" s="1"/>
  <c r="G174" i="117"/>
  <c r="I174" i="117"/>
  <c r="J174" i="117" s="1"/>
  <c r="F164" i="117"/>
  <c r="H153" i="117"/>
  <c r="I153" i="117" s="1"/>
  <c r="K153" i="117" s="1"/>
  <c r="G173" i="117"/>
  <c r="I173" i="117"/>
  <c r="J173" i="117" s="1"/>
  <c r="J164" i="117" l="1"/>
  <c r="F189" i="117"/>
  <c r="G178" i="117"/>
  <c r="H178" i="117" s="1"/>
  <c r="I178" i="117"/>
  <c r="K178" i="117" s="1"/>
  <c r="F185" i="117"/>
  <c r="G164" i="117"/>
  <c r="F183" i="117"/>
  <c r="LB3" i="117"/>
  <c r="LC3" i="117" s="1"/>
  <c r="LD3" i="117" s="1"/>
  <c r="LE3" i="117" s="1"/>
  <c r="LF3" i="117" s="1"/>
  <c r="LG3" i="117" s="1"/>
  <c r="LH3" i="117" s="1"/>
  <c r="LA5" i="117"/>
  <c r="LH5" i="117" l="1"/>
  <c r="KT2" i="117" s="1"/>
  <c r="LI3" i="117"/>
  <c r="LJ3" i="117" s="1"/>
  <c r="LK3" i="117" s="1"/>
  <c r="LL3" i="117" s="1"/>
  <c r="LM3" i="117" s="1"/>
  <c r="LN3" i="117" s="1"/>
  <c r="LO3" i="117" s="1"/>
  <c r="H164" i="117"/>
  <c r="I164" i="117" s="1"/>
  <c r="K164" i="117" s="1"/>
  <c r="G185" i="117"/>
  <c r="I185" i="117"/>
  <c r="J185" i="117" s="1"/>
  <c r="G183" i="117"/>
  <c r="I183" i="117"/>
  <c r="J183" i="117" s="1"/>
  <c r="J181" i="117" s="1"/>
  <c r="F181" i="117"/>
  <c r="G189" i="117"/>
  <c r="I189" i="117"/>
  <c r="J189" i="117" s="1"/>
  <c r="F186" i="117" l="1"/>
  <c r="LO5" i="117"/>
  <c r="LP3" i="117"/>
  <c r="LQ3" i="117" s="1"/>
  <c r="LR3" i="117" s="1"/>
  <c r="LS3" i="117" s="1"/>
  <c r="LT3" i="117" s="1"/>
  <c r="LU3" i="117" s="1"/>
  <c r="LV3" i="117" s="1"/>
  <c r="F190" i="117"/>
  <c r="G181" i="117"/>
  <c r="H181" i="117" l="1"/>
  <c r="I181" i="117" s="1"/>
  <c r="K181" i="117" s="1"/>
  <c r="G190" i="117"/>
  <c r="I190" i="117"/>
  <c r="J190" i="117" s="1"/>
  <c r="G186" i="117"/>
  <c r="I186" i="117"/>
  <c r="J186" i="117" s="1"/>
  <c r="J184" i="117" s="1"/>
  <c r="F184" i="117"/>
  <c r="LW3" i="117"/>
  <c r="LX3" i="117" s="1"/>
  <c r="LY3" i="117" s="1"/>
  <c r="LZ3" i="117" s="1"/>
  <c r="MA3" i="117" s="1"/>
  <c r="MB3" i="117" s="1"/>
  <c r="MC3" i="117" s="1"/>
  <c r="LV5" i="117"/>
  <c r="I184" i="117" l="1"/>
  <c r="K184" i="117" s="1"/>
  <c r="F191" i="117"/>
  <c r="G184" i="117"/>
  <c r="H184" i="117" s="1"/>
  <c r="MD3" i="117"/>
  <c r="ME3" i="117" s="1"/>
  <c r="MF3" i="117" s="1"/>
  <c r="MG3" i="117" s="1"/>
  <c r="MH3" i="117" s="1"/>
  <c r="MI3" i="117" s="1"/>
  <c r="MJ3" i="117" s="1"/>
  <c r="MC5" i="117"/>
  <c r="MJ5" i="117" l="1"/>
  <c r="MC2" i="117" s="1"/>
  <c r="MK3" i="117"/>
  <c r="ML3" i="117" s="1"/>
  <c r="MM3" i="117" s="1"/>
  <c r="MN3" i="117" s="1"/>
  <c r="MO3" i="117" s="1"/>
  <c r="MP3" i="117" s="1"/>
  <c r="MQ3" i="117" s="1"/>
  <c r="G191" i="117"/>
  <c r="I191" i="117"/>
  <c r="J191" i="117" s="1"/>
  <c r="F6" i="117"/>
  <c r="F124" i="117"/>
  <c r="F125" i="117"/>
  <c r="F187" i="117"/>
  <c r="J187" i="117" l="1"/>
  <c r="J125" i="117" s="1"/>
  <c r="J124" i="117" s="1"/>
  <c r="J6" i="117" s="1"/>
  <c r="G124" i="117"/>
  <c r="H124" i="117" s="1"/>
  <c r="I124" i="117" s="1"/>
  <c r="G187" i="117"/>
  <c r="H187" i="117" s="1"/>
  <c r="I187" i="117" s="1"/>
  <c r="MQ5" i="117"/>
  <c r="MR3" i="117"/>
  <c r="MS3" i="117" s="1"/>
  <c r="MT3" i="117" s="1"/>
  <c r="MU3" i="117" s="1"/>
  <c r="MV3" i="117" s="1"/>
  <c r="MW3" i="117" s="1"/>
  <c r="MX3" i="117" s="1"/>
  <c r="K187" i="117" l="1"/>
  <c r="K124" i="117"/>
  <c r="MX5" i="117"/>
  <c r="MY3" i="117"/>
  <c r="MZ3" i="117" s="1"/>
  <c r="NA3" i="117" s="1"/>
  <c r="NB3" i="117" s="1"/>
  <c r="NC3" i="117" s="1"/>
  <c r="ND3" i="117" s="1"/>
  <c r="NE3" i="117" s="1"/>
  <c r="G125" i="117"/>
  <c r="H125" i="117" l="1"/>
  <c r="G6" i="117"/>
  <c r="H6" i="117" s="1"/>
  <c r="I6" i="117" s="1"/>
  <c r="K6" i="117" s="1"/>
  <c r="NE5" i="117"/>
  <c r="NF3" i="117"/>
  <c r="NG3" i="117" s="1"/>
  <c r="NH3" i="117" s="1"/>
  <c r="NI3" i="117" s="1"/>
  <c r="NJ3" i="117" s="1"/>
  <c r="NK3" i="117" s="1"/>
  <c r="NL3" i="117" s="1"/>
  <c r="NL5" i="117" l="1"/>
  <c r="NM3" i="117"/>
  <c r="NN3" i="117" s="1"/>
  <c r="NO3" i="117" s="1"/>
  <c r="NP3" i="117" s="1"/>
  <c r="NQ3" i="117" s="1"/>
  <c r="NR3" i="117" s="1"/>
  <c r="NS3" i="117" s="1"/>
  <c r="I125" i="117"/>
  <c r="K125" i="117" s="1"/>
  <c r="B124" i="117" l="1"/>
  <c r="B6" i="117" s="1"/>
  <c r="NT3" i="117"/>
  <c r="NU3" i="117" s="1"/>
  <c r="NV3" i="117" s="1"/>
  <c r="NW3" i="117" s="1"/>
  <c r="NX3" i="117" s="1"/>
  <c r="NY3" i="117" s="1"/>
  <c r="NZ3" i="117" s="1"/>
  <c r="NS5" i="117"/>
  <c r="NE2" i="117" s="1"/>
  <c r="NZ5" i="117" l="1"/>
  <c r="OA3" i="117"/>
  <c r="OB3" i="117" s="1"/>
  <c r="OC3" i="117" s="1"/>
  <c r="OD3" i="117" s="1"/>
  <c r="OE3" i="117" s="1"/>
  <c r="OF3" i="117" s="1"/>
  <c r="OG3" i="117" s="1"/>
  <c r="OG5" i="117" l="1"/>
  <c r="OH3" i="117"/>
  <c r="OI3" i="117" s="1"/>
  <c r="OJ3" i="117" s="1"/>
  <c r="OK3" i="117" s="1"/>
  <c r="OL3" i="117" s="1"/>
  <c r="OM3" i="117" s="1"/>
  <c r="ON3" i="117" s="1"/>
  <c r="OO3" i="117" l="1"/>
  <c r="OP3" i="117" s="1"/>
  <c r="OQ3" i="117" s="1"/>
  <c r="OR3" i="117" s="1"/>
  <c r="OS3" i="117" s="1"/>
  <c r="OT3" i="117" s="1"/>
  <c r="OU3" i="117" s="1"/>
  <c r="ON5" i="117"/>
  <c r="OU5" i="117" l="1"/>
  <c r="OG2" i="117" s="1"/>
  <c r="OV3" i="117"/>
  <c r="OW3" i="117" s="1"/>
  <c r="OX3" i="117" s="1"/>
  <c r="OY3" i="117" s="1"/>
  <c r="OZ3" i="117" s="1"/>
  <c r="PA3" i="117" s="1"/>
  <c r="PB3" i="117" s="1"/>
  <c r="PB5" i="117" l="1"/>
  <c r="PC3" i="117"/>
  <c r="PD3" i="117" s="1"/>
  <c r="PE3" i="117" s="1"/>
  <c r="PF3" i="117" s="1"/>
  <c r="PG3" i="117" s="1"/>
  <c r="PH3" i="117" s="1"/>
  <c r="PI3" i="117" s="1"/>
  <c r="PI5" i="117" l="1"/>
  <c r="PJ3" i="117"/>
  <c r="PK3" i="117" s="1"/>
  <c r="PL3" i="117" s="1"/>
  <c r="PM3" i="117" s="1"/>
  <c r="PN3" i="117" s="1"/>
  <c r="PO3" i="117" s="1"/>
  <c r="PP3" i="117" s="1"/>
  <c r="PP5" i="117" l="1"/>
  <c r="PQ3" i="117"/>
  <c r="PR3" i="117" s="1"/>
  <c r="PS3" i="117" s="1"/>
  <c r="PT3" i="117" s="1"/>
  <c r="PU3" i="117" s="1"/>
  <c r="PV3" i="117" s="1"/>
  <c r="PW3" i="117" s="1"/>
  <c r="PW5" i="117" l="1"/>
  <c r="PP2" i="117" s="1"/>
  <c r="PX3" i="117"/>
  <c r="PY3" i="117" s="1"/>
  <c r="PZ3" i="117" s="1"/>
  <c r="QA3" i="117" s="1"/>
  <c r="QB3" i="117" s="1"/>
  <c r="QC3" i="117" s="1"/>
  <c r="QD3" i="117" s="1"/>
  <c r="QD5" i="117" l="1"/>
  <c r="QE3" i="117"/>
  <c r="QF3" i="117" s="1"/>
  <c r="QG3" i="117" s="1"/>
  <c r="QH3" i="117" s="1"/>
  <c r="QI3" i="117" s="1"/>
  <c r="QJ3" i="117" s="1"/>
  <c r="QK3" i="117" s="1"/>
  <c r="QK5" i="117" l="1"/>
  <c r="QL3" i="117"/>
  <c r="QM3" i="117" s="1"/>
  <c r="QN3" i="117" s="1"/>
  <c r="QO3" i="117" s="1"/>
  <c r="QP3" i="117" s="1"/>
  <c r="QQ3" i="117" s="1"/>
  <c r="QR3" i="117" s="1"/>
  <c r="QS3" i="117" l="1"/>
  <c r="QT3" i="117" s="1"/>
  <c r="QU3" i="117" s="1"/>
  <c r="QV3" i="117" s="1"/>
  <c r="QW3" i="117" s="1"/>
  <c r="QX3" i="117" s="1"/>
  <c r="QY3" i="117" s="1"/>
  <c r="QR5" i="117"/>
  <c r="QY5" i="117" l="1"/>
  <c r="QZ3" i="117"/>
  <c r="RA3" i="117" s="1"/>
  <c r="RB3" i="117" s="1"/>
  <c r="RC3" i="117" s="1"/>
  <c r="RD3" i="117" s="1"/>
  <c r="RE3" i="117" s="1"/>
  <c r="RF3" i="117" s="1"/>
  <c r="RF5" i="117" l="1"/>
  <c r="QR2" i="117" s="1"/>
  <c r="RG3" i="117"/>
  <c r="RH3" i="117" s="1"/>
  <c r="RI3" i="117" s="1"/>
  <c r="RJ3" i="117" s="1"/>
  <c r="RK3" i="117" s="1"/>
  <c r="RL3" i="117" s="1"/>
  <c r="RM3" i="117" s="1"/>
  <c r="RM5" i="117" l="1"/>
  <c r="RN3" i="117"/>
  <c r="RO3" i="117" s="1"/>
  <c r="RP3" i="117" s="1"/>
  <c r="RQ3" i="117" s="1"/>
  <c r="RR3" i="117" s="1"/>
  <c r="RS3" i="117" s="1"/>
  <c r="RT3" i="117" s="1"/>
  <c r="RT5" i="117" l="1"/>
  <c r="RU3" i="117"/>
  <c r="RV3" i="117" s="1"/>
  <c r="RW3" i="117" s="1"/>
  <c r="RX3" i="117" s="1"/>
  <c r="RY3" i="117" s="1"/>
  <c r="RZ3" i="117" s="1"/>
  <c r="SA3" i="117" s="1"/>
  <c r="SA5" i="117" l="1"/>
  <c r="SB3" i="117"/>
  <c r="SC3" i="117" s="1"/>
  <c r="SD3" i="117" s="1"/>
  <c r="SE3" i="117" s="1"/>
  <c r="SF3" i="117" s="1"/>
  <c r="SG3" i="117" s="1"/>
  <c r="SH3" i="117" s="1"/>
  <c r="SH5" i="117" l="1"/>
  <c r="RT2" i="117" s="1"/>
  <c r="SI3" i="117"/>
  <c r="SJ3" i="117" s="1"/>
  <c r="SK3" i="117" s="1"/>
  <c r="SL3" i="117" s="1"/>
  <c r="SM3" i="117" s="1"/>
  <c r="SN3" i="117" s="1"/>
  <c r="SO3" i="117" s="1"/>
  <c r="SP3" i="117" l="1"/>
  <c r="SQ3" i="117" s="1"/>
  <c r="SR3" i="117" s="1"/>
  <c r="SS3" i="117" s="1"/>
  <c r="ST3" i="117" s="1"/>
  <c r="SU3" i="117" s="1"/>
  <c r="SV3" i="117" s="1"/>
  <c r="SO5" i="117"/>
  <c r="SW3" i="117" l="1"/>
  <c r="SX3" i="117" s="1"/>
  <c r="SY3" i="117" s="1"/>
  <c r="SZ3" i="117" s="1"/>
  <c r="TA3" i="117" s="1"/>
  <c r="TB3" i="117" s="1"/>
  <c r="TC3" i="117" s="1"/>
  <c r="SV5" i="117"/>
  <c r="TC5" i="117" l="1"/>
  <c r="TD3" i="117"/>
  <c r="TE3" i="117" s="1"/>
  <c r="TF3" i="117" s="1"/>
  <c r="TG3" i="117" s="1"/>
  <c r="TH3" i="117" s="1"/>
  <c r="TI3" i="117" s="1"/>
  <c r="TJ3" i="117" s="1"/>
  <c r="TJ5" i="117" l="1"/>
  <c r="TC2" i="117" s="1"/>
  <c r="TK3" i="117"/>
  <c r="TL3" i="117" s="1"/>
  <c r="TM3" i="117" s="1"/>
  <c r="TN3" i="117" s="1"/>
  <c r="TO3" i="117" s="1"/>
  <c r="TP3" i="117" s="1"/>
  <c r="TQ3" i="117" s="1"/>
  <c r="TQ5" i="117" l="1"/>
  <c r="TR3" i="117"/>
  <c r="TS3" i="117" s="1"/>
  <c r="TT3" i="117" s="1"/>
  <c r="TU3" i="117" s="1"/>
  <c r="TV3" i="117" s="1"/>
  <c r="TW3" i="117" s="1"/>
  <c r="TX3" i="117" s="1"/>
  <c r="TX5" i="117" l="1"/>
  <c r="TY3" i="117"/>
  <c r="TZ3" i="117" s="1"/>
  <c r="UA3" i="117" s="1"/>
  <c r="UB3" i="117" s="1"/>
  <c r="UC3" i="117" s="1"/>
  <c r="UD3" i="117" s="1"/>
  <c r="UE3" i="117" s="1"/>
  <c r="UE5" i="117" l="1"/>
  <c r="UF3" i="117"/>
  <c r="UG3" i="117" s="1"/>
  <c r="UH3" i="117" s="1"/>
  <c r="UI3" i="117" s="1"/>
  <c r="UJ3" i="117" s="1"/>
  <c r="UK3" i="117" s="1"/>
  <c r="UL3" i="117" s="1"/>
  <c r="UM3" i="117" l="1"/>
  <c r="UN3" i="117" s="1"/>
  <c r="UO3" i="117" s="1"/>
  <c r="UP3" i="117" s="1"/>
  <c r="UQ3" i="117" s="1"/>
  <c r="UR3" i="117" s="1"/>
  <c r="US3" i="117" s="1"/>
  <c r="UL5" i="117"/>
  <c r="US5" i="117" l="1"/>
  <c r="UE2" i="117" s="1"/>
  <c r="UT3" i="117"/>
  <c r="UU3" i="117" s="1"/>
  <c r="UV3" i="117" s="1"/>
  <c r="UW3" i="117" s="1"/>
  <c r="UX3" i="117" s="1"/>
  <c r="UY3" i="117" s="1"/>
  <c r="UZ3" i="117" s="1"/>
  <c r="VA3" i="117" l="1"/>
  <c r="VB3" i="117" s="1"/>
  <c r="VC3" i="117" s="1"/>
  <c r="VD3" i="117" s="1"/>
  <c r="VE3" i="117" s="1"/>
  <c r="VF3" i="117" s="1"/>
  <c r="VG3" i="117" s="1"/>
  <c r="UZ5" i="117"/>
  <c r="VG5" i="117" l="1"/>
  <c r="VH3" i="117"/>
  <c r="VI3" i="117" s="1"/>
  <c r="VJ3" i="117" s="1"/>
  <c r="VK3" i="117" s="1"/>
  <c r="VL3" i="117" s="1"/>
  <c r="VM3" i="117" s="1"/>
  <c r="VN3" i="117" s="1"/>
  <c r="VN5" i="117" l="1"/>
  <c r="VO3" i="117"/>
  <c r="VP3" i="117" s="1"/>
  <c r="VQ3" i="117" s="1"/>
  <c r="VR3" i="117" s="1"/>
  <c r="VS3" i="117" s="1"/>
  <c r="VT3" i="117" s="1"/>
  <c r="VU3" i="117" s="1"/>
  <c r="VU5" i="117" l="1"/>
  <c r="VG2" i="117" s="1"/>
  <c r="VV3" i="117"/>
  <c r="VW3" i="117" s="1"/>
  <c r="VX3" i="117" s="1"/>
  <c r="VY3" i="117" s="1"/>
  <c r="VZ3" i="117" s="1"/>
  <c r="WA3" i="117" s="1"/>
  <c r="WB3" i="117" s="1"/>
  <c r="WB5" i="117" l="1"/>
  <c r="WC3" i="117"/>
  <c r="WD3" i="117" s="1"/>
  <c r="WE3" i="117" s="1"/>
  <c r="WF3" i="117" s="1"/>
  <c r="WG3" i="117" s="1"/>
  <c r="WH3" i="117" s="1"/>
  <c r="WI3" i="117" s="1"/>
  <c r="WI5" i="117" l="1"/>
  <c r="WJ3" i="117"/>
  <c r="WK3" i="117" s="1"/>
  <c r="WL3" i="117" s="1"/>
  <c r="WM3" i="117" s="1"/>
  <c r="WN3" i="117" s="1"/>
  <c r="WO3" i="117" s="1"/>
  <c r="WP3" i="117" s="1"/>
  <c r="WP5" i="117" l="1"/>
  <c r="WQ3" i="117"/>
  <c r="WR3" i="117" s="1"/>
  <c r="WS3" i="117" s="1"/>
  <c r="WT3" i="117" s="1"/>
  <c r="WU3" i="117" s="1"/>
  <c r="WV3" i="117" s="1"/>
  <c r="WW3" i="117" s="1"/>
  <c r="WW5" i="117" l="1"/>
  <c r="WP2" i="117" s="1"/>
  <c r="WX3" i="117"/>
  <c r="WY3" i="117" s="1"/>
  <c r="WZ3" i="117" s="1"/>
  <c r="XA3" i="117" s="1"/>
  <c r="XB3" i="117" s="1"/>
  <c r="XC3" i="117" s="1"/>
  <c r="XD3" i="117" s="1"/>
  <c r="XE3" i="117" l="1"/>
  <c r="XF3" i="117" s="1"/>
  <c r="XG3" i="117" s="1"/>
  <c r="XH3" i="117" s="1"/>
  <c r="XI3" i="117" s="1"/>
  <c r="XJ3" i="117" s="1"/>
  <c r="XK3" i="117" s="1"/>
  <c r="XD5" i="117"/>
  <c r="XK5" i="117" l="1"/>
  <c r="XL3" i="117"/>
  <c r="XM3" i="117" s="1"/>
  <c r="XN3" i="117" s="1"/>
  <c r="XO3" i="117" s="1"/>
  <c r="XP3" i="117" s="1"/>
  <c r="XQ3" i="117" s="1"/>
  <c r="XR3" i="117" s="1"/>
  <c r="XR5" i="117" l="1"/>
  <c r="XS3" i="117"/>
  <c r="XT3" i="117" s="1"/>
  <c r="XU3" i="117" s="1"/>
  <c r="XV3" i="117" s="1"/>
  <c r="XW3" i="117" s="1"/>
  <c r="XX3" i="117" s="1"/>
  <c r="XY3" i="117" s="1"/>
  <c r="XY5" i="117" l="1"/>
  <c r="XZ3" i="117"/>
  <c r="YA3" i="117" s="1"/>
  <c r="YB3" i="117" s="1"/>
  <c r="YC3" i="117" s="1"/>
  <c r="YD3" i="117" s="1"/>
  <c r="YE3" i="117" s="1"/>
  <c r="YF3" i="117" s="1"/>
  <c r="YF5" i="117" l="1"/>
  <c r="XR2" i="117" s="1"/>
  <c r="YG3" i="117"/>
  <c r="YH3" i="117" s="1"/>
  <c r="YI3" i="117" s="1"/>
  <c r="YJ3" i="117" s="1"/>
  <c r="YK3" i="117" s="1"/>
  <c r="YL3" i="117" s="1"/>
  <c r="YM3" i="117" s="1"/>
  <c r="YM5" i="117" l="1"/>
  <c r="YN3" i="117"/>
  <c r="YO3" i="117" s="1"/>
  <c r="YP3" i="117" s="1"/>
  <c r="YQ3" i="117" s="1"/>
  <c r="YR3" i="117" s="1"/>
  <c r="YS3" i="117" s="1"/>
  <c r="YT3" i="117" s="1"/>
  <c r="YU3" i="117" l="1"/>
  <c r="YV3" i="117" s="1"/>
  <c r="YW3" i="117" s="1"/>
  <c r="YX3" i="117" s="1"/>
  <c r="YY3" i="117" s="1"/>
  <c r="YZ3" i="117" s="1"/>
  <c r="ZA3" i="117" s="1"/>
  <c r="YT5" i="117"/>
  <c r="ZA5" i="117" l="1"/>
  <c r="ZB3" i="117"/>
  <c r="ZC3" i="117" s="1"/>
  <c r="ZD3" i="117" s="1"/>
  <c r="ZE3" i="117" s="1"/>
  <c r="ZF3" i="117" s="1"/>
  <c r="ZG3" i="117" s="1"/>
  <c r="ZH3" i="117" s="1"/>
  <c r="ZI3" i="117" l="1"/>
  <c r="ZJ3" i="117" s="1"/>
  <c r="ZK3" i="117" s="1"/>
  <c r="ZL3" i="117" s="1"/>
  <c r="ZM3" i="117" s="1"/>
  <c r="ZN3" i="117" s="1"/>
  <c r="ZO3" i="117" s="1"/>
  <c r="ZH5" i="117"/>
  <c r="ZA2" i="117" s="1"/>
  <c r="ZP3" i="117" l="1"/>
  <c r="ZQ3" i="117" s="1"/>
  <c r="ZR3" i="117" s="1"/>
  <c r="ZS3" i="117" s="1"/>
  <c r="ZT3" i="117" s="1"/>
  <c r="ZU3" i="117" s="1"/>
  <c r="ZV3" i="117" s="1"/>
  <c r="ZO5" i="117"/>
  <c r="ZV5" i="117" l="1"/>
  <c r="ZW3" i="117"/>
  <c r="ZX3" i="117" s="1"/>
  <c r="ZY3" i="117" s="1"/>
  <c r="ZZ3" i="117" s="1"/>
  <c r="AAA3" i="117" s="1"/>
  <c r="AAB3" i="117" s="1"/>
  <c r="AAC3" i="117" s="1"/>
  <c r="AAD3" i="117" l="1"/>
  <c r="AAE3" i="117" s="1"/>
  <c r="AAF3" i="117" s="1"/>
  <c r="AAG3" i="117" s="1"/>
  <c r="AAH3" i="117" s="1"/>
  <c r="AAI3" i="117" s="1"/>
  <c r="AAJ3" i="117" s="1"/>
  <c r="AAC5" i="117"/>
  <c r="AAJ5" i="117" l="1"/>
  <c r="AAK3" i="117"/>
  <c r="AAL3" i="117" s="1"/>
  <c r="AAM3" i="117" s="1"/>
  <c r="AAN3" i="117" s="1"/>
  <c r="AAO3" i="117" s="1"/>
  <c r="AAP3" i="117" s="1"/>
  <c r="AAQ3" i="117" s="1"/>
  <c r="AAQ5" i="117" l="1"/>
  <c r="AAC2" i="117" s="1"/>
  <c r="AAR3" i="117"/>
  <c r="AAS3" i="117" s="1"/>
  <c r="AAT3" i="117" s="1"/>
  <c r="AAU3" i="117" s="1"/>
  <c r="AAV3" i="117" s="1"/>
  <c r="AAW3" i="117" s="1"/>
  <c r="AAX3" i="117" s="1"/>
  <c r="AAX5" i="117" l="1"/>
  <c r="AAY3" i="117"/>
  <c r="AAZ3" i="117" s="1"/>
  <c r="ABA3" i="117" s="1"/>
  <c r="ABB3" i="117" s="1"/>
  <c r="ABC3" i="117" s="1"/>
  <c r="ABD3" i="117" s="1"/>
  <c r="ABE3" i="117" s="1"/>
  <c r="ABE5" i="117" l="1"/>
  <c r="ABF3" i="117"/>
  <c r="ABG3" i="117" s="1"/>
  <c r="ABH3" i="117" s="1"/>
  <c r="ABI3" i="117" s="1"/>
  <c r="ABJ3" i="117" s="1"/>
  <c r="ABK3" i="117" s="1"/>
  <c r="ABL3" i="117" s="1"/>
  <c r="ABM3" i="117" l="1"/>
  <c r="ABN3" i="117" s="1"/>
  <c r="ABO3" i="117" s="1"/>
  <c r="ABP3" i="117" s="1"/>
  <c r="ABQ3" i="117" s="1"/>
  <c r="ABR3" i="117" s="1"/>
  <c r="ABS3" i="117" s="1"/>
  <c r="ABL5" i="117"/>
  <c r="ABS5" i="117" l="1"/>
  <c r="ABE2" i="117" s="1"/>
  <c r="ABT3" i="117"/>
  <c r="ABU3" i="117" s="1"/>
  <c r="ABV3" i="117" s="1"/>
  <c r="ABW3" i="117" s="1"/>
  <c r="ABX3" i="117" s="1"/>
  <c r="ABY3" i="117" s="1"/>
  <c r="ABZ3" i="117" s="1"/>
  <c r="ABZ5" i="117" l="1"/>
  <c r="ACA3" i="117"/>
  <c r="ACB3" i="117" s="1"/>
  <c r="ACC3" i="117" s="1"/>
  <c r="ACD3" i="117" s="1"/>
  <c r="ACE3" i="117" s="1"/>
  <c r="ACF3" i="117" s="1"/>
  <c r="ACG3" i="117" s="1"/>
  <c r="ACH3" i="117" l="1"/>
  <c r="ACI3" i="117" s="1"/>
  <c r="ACJ3" i="117" s="1"/>
  <c r="ACK3" i="117" s="1"/>
  <c r="ACL3" i="117" s="1"/>
  <c r="ACM3" i="117" s="1"/>
  <c r="ACN3" i="117" s="1"/>
  <c r="ACG5" i="117"/>
  <c r="ACO3" i="117" l="1"/>
  <c r="ACP3" i="117" s="1"/>
  <c r="ACQ3" i="117" s="1"/>
  <c r="ACR3" i="117" s="1"/>
  <c r="ACS3" i="117" s="1"/>
  <c r="ACT3" i="117" s="1"/>
  <c r="ACU3" i="117" s="1"/>
  <c r="ACN5" i="117"/>
  <c r="ACU5" i="117" l="1"/>
  <c r="ACN2" i="117" s="1"/>
  <c r="ACV3" i="117"/>
  <c r="ACW3" i="117" s="1"/>
  <c r="ACX3" i="117" s="1"/>
  <c r="ACY3" i="117" s="1"/>
  <c r="ACZ3" i="117" s="1"/>
  <c r="ADA3" i="117" s="1"/>
  <c r="ADB3" i="117" s="1"/>
  <c r="ADB5" i="117" l="1"/>
  <c r="ADC3" i="117"/>
  <c r="ADD3" i="117" s="1"/>
  <c r="ADE3" i="117" s="1"/>
  <c r="ADF3" i="117" s="1"/>
  <c r="ADG3" i="117" s="1"/>
  <c r="ADH3" i="117" s="1"/>
  <c r="ADI3" i="117" s="1"/>
  <c r="ADI5" i="117" l="1"/>
  <c r="ADJ3" i="117"/>
  <c r="ADK3" i="117" s="1"/>
  <c r="ADL3" i="117" s="1"/>
  <c r="ADM3" i="117" s="1"/>
  <c r="ADN3" i="117" s="1"/>
  <c r="ADO3" i="117" s="1"/>
  <c r="ADP3" i="117" s="1"/>
  <c r="ADP5" i="117" l="1"/>
  <c r="ADQ3" i="117"/>
  <c r="ADR3" i="117" s="1"/>
  <c r="ADS3" i="117" s="1"/>
  <c r="ADT3" i="117" s="1"/>
  <c r="ADU3" i="117" s="1"/>
  <c r="ADV3" i="117" s="1"/>
  <c r="ADW3" i="117" s="1"/>
  <c r="ADX3" i="117" l="1"/>
  <c r="ADY3" i="117" s="1"/>
  <c r="ADZ3" i="117" s="1"/>
  <c r="AEA3" i="117" s="1"/>
  <c r="AEB3" i="117" s="1"/>
  <c r="AEC3" i="117" s="1"/>
  <c r="AED3" i="117" s="1"/>
  <c r="ADW5" i="117"/>
  <c r="AED5" i="117" l="1"/>
  <c r="ADP2" i="117" s="1"/>
  <c r="AEE3" i="117"/>
  <c r="AEF3" i="117" s="1"/>
  <c r="AEG3" i="117" s="1"/>
  <c r="AEH3" i="117" s="1"/>
  <c r="AEI3" i="117" s="1"/>
  <c r="AEJ3" i="117" s="1"/>
  <c r="AEK3" i="117" s="1"/>
  <c r="AEL3" i="117" l="1"/>
  <c r="AEM3" i="117" s="1"/>
  <c r="AEN3" i="117" s="1"/>
  <c r="AEO3" i="117" s="1"/>
  <c r="AEP3" i="117" s="1"/>
  <c r="AEQ3" i="117" s="1"/>
  <c r="AER3" i="117" s="1"/>
  <c r="AEK5" i="117"/>
  <c r="AES3" i="117" l="1"/>
  <c r="AET3" i="117" s="1"/>
  <c r="AEU3" i="117" s="1"/>
  <c r="AEV3" i="117" s="1"/>
  <c r="AEW3" i="117" s="1"/>
  <c r="AEX3" i="117" s="1"/>
  <c r="AEY3" i="117" s="1"/>
  <c r="AER5" i="117"/>
  <c r="AEZ3" i="117" l="1"/>
  <c r="AFA3" i="117" s="1"/>
  <c r="AFB3" i="117" s="1"/>
  <c r="AFC3" i="117" s="1"/>
  <c r="AFD3" i="117" s="1"/>
  <c r="AFE3" i="117" s="1"/>
  <c r="AEY5" i="117"/>
  <c r="P5" i="70" l="1"/>
  <c r="L5" i="70"/>
</calcChain>
</file>

<file path=xl/sharedStrings.xml><?xml version="1.0" encoding="utf-8"?>
<sst xmlns="http://schemas.openxmlformats.org/spreadsheetml/2006/main" count="1074" uniqueCount="571">
  <si>
    <t>작업내용</t>
  </si>
  <si>
    <t>담당자</t>
    <phoneticPr fontId="1" type="noConversion"/>
  </si>
  <si>
    <t>개선
예정일</t>
    <phoneticPr fontId="1" type="noConversion"/>
  </si>
  <si>
    <t>위험상황 및
잠재적 결과</t>
    <phoneticPr fontId="1" type="noConversion"/>
  </si>
  <si>
    <t>No.</t>
    <phoneticPr fontId="1" type="noConversion"/>
  </si>
  <si>
    <r>
      <t xml:space="preserve">가능성
</t>
    </r>
    <r>
      <rPr>
        <sz val="11"/>
        <color theme="1"/>
        <rFont val="굴림체"/>
        <family val="3"/>
        <charset val="129"/>
      </rPr>
      <t>(빈도)</t>
    </r>
    <phoneticPr fontId="1" type="noConversion"/>
  </si>
  <si>
    <r>
      <t xml:space="preserve">중대성
</t>
    </r>
    <r>
      <rPr>
        <sz val="11"/>
        <color theme="1"/>
        <rFont val="굴림체"/>
        <family val="3"/>
        <charset val="129"/>
      </rPr>
      <t>(강도)</t>
    </r>
    <phoneticPr fontId="1" type="noConversion"/>
  </si>
  <si>
    <r>
      <t>유해위험요인</t>
    </r>
    <r>
      <rPr>
        <sz val="11"/>
        <color theme="1"/>
        <rFont val="굴림체"/>
        <family val="3"/>
        <charset val="129"/>
      </rPr>
      <t>(분류표참조)</t>
    </r>
    <phoneticPr fontId="1" type="noConversion"/>
  </si>
  <si>
    <t>현재위험성</t>
    <phoneticPr fontId="1" type="noConversion"/>
  </si>
  <si>
    <t>위험성</t>
    <phoneticPr fontId="1" type="noConversion"/>
  </si>
  <si>
    <t>개선 후 위험성</t>
    <phoneticPr fontId="1" type="noConversion"/>
  </si>
  <si>
    <t>세부공정</t>
    <phoneticPr fontId="1" type="noConversion"/>
  </si>
  <si>
    <t>평가일시</t>
    <phoneticPr fontId="1" type="noConversion"/>
  </si>
  <si>
    <t>개선
완료일</t>
    <phoneticPr fontId="1" type="noConversion"/>
  </si>
  <si>
    <t>현재 안전보건
조치</t>
    <phoneticPr fontId="1" type="noConversion"/>
  </si>
  <si>
    <t>분류
번호</t>
    <phoneticPr fontId="1" type="noConversion"/>
  </si>
  <si>
    <t>공정분류</t>
    <phoneticPr fontId="1" type="noConversion"/>
  </si>
  <si>
    <t>자재반입(입고)</t>
  </si>
  <si>
    <t>부서명</t>
    <phoneticPr fontId="13" type="noConversion"/>
  </si>
  <si>
    <t>담당자명</t>
    <phoneticPr fontId="13" type="noConversion"/>
  </si>
  <si>
    <t>현장명</t>
    <phoneticPr fontId="13" type="noConversion"/>
  </si>
  <si>
    <t>공사개요</t>
    <phoneticPr fontId="13" type="noConversion"/>
  </si>
  <si>
    <t>위험성평가 추진 일정(계획)</t>
    <phoneticPr fontId="13" type="noConversion"/>
  </si>
  <si>
    <r>
      <t>공사금액</t>
    </r>
    <r>
      <rPr>
        <b/>
        <sz val="10"/>
        <color indexed="8"/>
        <rFont val="맑은 고딕"/>
        <family val="3"/>
        <charset val="129"/>
      </rPr>
      <t>(VAT포함)</t>
    </r>
    <phoneticPr fontId="13" type="noConversion"/>
  </si>
  <si>
    <t>평가구분</t>
    <phoneticPr fontId="13" type="noConversion"/>
  </si>
  <si>
    <t>현장소장/연락처</t>
    <phoneticPr fontId="13" type="noConversion"/>
  </si>
  <si>
    <t>단계</t>
    <phoneticPr fontId="13" type="noConversion"/>
  </si>
  <si>
    <t>추진일정</t>
    <phoneticPr fontId="13" type="noConversion"/>
  </si>
  <si>
    <t>공사기간</t>
    <phoneticPr fontId="13" type="noConversion"/>
  </si>
  <si>
    <t>1. 사전준비</t>
    <phoneticPr fontId="13" type="noConversion"/>
  </si>
  <si>
    <t>현장주소</t>
    <phoneticPr fontId="13" type="noConversion"/>
  </si>
  <si>
    <t>발주처</t>
    <phoneticPr fontId="13" type="noConversion"/>
  </si>
  <si>
    <t>2. 유해위험요인파악</t>
    <phoneticPr fontId="13" type="noConversion"/>
  </si>
  <si>
    <t>평균출력인원</t>
    <phoneticPr fontId="13" type="noConversion"/>
  </si>
  <si>
    <t>주요장비 목록
(대수)</t>
    <phoneticPr fontId="13" type="noConversion"/>
  </si>
  <si>
    <t>3. 위험성 추정</t>
    <phoneticPr fontId="13" type="noConversion"/>
  </si>
  <si>
    <t>협력회사</t>
    <phoneticPr fontId="13" type="noConversion"/>
  </si>
  <si>
    <t>회사명</t>
    <phoneticPr fontId="13" type="noConversion"/>
  </si>
  <si>
    <t>4. 위험성 결정</t>
    <phoneticPr fontId="13" type="noConversion"/>
  </si>
  <si>
    <t>공종</t>
    <phoneticPr fontId="13" type="noConversion"/>
  </si>
  <si>
    <t>5. 위험성 감소대책 수립 및 실행</t>
    <phoneticPr fontId="13" type="noConversion"/>
  </si>
  <si>
    <t>위험성 평가 대상
공정(작업) 목록</t>
    <phoneticPr fontId="13" type="noConversion"/>
  </si>
  <si>
    <t>검토자 의견
(적정/수정/보완/재실시 및 사유 등)</t>
    <phoneticPr fontId="13" type="noConversion"/>
  </si>
  <si>
    <t>유해위험요인 분류표</t>
    <phoneticPr fontId="1" type="noConversion"/>
  </si>
  <si>
    <t>대구분</t>
    <phoneticPr fontId="1" type="noConversion"/>
  </si>
  <si>
    <t>기계적</t>
    <phoneticPr fontId="1" type="noConversion"/>
  </si>
  <si>
    <t>분류번호</t>
    <phoneticPr fontId="1" type="noConversion"/>
  </si>
  <si>
    <t>유해위험요인</t>
    <phoneticPr fontId="1" type="noConversion"/>
  </si>
  <si>
    <t>전기적</t>
    <phoneticPr fontId="1" type="noConversion"/>
  </si>
  <si>
    <t>작업특성</t>
    <phoneticPr fontId="1" type="noConversion"/>
  </si>
  <si>
    <t>작업환경</t>
    <phoneticPr fontId="1" type="noConversion"/>
  </si>
  <si>
    <t>협착위험 부분(감김, 끼임)</t>
    <phoneticPr fontId="1" type="noConversion"/>
  </si>
  <si>
    <t>위험한 표면(절단, 베임, 긁힘)</t>
    <phoneticPr fontId="1" type="noConversion"/>
  </si>
  <si>
    <t>기계·설비의 낙하, 비래, 전복, 붕괴, 전도위험 부분</t>
    <phoneticPr fontId="1" type="noConversion"/>
  </si>
  <si>
    <t>충돌위험 부분</t>
    <phoneticPr fontId="1" type="noConversion"/>
  </si>
  <si>
    <t>넘어짐(미끄러짐, 걸림, 헛디딤)</t>
    <phoneticPr fontId="1" type="noConversion"/>
  </si>
  <si>
    <t>추락위험 부분(개구부 등)</t>
    <phoneticPr fontId="1" type="noConversion"/>
  </si>
  <si>
    <t>감전(안전전압 초과)</t>
    <phoneticPr fontId="1" type="noConversion"/>
  </si>
  <si>
    <t>아크</t>
    <phoneticPr fontId="1" type="noConversion"/>
  </si>
  <si>
    <t>정전기</t>
    <phoneticPr fontId="1" type="noConversion"/>
  </si>
  <si>
    <t>초음파·초저주파음</t>
    <phoneticPr fontId="1" type="noConversion"/>
  </si>
  <si>
    <t>근로자 실수(휴먼에러)</t>
    <phoneticPr fontId="1" type="noConversion"/>
  </si>
  <si>
    <t>질식위험·산소결핍</t>
    <phoneticPr fontId="1" type="noConversion"/>
  </si>
  <si>
    <t>작업(조작) 도구</t>
    <phoneticPr fontId="1" type="noConversion"/>
  </si>
  <si>
    <t>공간 및 이동통로</t>
    <phoneticPr fontId="1" type="noConversion"/>
  </si>
  <si>
    <t>주변 근로자</t>
    <phoneticPr fontId="1" type="noConversion"/>
  </si>
  <si>
    <t>작업시간</t>
    <phoneticPr fontId="1" type="noConversion"/>
  </si>
  <si>
    <t>조직 안전문화</t>
    <phoneticPr fontId="1" type="noConversion"/>
  </si>
  <si>
    <r>
      <rPr>
        <b/>
        <sz val="14"/>
        <color theme="1"/>
        <rFont val="맑은 고딕"/>
        <family val="3"/>
        <charset val="129"/>
      </rPr>
      <t>【</t>
    </r>
    <r>
      <rPr>
        <b/>
        <sz val="14"/>
        <color theme="1"/>
        <rFont val="맑은 고딕"/>
        <family val="3"/>
        <charset val="129"/>
        <scheme val="minor"/>
      </rPr>
      <t>안전 분야】</t>
    </r>
    <phoneticPr fontId="1" type="noConversion"/>
  </si>
  <si>
    <r>
      <rPr>
        <b/>
        <sz val="14"/>
        <color theme="1"/>
        <rFont val="맑은 고딕"/>
        <family val="3"/>
        <charset val="129"/>
      </rPr>
      <t>【보건</t>
    </r>
    <r>
      <rPr>
        <b/>
        <sz val="14"/>
        <color theme="1"/>
        <rFont val="맑은 고딕"/>
        <family val="3"/>
        <charset val="129"/>
        <scheme val="minor"/>
      </rPr>
      <t xml:space="preserve"> 분야】</t>
    </r>
    <phoneticPr fontId="1" type="noConversion"/>
  </si>
  <si>
    <t>화학적
(물질)</t>
    <phoneticPr fontId="1" type="noConversion"/>
  </si>
  <si>
    <t>물리적</t>
    <phoneticPr fontId="1" type="noConversion"/>
  </si>
  <si>
    <t>인간
공학적</t>
    <phoneticPr fontId="1" type="noConversion"/>
  </si>
  <si>
    <t>생물학적</t>
    <phoneticPr fontId="1" type="noConversion"/>
  </si>
  <si>
    <t>가스</t>
    <phoneticPr fontId="1" type="noConversion"/>
  </si>
  <si>
    <t>증기</t>
    <phoneticPr fontId="1" type="noConversion"/>
  </si>
  <si>
    <t>에어로졸·흄</t>
    <phoneticPr fontId="1" type="noConversion"/>
  </si>
  <si>
    <t>액체·미스트</t>
    <phoneticPr fontId="1" type="noConversion"/>
  </si>
  <si>
    <t>고체(분진/파우더)</t>
    <phoneticPr fontId="1" type="noConversion"/>
  </si>
  <si>
    <t>반응성 물질</t>
    <phoneticPr fontId="1" type="noConversion"/>
  </si>
  <si>
    <t>기후/고온/저온(한랭)</t>
    <phoneticPr fontId="1" type="noConversion"/>
  </si>
  <si>
    <t>조도(채광/조명)</t>
    <phoneticPr fontId="1" type="noConversion"/>
  </si>
  <si>
    <t>소음</t>
    <phoneticPr fontId="1" type="noConversion"/>
  </si>
  <si>
    <t>진동</t>
    <phoneticPr fontId="1" type="noConversion"/>
  </si>
  <si>
    <t>중량물 취급작업</t>
    <phoneticPr fontId="1" type="noConversion"/>
  </si>
  <si>
    <t>반복작업</t>
    <phoneticPr fontId="1" type="noConversion"/>
  </si>
  <si>
    <t>불안정한 작업자세</t>
    <phoneticPr fontId="1" type="noConversion"/>
  </si>
  <si>
    <t>병원성 미생물, 바이러스에 
의한 감염</t>
    <phoneticPr fontId="1" type="noConversion"/>
  </si>
  <si>
    <t>유전자 변형물질(GMO)</t>
    <phoneticPr fontId="1" type="noConversion"/>
  </si>
  <si>
    <t>알러지 및 미생물</t>
    <phoneticPr fontId="1" type="noConversion"/>
  </si>
  <si>
    <t>방사선</t>
    <phoneticPr fontId="1" type="noConversion"/>
  </si>
  <si>
    <t>화재/폭발 위험</t>
    <phoneticPr fontId="1" type="noConversion"/>
  </si>
  <si>
    <t>복사열/폭발과압</t>
    <phoneticPr fontId="1" type="noConversion"/>
  </si>
  <si>
    <t>저압 또는 고압상태</t>
    <phoneticPr fontId="1" type="noConversion"/>
  </si>
  <si>
    <t>전자파</t>
    <phoneticPr fontId="1" type="noConversion"/>
  </si>
  <si>
    <t>과도한 힘</t>
    <phoneticPr fontId="1" type="noConversion"/>
  </si>
  <si>
    <t>접촉스트레스</t>
    <phoneticPr fontId="1" type="noConversion"/>
  </si>
  <si>
    <t>동물</t>
    <phoneticPr fontId="1" type="noConversion"/>
  </si>
  <si>
    <t>식물</t>
    <phoneticPr fontId="1" type="noConversion"/>
  </si>
  <si>
    <t>가능성(빈도) 산정</t>
    <phoneticPr fontId="1" type="noConversion"/>
  </si>
  <si>
    <t>가능성(빈도)</t>
    <phoneticPr fontId="1" type="noConversion"/>
  </si>
  <si>
    <t>내 용</t>
    <phoneticPr fontId="1" type="noConversion"/>
  </si>
  <si>
    <t>매우높음</t>
    <phoneticPr fontId="1" type="noConversion"/>
  </si>
  <si>
    <t>높음</t>
    <phoneticPr fontId="1" type="noConversion"/>
  </si>
  <si>
    <t>보통</t>
    <phoneticPr fontId="1" type="noConversion"/>
  </si>
  <si>
    <t>낮음</t>
    <phoneticPr fontId="1" type="noConversion"/>
  </si>
  <si>
    <t>매우낮음</t>
    <phoneticPr fontId="1" type="noConversion"/>
  </si>
  <si>
    <r>
      <rPr>
        <b/>
        <sz val="10"/>
        <color theme="1"/>
        <rFont val="맑은 고딕"/>
        <family val="3"/>
        <charset val="129"/>
        <scheme val="minor"/>
      </rPr>
      <t xml:space="preserve">■ 피해가 발생할 가능성이 매우 높음
</t>
    </r>
    <r>
      <rPr>
        <sz val="10"/>
        <color theme="1"/>
        <rFont val="맑은 고딕"/>
        <family val="3"/>
        <charset val="129"/>
        <scheme val="minor"/>
      </rPr>
      <t>- 해당 안전대책이 되어 있지 않고, 표시·표지가 없으며 안전수칙·작업표준 등도 없음</t>
    </r>
    <phoneticPr fontId="1" type="noConversion"/>
  </si>
  <si>
    <r>
      <rPr>
        <b/>
        <sz val="10"/>
        <color theme="1"/>
        <rFont val="맑은 고딕"/>
        <family val="3"/>
        <charset val="129"/>
        <scheme val="minor"/>
      </rPr>
      <t xml:space="preserve">■ 피해가 발생할 가능성이 높음
</t>
    </r>
    <r>
      <rPr>
        <sz val="10"/>
        <color theme="1"/>
        <rFont val="맑은 고딕"/>
        <family val="3"/>
        <charset val="129"/>
        <scheme val="minor"/>
      </rPr>
      <t>- 가드·방호덮개, 기타 안저장치를 설치하였으나, 해체되어 있으며 안전수칙·작업표준 등은 있지만 지키기 어렵고
  많은 주의를 해야 함</t>
    </r>
    <phoneticPr fontId="1" type="noConversion"/>
  </si>
  <si>
    <r>
      <rPr>
        <b/>
        <sz val="10"/>
        <color theme="1"/>
        <rFont val="맑은 고딕"/>
        <family val="3"/>
        <charset val="129"/>
        <scheme val="minor"/>
      </rPr>
      <t xml:space="preserve">■ 부주의하면 피해가 발생할 가능성이 있음
</t>
    </r>
    <r>
      <rPr>
        <sz val="10"/>
        <color theme="1"/>
        <rFont val="맑은 고딕"/>
        <family val="3"/>
        <charset val="129"/>
        <scheme val="minor"/>
      </rPr>
      <t>- 가드·방호덮개 또는 안전장치 등은 설치되어 있지만, 작업불편 등으로 쉽게 해체하여 위험영역 접근, 위험원과
  접촉이 있을 수 있으며, 안전수칙·작업표준 등은 있지만 준수하기 어려운 점이 있음</t>
    </r>
    <phoneticPr fontId="1" type="noConversion"/>
  </si>
  <si>
    <r>
      <rPr>
        <b/>
        <sz val="10"/>
        <color theme="1"/>
        <rFont val="맑은 고딕"/>
        <family val="3"/>
        <charset val="129"/>
        <scheme val="minor"/>
      </rPr>
      <t xml:space="preserve">■ 피해가 발생할 가능성이 낮음
</t>
    </r>
    <r>
      <rPr>
        <sz val="10"/>
        <color theme="1"/>
        <rFont val="맑은 고딕"/>
        <family val="3"/>
        <charset val="129"/>
        <scheme val="minor"/>
      </rPr>
      <t>- 가드·방호덮개 등으로 보호되어 있고, 안저장치가 설치되어 있으며 위험영역 출입이 곤란한 상태이고
  안전수칙·작업표준(서) 등이 정비되어 있고 준수하기 쉬우나 피해의 가능성이 남아 있음</t>
    </r>
    <phoneticPr fontId="1" type="noConversion"/>
  </si>
  <si>
    <r>
      <rPr>
        <b/>
        <sz val="10"/>
        <color theme="1"/>
        <rFont val="맑은 고딕"/>
        <family val="3"/>
        <charset val="129"/>
        <scheme val="minor"/>
      </rPr>
      <t xml:space="preserve">■ 피해가 발생할 가능성이 매우 낮음
</t>
    </r>
    <r>
      <rPr>
        <sz val="10"/>
        <color theme="1"/>
        <rFont val="맑은 고딕"/>
        <family val="3"/>
        <charset val="129"/>
        <scheme val="minor"/>
      </rPr>
      <t>- 가드·방호덮개 등으로 둘러싸여 있고 안전장치가 설치되어 있으며, 위험영역 출입이 곤란한 상태 등 전반적으로
  안전조치가 잘 되어 있음</t>
    </r>
    <phoneticPr fontId="1" type="noConversion"/>
  </si>
  <si>
    <t>중대성(강도) 산정</t>
    <phoneticPr fontId="1" type="noConversion"/>
  </si>
  <si>
    <t>중대성(강도)</t>
    <phoneticPr fontId="1" type="noConversion"/>
  </si>
  <si>
    <t>중대재해</t>
    <phoneticPr fontId="1" type="noConversion"/>
  </si>
  <si>
    <t>3개월 이상
(부상/질병)</t>
    <phoneticPr fontId="1" type="noConversion"/>
  </si>
  <si>
    <t>3개월 미만
(부상/질병)</t>
    <phoneticPr fontId="1" type="noConversion"/>
  </si>
  <si>
    <t>휴업불필요</t>
    <phoneticPr fontId="1" type="noConversion"/>
  </si>
  <si>
    <t xml:space="preserve"> 치료(처치) 후 바로 원래의 작업을 수행할 수 있는 경미한 부상 또는 질병
 (업무에 전혀 지장이 없음, 물질적 사고)</t>
    <phoneticPr fontId="1" type="noConversion"/>
  </si>
  <si>
    <t xml:space="preserve"> 3개월 미만의 휴업을 수반하는 부상 또는 질병</t>
    <phoneticPr fontId="1" type="noConversion"/>
  </si>
  <si>
    <t xml:space="preserve"> 3개월 이상의 휴업을 수반하는 중대한 부상 또는 질병(일정시점에서는 업무에 복귀 가능)</t>
    <phoneticPr fontId="1" type="noConversion"/>
  </si>
  <si>
    <t xml:space="preserve"> 사망 또는 영구적 근로불능으로 연결되는 부상 질병(업무에 복귀 불가능), 장애가 남는 부상·질병</t>
    <phoneticPr fontId="1" type="noConversion"/>
  </si>
  <si>
    <t>결
재</t>
    <phoneticPr fontId="1" type="noConversion"/>
  </si>
  <si>
    <t>검토</t>
    <phoneticPr fontId="1" type="noConversion"/>
  </si>
  <si>
    <t>승인</t>
    <phoneticPr fontId="1" type="noConversion"/>
  </si>
  <si>
    <t>대표이사</t>
    <phoneticPr fontId="1" type="noConversion"/>
  </si>
  <si>
    <t>팀원</t>
    <phoneticPr fontId="1" type="noConversion"/>
  </si>
  <si>
    <t>관리감독자</t>
    <phoneticPr fontId="1" type="noConversion"/>
  </si>
  <si>
    <t>안전보건관리책임자</t>
    <phoneticPr fontId="1" type="noConversion"/>
  </si>
  <si>
    <t>안전관리자</t>
    <phoneticPr fontId="1" type="noConversion"/>
  </si>
  <si>
    <t>협력사 소장</t>
    <phoneticPr fontId="1" type="noConversion"/>
  </si>
  <si>
    <t>1.2 위험한 표면(절단, 베임, 긁힘)</t>
    <phoneticPr fontId="1" type="noConversion"/>
  </si>
  <si>
    <t>1.3 기계·설비의 낙하, 비래, 전복, 붕괴, 전도위험 부분</t>
    <phoneticPr fontId="1" type="noConversion"/>
  </si>
  <si>
    <t>1.4 충돌위험 부분</t>
    <phoneticPr fontId="1" type="noConversion"/>
  </si>
  <si>
    <t>1.5 넘어짐(미끄러짐, 걸림, 헛디딤)</t>
    <phoneticPr fontId="1" type="noConversion"/>
  </si>
  <si>
    <t>1.6 추락위험 부분(개구부 등)</t>
    <phoneticPr fontId="1" type="noConversion"/>
  </si>
  <si>
    <t>2.1 감전(안전전압 초과)</t>
    <phoneticPr fontId="1" type="noConversion"/>
  </si>
  <si>
    <t>2.2 아크</t>
    <phoneticPr fontId="1" type="noConversion"/>
  </si>
  <si>
    <t>2.3 정전기</t>
    <phoneticPr fontId="1" type="noConversion"/>
  </si>
  <si>
    <t>3.1 초음파·초저주파음</t>
    <phoneticPr fontId="1" type="noConversion"/>
  </si>
  <si>
    <t>3.2 근로자 실수(휴먼에러)</t>
    <phoneticPr fontId="1" type="noConversion"/>
  </si>
  <si>
    <t>3.3 질식위험·산소결핍</t>
    <phoneticPr fontId="1" type="noConversion"/>
  </si>
  <si>
    <t>3.4 작업(조작) 도구</t>
    <phoneticPr fontId="1" type="noConversion"/>
  </si>
  <si>
    <t>4.1 공간 및 이동통로</t>
    <phoneticPr fontId="1" type="noConversion"/>
  </si>
  <si>
    <t>4.2 주변 근로자</t>
    <phoneticPr fontId="1" type="noConversion"/>
  </si>
  <si>
    <t>4.3 작업시간</t>
    <phoneticPr fontId="1" type="noConversion"/>
  </si>
  <si>
    <t>4.4 조직 안전문화</t>
    <phoneticPr fontId="1" type="noConversion"/>
  </si>
  <si>
    <t>5.1 가스</t>
    <phoneticPr fontId="1" type="noConversion"/>
  </si>
  <si>
    <t>5.2 증기</t>
    <phoneticPr fontId="1" type="noConversion"/>
  </si>
  <si>
    <t>5.3 에어로졸·흄</t>
    <phoneticPr fontId="1" type="noConversion"/>
  </si>
  <si>
    <t>5.4 액체·미스트</t>
    <phoneticPr fontId="1" type="noConversion"/>
  </si>
  <si>
    <t>5.5 고체(분진/파우더)</t>
    <phoneticPr fontId="1" type="noConversion"/>
  </si>
  <si>
    <t>5.6 반응성 물질</t>
    <phoneticPr fontId="1" type="noConversion"/>
  </si>
  <si>
    <t>6.1 기후/고온/저온(한랭)</t>
    <phoneticPr fontId="1" type="noConversion"/>
  </si>
  <si>
    <t>6.2 조도(채광/조명)</t>
    <phoneticPr fontId="1" type="noConversion"/>
  </si>
  <si>
    <t>6.3 소음</t>
    <phoneticPr fontId="1" type="noConversion"/>
  </si>
  <si>
    <t>6.4 진동</t>
    <phoneticPr fontId="1" type="noConversion"/>
  </si>
  <si>
    <t>7.1 중량물 취급작업</t>
    <phoneticPr fontId="1" type="noConversion"/>
  </si>
  <si>
    <t>7.2 반복작업</t>
    <phoneticPr fontId="1" type="noConversion"/>
  </si>
  <si>
    <t>7.3 불안정한 작업자세</t>
    <phoneticPr fontId="1" type="noConversion"/>
  </si>
  <si>
    <t>8.2 유전자 변형물질(GMO)</t>
    <phoneticPr fontId="1" type="noConversion"/>
  </si>
  <si>
    <t>8.3 알러지 및 미생물</t>
    <phoneticPr fontId="1" type="noConversion"/>
  </si>
  <si>
    <t>8.1 병원성 미생물, 바이러스에 의한 감염</t>
    <phoneticPr fontId="1" type="noConversion"/>
  </si>
  <si>
    <t>5.7 방사선</t>
    <phoneticPr fontId="1" type="noConversion"/>
  </si>
  <si>
    <t>5.8 화재/폭발 위험</t>
    <phoneticPr fontId="1" type="noConversion"/>
  </si>
  <si>
    <t>5.9 복사열/폭발과압</t>
    <phoneticPr fontId="1" type="noConversion"/>
  </si>
  <si>
    <t>6.5 저압 또는 고압상태</t>
    <phoneticPr fontId="1" type="noConversion"/>
  </si>
  <si>
    <t>6.6 방사선</t>
    <phoneticPr fontId="1" type="noConversion"/>
  </si>
  <si>
    <t>6.7 전자파</t>
    <phoneticPr fontId="1" type="noConversion"/>
  </si>
  <si>
    <t>7.4 과도한 힘</t>
    <phoneticPr fontId="1" type="noConversion"/>
  </si>
  <si>
    <t>7.5 접촉스트레스</t>
    <phoneticPr fontId="1" type="noConversion"/>
  </si>
  <si>
    <t>1.1 협착위험 부분(감김, 끼임)</t>
    <phoneticPr fontId="1" type="noConversion"/>
  </si>
  <si>
    <t>인간공학적</t>
    <phoneticPr fontId="1" type="noConversion"/>
  </si>
  <si>
    <t>화학적</t>
    <phoneticPr fontId="1" type="noConversion"/>
  </si>
  <si>
    <t>지게차를 이용한 자재 하역</t>
    <phoneticPr fontId="1" type="noConversion"/>
  </si>
  <si>
    <t>신호수 배치</t>
    <phoneticPr fontId="1" type="noConversion"/>
  </si>
  <si>
    <t>무게 중심 사전 확인
 - 스티커 활용 등</t>
    <phoneticPr fontId="1" type="noConversion"/>
  </si>
  <si>
    <t>보건관리자</t>
    <phoneticPr fontId="1" type="noConversion"/>
  </si>
  <si>
    <t>자재 하역 시 전도</t>
  </si>
  <si>
    <t>21.01.01</t>
    <phoneticPr fontId="1" type="noConversion"/>
  </si>
  <si>
    <t>홍길동</t>
    <phoneticPr fontId="1" type="noConversion"/>
  </si>
  <si>
    <t>사용
기계기구</t>
    <phoneticPr fontId="1" type="noConversion"/>
  </si>
  <si>
    <t>사용
화학물질</t>
    <phoneticPr fontId="1" type="noConversion"/>
  </si>
  <si>
    <t>지게차/
운반차</t>
    <phoneticPr fontId="1" type="noConversion"/>
  </si>
  <si>
    <t>추가
사항</t>
    <phoneticPr fontId="1" type="noConversion"/>
  </si>
  <si>
    <t>참여 근로자</t>
    <phoneticPr fontId="1" type="noConversion"/>
  </si>
  <si>
    <r>
      <t xml:space="preserve">성 명 :                                           </t>
    </r>
    <r>
      <rPr>
        <sz val="11"/>
        <color theme="0" tint="-0.14999847407452621"/>
        <rFont val="맑은 고딕"/>
        <family val="3"/>
        <charset val="129"/>
        <scheme val="minor"/>
      </rPr>
      <t>( 서 명 )</t>
    </r>
    <phoneticPr fontId="1" type="noConversion"/>
  </si>
  <si>
    <t>협력사 관리자</t>
    <phoneticPr fontId="1" type="noConversion"/>
  </si>
  <si>
    <t>관리책임자</t>
    <phoneticPr fontId="1" type="noConversion"/>
  </si>
  <si>
    <t>비  고  란</t>
    <phoneticPr fontId="1" type="noConversion"/>
  </si>
  <si>
    <t>없음</t>
    <phoneticPr fontId="1" type="noConversion"/>
  </si>
  <si>
    <t>3. 장비 이동</t>
    <phoneticPr fontId="1" type="noConversion"/>
  </si>
  <si>
    <t>수공구</t>
    <phoneticPr fontId="1" type="noConversion"/>
  </si>
  <si>
    <t>NOTE PC</t>
    <phoneticPr fontId="1" type="noConversion"/>
  </si>
  <si>
    <t>기계/설비(장비)의 낙하, 비래, 전복, 붕괴, 전도 위험 부분</t>
    <phoneticPr fontId="1" type="noConversion"/>
  </si>
  <si>
    <t>공간 및 이동 통로</t>
    <phoneticPr fontId="1" type="noConversion"/>
  </si>
  <si>
    <t>주변 작업자</t>
    <phoneticPr fontId="1" type="noConversion"/>
  </si>
  <si>
    <t>작업절차 미 준수, 보호구 미 착용
잘못된 작업 방법에 따른 감전 사고</t>
    <phoneticPr fontId="1" type="noConversion"/>
  </si>
  <si>
    <t>작업자 주의 교육</t>
    <phoneticPr fontId="1" type="noConversion"/>
  </si>
  <si>
    <t>시운전</t>
  </si>
  <si>
    <t>안전담당자 상주</t>
    <phoneticPr fontId="1" type="noConversion"/>
  </si>
  <si>
    <t>점검 SHEET 작성, 수시 점검</t>
    <phoneticPr fontId="1" type="noConversion"/>
  </si>
  <si>
    <t>유도원(신호수) 배치</t>
    <phoneticPr fontId="1" type="noConversion"/>
  </si>
  <si>
    <t>안전 담당자 배치 및 인원 통제
유도원(신호수) 배치</t>
    <phoneticPr fontId="1" type="noConversion"/>
  </si>
  <si>
    <t>무전기 지급</t>
    <phoneticPr fontId="1" type="noConversion"/>
  </si>
  <si>
    <t>작업 구역 설정 및 인원 통제
자재/공구 이탈 방지 끈 체결</t>
    <phoneticPr fontId="1" type="noConversion"/>
  </si>
  <si>
    <t>통전 후 작업 시 절연 장갑 착용</t>
    <phoneticPr fontId="1" type="noConversion"/>
  </si>
  <si>
    <t>급소 부위 위험 경고 문구 부착
색상 구분을 통한 시인성 증대
(예. 바코드 브라켓)</t>
    <phoneticPr fontId="1" type="noConversion"/>
  </si>
  <si>
    <t>종횡비 2:1 이상 적재 금지
자동바 + 결속
2개소 이상 자동바 고정</t>
    <phoneticPr fontId="1" type="noConversion"/>
  </si>
  <si>
    <t>2인 이상 작업
유도원 배치</t>
    <phoneticPr fontId="1" type="noConversion"/>
  </si>
  <si>
    <t>설비(장비)설치_기구</t>
  </si>
  <si>
    <t>설비(장비)설치_전장</t>
  </si>
  <si>
    <t>중량물 인양 중 달기구 체결 불량 등으로 인양물 낙하/비래</t>
    <phoneticPr fontId="1" type="noConversion"/>
  </si>
  <si>
    <t>자재 이동 중 적재 및 결속 불량에 따른 전도</t>
    <phoneticPr fontId="1" type="noConversion"/>
  </si>
  <si>
    <t>자재 이동 중 작업자 주변 작업자 충돌, 협착</t>
    <phoneticPr fontId="1" type="noConversion"/>
  </si>
  <si>
    <t>장비 사용(이동) 중 주변 구조물과의 충돌</t>
    <phoneticPr fontId="1" type="noConversion"/>
  </si>
  <si>
    <t>장비 사용(이동) 중 주변 작업자 충돌, 협착</t>
    <phoneticPr fontId="1" type="noConversion"/>
  </si>
  <si>
    <t>체결 작업 중 자재 및 공구 낙하</t>
    <phoneticPr fontId="1" type="noConversion"/>
  </si>
  <si>
    <t>INTERLOCK 임의 해제 및 조작 실수에 따른 충돌 및 협착</t>
    <phoneticPr fontId="1" type="noConversion"/>
  </si>
  <si>
    <t>작업자간 의사 소통 부재 및 불안정한 작업 방법에 의한 충돌 및 협착</t>
    <phoneticPr fontId="1" type="noConversion"/>
  </si>
  <si>
    <t>2. 반입 자재 운반 및 이동</t>
    <phoneticPr fontId="1" type="noConversion"/>
  </si>
  <si>
    <t>파렛트카, 대차</t>
    <phoneticPr fontId="1" type="noConversion"/>
  </si>
  <si>
    <t>2. CABLE 포설 및 결선</t>
    <phoneticPr fontId="1" type="noConversion"/>
  </si>
  <si>
    <t>3. PANEL 배선 및 결선</t>
    <phoneticPr fontId="1" type="noConversion"/>
  </si>
  <si>
    <t>하부 인원 통제</t>
    <phoneticPr fontId="1" type="noConversion"/>
  </si>
  <si>
    <t>활선 경보기
LOTO</t>
    <phoneticPr fontId="1" type="noConversion"/>
  </si>
  <si>
    <t>ABNORMAL CASE 분석 및 S/W 반영
작업 계획서 교육
중대 위규 규정 및 처벌 강화</t>
    <phoneticPr fontId="1" type="noConversion"/>
  </si>
  <si>
    <t>육성에 의한 의사 전달</t>
    <phoneticPr fontId="1" type="noConversion"/>
  </si>
  <si>
    <t>현장소장
(안전보건관리책임자)</t>
    <phoneticPr fontId="1" type="noConversion"/>
  </si>
  <si>
    <t>작성</t>
    <phoneticPr fontId="1" type="noConversion"/>
  </si>
  <si>
    <t>검토</t>
    <phoneticPr fontId="1" type="noConversion"/>
  </si>
  <si>
    <t>승인</t>
    <phoneticPr fontId="1" type="noConversion"/>
  </si>
  <si>
    <t>협력사
현장소장
및 근로자</t>
    <phoneticPr fontId="1" type="noConversion"/>
  </si>
  <si>
    <t>안전관리자
관리감독자</t>
    <phoneticPr fontId="1" type="noConversion"/>
  </si>
  <si>
    <t>현장소장
안전보건관리
책임자</t>
    <phoneticPr fontId="1" type="noConversion"/>
  </si>
  <si>
    <t>근로자(대표)</t>
    <phoneticPr fontId="1" type="noConversion"/>
  </si>
  <si>
    <r>
      <rPr>
        <b/>
        <sz val="10"/>
        <rFont val="맑은 고딕"/>
        <family val="3"/>
        <charset val="129"/>
        <scheme val="minor"/>
      </rPr>
      <t xml:space="preserve">최초 </t>
    </r>
    <r>
      <rPr>
        <sz val="10"/>
        <color theme="3" tint="0.59999389629810485"/>
        <rFont val="맑은 고딕"/>
        <family val="3"/>
        <charset val="129"/>
        <scheme val="minor"/>
      </rPr>
      <t xml:space="preserve"> /  정기  /  수시</t>
    </r>
    <phoneticPr fontId="13" type="noConversion"/>
  </si>
  <si>
    <t>담당 인원</t>
    <phoneticPr fontId="13" type="noConversion"/>
  </si>
  <si>
    <t>위험성평가표 (조사표/개선계획/실행)</t>
    <phoneticPr fontId="1" type="noConversion"/>
  </si>
  <si>
    <t>작성(담당)</t>
    <phoneticPr fontId="1" type="noConversion"/>
  </si>
  <si>
    <t>유해·위험요인파악 (조사표)</t>
    <phoneticPr fontId="1" type="noConversion"/>
  </si>
  <si>
    <t>위험성 감소대책 (계획/실행)</t>
    <phoneticPr fontId="1" type="noConversion"/>
  </si>
  <si>
    <t>지게차</t>
    <phoneticPr fontId="1" type="noConversion"/>
  </si>
  <si>
    <t>1. 지게차를 이용한 자재 반입</t>
    <phoneticPr fontId="1" type="noConversion"/>
  </si>
  <si>
    <t>보호구 착용</t>
    <phoneticPr fontId="1" type="noConversion"/>
  </si>
  <si>
    <t xml:space="preserve"> </t>
    <phoneticPr fontId="1" type="noConversion"/>
  </si>
  <si>
    <t>2. 위험성 평가 실시 계획(공사개요)</t>
    <phoneticPr fontId="13" type="noConversion"/>
  </si>
  <si>
    <t>3. 위험성 평가 조직 구성</t>
    <phoneticPr fontId="13" type="noConversion"/>
  </si>
  <si>
    <t>H/W SET-UP</t>
    <phoneticPr fontId="13" type="noConversion"/>
  </si>
  <si>
    <t>둔포기계</t>
    <phoneticPr fontId="13" type="noConversion"/>
  </si>
  <si>
    <t>전장 SET-UP</t>
    <phoneticPr fontId="13" type="noConversion"/>
  </si>
  <si>
    <t>H/W SET-UP</t>
    <phoneticPr fontId="1" type="noConversion"/>
  </si>
  <si>
    <t>전장 SET-UP</t>
    <phoneticPr fontId="1" type="noConversion"/>
  </si>
  <si>
    <t>해당없음</t>
    <phoneticPr fontId="13" type="noConversion"/>
  </si>
  <si>
    <t>S/W 시운전</t>
    <phoneticPr fontId="1" type="noConversion"/>
  </si>
  <si>
    <t>S/W 시운전</t>
    <phoneticPr fontId="13" type="noConversion"/>
  </si>
  <si>
    <t>-. H/W SET-UP
-. 전장 작업
-. 시운전</t>
    <phoneticPr fontId="1" type="noConversion"/>
  </si>
  <si>
    <t>1.Frame 설치</t>
    <phoneticPr fontId="1" type="noConversion"/>
  </si>
  <si>
    <t>전동 지게차</t>
    <phoneticPr fontId="1" type="noConversion"/>
  </si>
  <si>
    <t>핸드리프트</t>
    <phoneticPr fontId="1" type="noConversion"/>
  </si>
  <si>
    <t>상승/하강 동작 중 협착</t>
    <phoneticPr fontId="1" type="noConversion"/>
  </si>
  <si>
    <t>작업 구역 인원 통제
협착방지 장치</t>
    <phoneticPr fontId="1" type="noConversion"/>
  </si>
  <si>
    <t>사용 전 협착 방지 장치 점검
안전 담당자 배치 및 인원 통제</t>
    <phoneticPr fontId="1" type="noConversion"/>
  </si>
  <si>
    <t>2. Chamber 설치</t>
    <phoneticPr fontId="1" type="noConversion"/>
  </si>
  <si>
    <t>크레인</t>
    <phoneticPr fontId="1" type="noConversion"/>
  </si>
  <si>
    <t>공구류</t>
    <phoneticPr fontId="1" type="noConversion"/>
  </si>
  <si>
    <t>3. Unit 설치</t>
    <phoneticPr fontId="1" type="noConversion"/>
  </si>
  <si>
    <t>작업 구역 설정 및 인원 통제
주변 정리 정돈</t>
    <phoneticPr fontId="1" type="noConversion"/>
  </si>
  <si>
    <t>장비 사용(이동) 중 작업자 미끄러짐</t>
    <phoneticPr fontId="1" type="noConversion"/>
  </si>
  <si>
    <t>1. 시운전</t>
    <phoneticPr fontId="1" type="noConversion"/>
  </si>
  <si>
    <t>1. CABLE 덕트 설치</t>
    <phoneticPr fontId="1" type="noConversion"/>
  </si>
  <si>
    <t>사용 전 과상승 방지봉, 협착 방지 장치 점검
안전 담당자 배치 및 인원 통제</t>
    <phoneticPr fontId="1" type="noConversion"/>
  </si>
  <si>
    <t>설비 돌출물에 의한 베임, 긁힘 사고</t>
    <phoneticPr fontId="1" type="noConversion"/>
  </si>
  <si>
    <t xml:space="preserve"> </t>
    <phoneticPr fontId="41" type="noConversion"/>
  </si>
  <si>
    <t>진행은 색칠한부분만수정요</t>
    <phoneticPr fontId="1" type="noConversion"/>
  </si>
  <si>
    <t>Year</t>
    <phoneticPr fontId="1" type="noConversion"/>
  </si>
  <si>
    <t>Start Date:</t>
  </si>
  <si>
    <t>Month</t>
    <phoneticPr fontId="1" type="noConversion"/>
  </si>
  <si>
    <t>TODAY:</t>
    <phoneticPr fontId="1" type="noConversion"/>
  </si>
  <si>
    <t>Week</t>
    <phoneticPr fontId="1" type="noConversion"/>
  </si>
  <si>
    <t>1W</t>
    <phoneticPr fontId="1" type="noConversion"/>
  </si>
  <si>
    <t>2W</t>
  </si>
  <si>
    <t>3W</t>
  </si>
  <si>
    <t>4W</t>
  </si>
  <si>
    <t>5W</t>
  </si>
  <si>
    <t>6W</t>
  </si>
  <si>
    <t>7W</t>
  </si>
  <si>
    <t>8W</t>
  </si>
  <si>
    <t>9W</t>
  </si>
  <si>
    <t>10W</t>
  </si>
  <si>
    <t>11W</t>
  </si>
  <si>
    <t>12W</t>
  </si>
  <si>
    <t>13W</t>
  </si>
  <si>
    <t>14W</t>
  </si>
  <si>
    <t>15W</t>
  </si>
  <si>
    <t>16W</t>
  </si>
  <si>
    <t>17W</t>
  </si>
  <si>
    <t>18W</t>
  </si>
  <si>
    <t>19W</t>
  </si>
  <si>
    <t>20W</t>
  </si>
  <si>
    <t>21W</t>
  </si>
  <si>
    <t>22W</t>
  </si>
  <si>
    <t>23W</t>
  </si>
  <si>
    <t>24W</t>
  </si>
  <si>
    <t>25W</t>
  </si>
  <si>
    <t>26W</t>
  </si>
  <si>
    <t>27W</t>
  </si>
  <si>
    <t>28W</t>
  </si>
  <si>
    <t>29W</t>
  </si>
  <si>
    <t>30W</t>
  </si>
  <si>
    <t>31W</t>
  </si>
  <si>
    <t>32W</t>
  </si>
  <si>
    <t>33W</t>
  </si>
  <si>
    <t>34W</t>
  </si>
  <si>
    <t>35W</t>
  </si>
  <si>
    <t>36W</t>
  </si>
  <si>
    <t>37W</t>
  </si>
  <si>
    <t>38W</t>
  </si>
  <si>
    <t>39W</t>
  </si>
  <si>
    <t>40W</t>
  </si>
  <si>
    <t>41W</t>
  </si>
  <si>
    <t>42W</t>
  </si>
  <si>
    <t>43W</t>
  </si>
  <si>
    <t>44W</t>
  </si>
  <si>
    <t>45W</t>
  </si>
  <si>
    <t>46W</t>
  </si>
  <si>
    <t>47W</t>
  </si>
  <si>
    <t>48W</t>
  </si>
  <si>
    <t>49W</t>
  </si>
  <si>
    <t>50W</t>
  </si>
  <si>
    <t>51W</t>
  </si>
  <si>
    <t>52W</t>
  </si>
  <si>
    <t>53W</t>
  </si>
  <si>
    <t>54W</t>
  </si>
  <si>
    <t>55W</t>
  </si>
  <si>
    <t>56W</t>
  </si>
  <si>
    <t>57W</t>
  </si>
  <si>
    <t>58W</t>
  </si>
  <si>
    <t>59W</t>
  </si>
  <si>
    <t>60W</t>
  </si>
  <si>
    <t>61W</t>
  </si>
  <si>
    <t>62W</t>
  </si>
  <si>
    <t>63W</t>
  </si>
  <si>
    <t>64W</t>
  </si>
  <si>
    <t>65W</t>
  </si>
  <si>
    <t>66W</t>
  </si>
  <si>
    <t>67W</t>
  </si>
  <si>
    <t>68W</t>
  </si>
  <si>
    <t>69W</t>
  </si>
  <si>
    <t>70W</t>
  </si>
  <si>
    <t>71W</t>
  </si>
  <si>
    <t>72W</t>
  </si>
  <si>
    <t>73W</t>
  </si>
  <si>
    <t>74W</t>
  </si>
  <si>
    <t>75W</t>
  </si>
  <si>
    <t>76W</t>
  </si>
  <si>
    <t>77W</t>
  </si>
  <si>
    <t>78W</t>
  </si>
  <si>
    <t>79W</t>
  </si>
  <si>
    <t>WBS
Step</t>
    <phoneticPr fontId="1" type="noConversion"/>
  </si>
  <si>
    <t>CLASS</t>
    <phoneticPr fontId="1" type="noConversion"/>
  </si>
  <si>
    <t>Actibity</t>
    <phoneticPr fontId="1" type="noConversion"/>
  </si>
  <si>
    <t>M. ISSUE</t>
    <phoneticPr fontId="1" type="noConversion"/>
  </si>
  <si>
    <t>C.
PLAN</t>
    <phoneticPr fontId="1" type="noConversion"/>
  </si>
  <si>
    <t>Start</t>
  </si>
  <si>
    <t>End</t>
  </si>
  <si>
    <t>DR
Day</t>
    <phoneticPr fontId="1" type="noConversion"/>
  </si>
  <si>
    <t>PP</t>
    <phoneticPr fontId="1" type="noConversion"/>
  </si>
  <si>
    <t>EP</t>
    <phoneticPr fontId="37" type="noConversion"/>
  </si>
  <si>
    <t>A</t>
    <phoneticPr fontId="1" type="noConversion"/>
  </si>
  <si>
    <t>PJT Total</t>
    <phoneticPr fontId="41" type="noConversion"/>
  </si>
  <si>
    <t>ⅠC</t>
    <phoneticPr fontId="1" type="noConversion"/>
  </si>
  <si>
    <t>In-SFA Total</t>
    <phoneticPr fontId="41" type="noConversion"/>
  </si>
  <si>
    <t>1 Step</t>
    <phoneticPr fontId="1" type="noConversion"/>
  </si>
  <si>
    <t>ALL</t>
    <phoneticPr fontId="1" type="noConversion"/>
  </si>
  <si>
    <t>Plan</t>
    <phoneticPr fontId="41" type="noConversion"/>
  </si>
  <si>
    <t>1.1</t>
    <phoneticPr fontId="1" type="noConversion"/>
  </si>
  <si>
    <t>ALL</t>
  </si>
  <si>
    <t>Plan</t>
    <phoneticPr fontId="13" type="noConversion"/>
  </si>
  <si>
    <t>Plan</t>
    <phoneticPr fontId="1" type="noConversion"/>
  </si>
  <si>
    <t>2 Step</t>
    <phoneticPr fontId="1" type="noConversion"/>
  </si>
  <si>
    <t>Design</t>
    <phoneticPr fontId="41" type="noConversion"/>
  </si>
  <si>
    <t>Mechanism Design</t>
    <phoneticPr fontId="1" type="noConversion"/>
  </si>
  <si>
    <t>LAY OUT(System Design)</t>
  </si>
  <si>
    <t>Parts Design (Output)</t>
  </si>
  <si>
    <t>Design Review</t>
    <phoneticPr fontId="1" type="noConversion"/>
  </si>
  <si>
    <t>2.2</t>
    <phoneticPr fontId="1" type="noConversion"/>
  </si>
  <si>
    <t>Control Design</t>
    <phoneticPr fontId="13" type="noConversion"/>
  </si>
  <si>
    <t>3 Step</t>
    <phoneticPr fontId="1" type="noConversion"/>
  </si>
  <si>
    <t>Manufacture</t>
    <phoneticPr fontId="13" type="noConversion"/>
  </si>
  <si>
    <t>3.1</t>
    <phoneticPr fontId="37" type="noConversion"/>
  </si>
  <si>
    <t xml:space="preserve">Mechanical Parts Procurement </t>
    <phoneticPr fontId="1" type="noConversion"/>
  </si>
  <si>
    <t>POR</t>
    <phoneticPr fontId="1" type="noConversion"/>
  </si>
  <si>
    <t>3.2</t>
    <phoneticPr fontId="37" type="noConversion"/>
  </si>
  <si>
    <t xml:space="preserve">Electrical Parts Procurement </t>
    <phoneticPr fontId="1" type="noConversion"/>
  </si>
  <si>
    <t>POR</t>
  </si>
  <si>
    <t xml:space="preserve">Stock (Purchase Parts) </t>
    <phoneticPr fontId="1" type="noConversion"/>
  </si>
  <si>
    <t xml:space="preserve">Stock (Manufactured Parts) </t>
    <phoneticPr fontId="1" type="noConversion"/>
  </si>
  <si>
    <t>3.3</t>
    <phoneticPr fontId="37" type="noConversion"/>
  </si>
  <si>
    <t>Assembly</t>
    <phoneticPr fontId="1" type="noConversion"/>
  </si>
  <si>
    <t>4 Step</t>
    <phoneticPr fontId="1" type="noConversion"/>
  </si>
  <si>
    <t>SFA Site Commissioning</t>
    <phoneticPr fontId="13" type="noConversion"/>
  </si>
  <si>
    <t>4.1</t>
    <phoneticPr fontId="37" type="noConversion"/>
  </si>
  <si>
    <t>Set Up</t>
    <phoneticPr fontId="13" type="noConversion"/>
  </si>
  <si>
    <t>TURN ON (HOOK UP)</t>
  </si>
  <si>
    <t>I/O Check (Single Motion Test)</t>
    <phoneticPr fontId="1" type="noConversion"/>
  </si>
  <si>
    <t>4.3</t>
    <phoneticPr fontId="37" type="noConversion"/>
  </si>
  <si>
    <t>Ⅱc</t>
    <phoneticPr fontId="1" type="noConversion"/>
  </si>
  <si>
    <t>Customer Site Total</t>
    <phoneticPr fontId="41" type="noConversion"/>
  </si>
  <si>
    <t>5 Step</t>
    <phoneticPr fontId="1" type="noConversion"/>
  </si>
  <si>
    <t>Customer Site Commissioning</t>
    <phoneticPr fontId="13" type="noConversion"/>
  </si>
  <si>
    <t>Site setup</t>
  </si>
  <si>
    <t>5.1</t>
    <phoneticPr fontId="37" type="noConversion"/>
  </si>
  <si>
    <t>Set Up</t>
    <phoneticPr fontId="1" type="noConversion"/>
  </si>
  <si>
    <t>FAT</t>
    <phoneticPr fontId="1" type="noConversion"/>
  </si>
  <si>
    <t>JCM</t>
    <phoneticPr fontId="1" type="noConversion"/>
  </si>
  <si>
    <t>김영민 대표</t>
    <phoneticPr fontId="1" type="noConversion"/>
  </si>
  <si>
    <t>고병준 선임</t>
    <phoneticPr fontId="1" type="noConversion"/>
  </si>
  <si>
    <t>윤은지 사원</t>
    <phoneticPr fontId="1" type="noConversion"/>
  </si>
  <si>
    <t>원구일 상무</t>
    <phoneticPr fontId="1" type="noConversion"/>
  </si>
  <si>
    <t>2024.  04.  22.</t>
    <phoneticPr fontId="1" type="noConversion"/>
  </si>
  <si>
    <t>SFA PM B팀</t>
    <phoneticPr fontId="13" type="noConversion"/>
  </si>
  <si>
    <t>장규영</t>
    <phoneticPr fontId="13" type="noConversion"/>
  </si>
  <si>
    <t>양광호 수석 / 010-5056-1597</t>
    <phoneticPr fontId="13" type="noConversion"/>
  </si>
  <si>
    <t>SK on Co., Ltd,</t>
    <phoneticPr fontId="13" type="noConversion"/>
  </si>
  <si>
    <t>양광호 수석</t>
    <phoneticPr fontId="1" type="noConversion"/>
  </si>
  <si>
    <t>Frame</t>
    <phoneticPr fontId="1" type="noConversion"/>
  </si>
  <si>
    <t>5.2</t>
    <phoneticPr fontId="37" type="noConversion"/>
  </si>
  <si>
    <t>2024. 04. 22.</t>
    <phoneticPr fontId="1" type="noConversion"/>
  </si>
  <si>
    <t>양광호</t>
    <phoneticPr fontId="1" type="noConversion"/>
  </si>
  <si>
    <t>SKON_SKBA3_TAPE ATTACHER_8N</t>
    <phoneticPr fontId="13" type="noConversion"/>
  </si>
  <si>
    <t>충청남도 아산시 둔포면 석곡리 1546</t>
    <phoneticPr fontId="13" type="noConversion"/>
  </si>
  <si>
    <t>양광호 수석/PM B팀
김형진 수석/Control A팀</t>
  </si>
  <si>
    <t>양광호 수석/PM B팀
김형진 수석/Control A팀</t>
    <phoneticPr fontId="13" type="noConversion"/>
  </si>
  <si>
    <t>김형진 수석</t>
    <phoneticPr fontId="1" type="noConversion"/>
  </si>
  <si>
    <t>현대북미 JV TAPING 8N</t>
    <phoneticPr fontId="1" type="noConversion"/>
  </si>
  <si>
    <t>PM B</t>
    <phoneticPr fontId="1" type="noConversion"/>
  </si>
  <si>
    <t xml:space="preserve"> </t>
  </si>
  <si>
    <t>이슈사항</t>
    <phoneticPr fontId="1" type="noConversion"/>
  </si>
  <si>
    <t>만회대책</t>
    <phoneticPr fontId="1" type="noConversion"/>
  </si>
  <si>
    <t>남상수 선임</t>
    <phoneticPr fontId="1" type="noConversion"/>
  </si>
  <si>
    <t>80W</t>
  </si>
  <si>
    <t>81W</t>
  </si>
  <si>
    <t>82W</t>
  </si>
  <si>
    <t>83W</t>
  </si>
  <si>
    <t>84W</t>
  </si>
  <si>
    <t>85W</t>
  </si>
  <si>
    <t>86W</t>
  </si>
  <si>
    <t>87W</t>
  </si>
  <si>
    <t>88W</t>
  </si>
  <si>
    <t>89W</t>
  </si>
  <si>
    <t>90W</t>
  </si>
  <si>
    <t>91W</t>
  </si>
  <si>
    <t>92W</t>
  </si>
  <si>
    <t>93W</t>
  </si>
  <si>
    <t>94W</t>
  </si>
  <si>
    <t>95W</t>
  </si>
  <si>
    <t>96W</t>
  </si>
  <si>
    <t>97W</t>
  </si>
  <si>
    <t>98W</t>
  </si>
  <si>
    <t>99W</t>
  </si>
  <si>
    <t>100W</t>
  </si>
  <si>
    <t>101W</t>
  </si>
  <si>
    <t>102W</t>
  </si>
  <si>
    <t>103W</t>
  </si>
  <si>
    <t>104W</t>
  </si>
  <si>
    <t>105W</t>
  </si>
  <si>
    <t>106W</t>
  </si>
  <si>
    <t>107W</t>
  </si>
  <si>
    <t>108W</t>
  </si>
  <si>
    <t>109W</t>
  </si>
  <si>
    <t>110W</t>
  </si>
  <si>
    <t>111W</t>
  </si>
  <si>
    <t>112W</t>
  </si>
  <si>
    <t>113W</t>
  </si>
  <si>
    <t>114W</t>
  </si>
  <si>
    <t>115W</t>
  </si>
  <si>
    <t>116W</t>
  </si>
  <si>
    <t>117W</t>
  </si>
  <si>
    <t>118W</t>
  </si>
  <si>
    <t>Customer KOM</t>
    <phoneticPr fontId="1" type="noConversion"/>
  </si>
  <si>
    <t>Design Pre Review (Customer)</t>
    <phoneticPr fontId="1" type="noConversion"/>
  </si>
  <si>
    <t>ASS'Y Design</t>
    <phoneticPr fontId="1" type="noConversion"/>
  </si>
  <si>
    <t>H/W Design</t>
  </si>
  <si>
    <t>S/W Design</t>
  </si>
  <si>
    <t>Longterm POR(Mitsubishi etc.)</t>
    <phoneticPr fontId="1" type="noConversion"/>
  </si>
  <si>
    <t>Stock(Manufactured Parts)</t>
    <phoneticPr fontId="1" type="noConversion"/>
  </si>
  <si>
    <t>Stock(Purchase Parts)</t>
    <phoneticPr fontId="1" type="noConversion"/>
  </si>
  <si>
    <t>#1LINE 단폭</t>
    <phoneticPr fontId="1" type="noConversion"/>
  </si>
  <si>
    <t>Mechanical Assembly</t>
    <phoneticPr fontId="1" type="noConversion"/>
  </si>
  <si>
    <t>Wiring/Tubing</t>
    <phoneticPr fontId="1" type="noConversion"/>
  </si>
  <si>
    <t>#2LINE 단폭</t>
    <phoneticPr fontId="1" type="noConversion"/>
  </si>
  <si>
    <t>#3LINE 단폭</t>
    <phoneticPr fontId="1" type="noConversion"/>
  </si>
  <si>
    <t>#4LINE 단폭</t>
    <phoneticPr fontId="1" type="noConversion"/>
  </si>
  <si>
    <t>#5LINE 단폭</t>
    <phoneticPr fontId="1" type="noConversion"/>
  </si>
  <si>
    <t>#6LINE 장폭</t>
    <phoneticPr fontId="1" type="noConversion"/>
  </si>
  <si>
    <t>#7LINE 장폭</t>
    <phoneticPr fontId="1" type="noConversion"/>
  </si>
  <si>
    <t>#8LINE 장폭</t>
    <phoneticPr fontId="1" type="noConversion"/>
  </si>
  <si>
    <t>Test (Dry &amp; Cell run)</t>
    <phoneticPr fontId="1" type="noConversion"/>
  </si>
  <si>
    <t>Ready For IAT</t>
    <phoneticPr fontId="1" type="noConversion"/>
  </si>
  <si>
    <t>4.21</t>
    <phoneticPr fontId="37" type="noConversion"/>
  </si>
  <si>
    <t>IAT (Quality)</t>
    <phoneticPr fontId="1" type="noConversion"/>
  </si>
  <si>
    <t>1차_1,2LINE</t>
    <phoneticPr fontId="1" type="noConversion"/>
  </si>
  <si>
    <t xml:space="preserve">IAT (Quality) </t>
    <phoneticPr fontId="1" type="noConversion"/>
  </si>
  <si>
    <t>2차_3,4LINE</t>
    <phoneticPr fontId="1" type="noConversion"/>
  </si>
  <si>
    <t>3차_5,6LINE</t>
    <phoneticPr fontId="1" type="noConversion"/>
  </si>
  <si>
    <t>4차_7,8LINE</t>
    <phoneticPr fontId="1" type="noConversion"/>
  </si>
  <si>
    <t>4.22</t>
    <phoneticPr fontId="37" type="noConversion"/>
  </si>
  <si>
    <t>IAT (Running)</t>
    <phoneticPr fontId="1" type="noConversion"/>
  </si>
  <si>
    <t xml:space="preserve">IAT (Running) </t>
    <phoneticPr fontId="1" type="noConversion"/>
  </si>
  <si>
    <t>4.23</t>
    <phoneticPr fontId="37" type="noConversion"/>
  </si>
  <si>
    <t>IAT (with Customer)</t>
    <phoneticPr fontId="1" type="noConversion"/>
  </si>
  <si>
    <t>1,2LINE IAT (with Customer)</t>
    <phoneticPr fontId="1" type="noConversion"/>
  </si>
  <si>
    <t>3,4LINE IAT (with Customer)</t>
    <phoneticPr fontId="1" type="noConversion"/>
  </si>
  <si>
    <t>5,6LINE IAT (with Customer)</t>
    <phoneticPr fontId="1" type="noConversion"/>
  </si>
  <si>
    <t>7,8LINE IAT (with Customer)</t>
    <phoneticPr fontId="1" type="noConversion"/>
  </si>
  <si>
    <t xml:space="preserve">PACKING &amp; TRANS. </t>
    <phoneticPr fontId="1" type="noConversion"/>
  </si>
  <si>
    <t>4-1 Step</t>
    <phoneticPr fontId="1" type="noConversion"/>
  </si>
  <si>
    <t>Shipping</t>
    <phoneticPr fontId="1" type="noConversion"/>
  </si>
  <si>
    <t>4-1.1</t>
    <phoneticPr fontId="37" type="noConversion"/>
  </si>
  <si>
    <t>Shipping</t>
  </si>
  <si>
    <t>SHIPPING</t>
    <phoneticPr fontId="1" type="noConversion"/>
  </si>
  <si>
    <t>00+</t>
    <phoneticPr fontId="1" type="noConversion"/>
  </si>
  <si>
    <t>Move/In</t>
    <phoneticPr fontId="1" type="noConversion"/>
  </si>
  <si>
    <t>M/I</t>
    <phoneticPr fontId="1" type="noConversion"/>
  </si>
  <si>
    <t>Frame Position &amp; Level</t>
    <phoneticPr fontId="1" type="noConversion"/>
  </si>
  <si>
    <t>Main PnP Set Up &amp; Setting</t>
    <phoneticPr fontId="1" type="noConversion"/>
  </si>
  <si>
    <t>1차_1,2LINE</t>
  </si>
  <si>
    <t>Air Line check</t>
    <phoneticPr fontId="1" type="noConversion"/>
  </si>
  <si>
    <t>House Cover</t>
    <phoneticPr fontId="1" type="noConversion"/>
  </si>
  <si>
    <t xml:space="preserve">Wiring </t>
    <phoneticPr fontId="1" type="noConversion"/>
  </si>
  <si>
    <t>UT Hook-up (Air,Power etc.)</t>
    <phoneticPr fontId="1" type="noConversion"/>
  </si>
  <si>
    <t>Turn-on</t>
    <phoneticPr fontId="1" type="noConversion"/>
  </si>
  <si>
    <t>Test Cell</t>
    <phoneticPr fontId="1" type="noConversion"/>
  </si>
  <si>
    <t>Teaching 및 Setting</t>
    <phoneticPr fontId="1" type="noConversion"/>
  </si>
  <si>
    <t>5.2</t>
  </si>
  <si>
    <t>2차_3,4LINE</t>
  </si>
  <si>
    <t>3차_5,6LINE</t>
  </si>
  <si>
    <t>4차_7,8LINE</t>
  </si>
  <si>
    <t>Test</t>
    <phoneticPr fontId="1" type="noConversion"/>
  </si>
  <si>
    <t>Auto Test (Setting &amp; Inner Inspection)</t>
    <phoneticPr fontId="1" type="noConversion"/>
  </si>
  <si>
    <t>5.4</t>
    <phoneticPr fontId="37" type="noConversion"/>
  </si>
  <si>
    <t>SAT</t>
    <phoneticPr fontId="1" type="noConversion"/>
  </si>
  <si>
    <t>5.5</t>
    <phoneticPr fontId="37" type="noConversion"/>
  </si>
  <si>
    <t>Line Approval</t>
    <phoneticPr fontId="1" type="noConversion"/>
  </si>
  <si>
    <t>LINE Approval</t>
    <phoneticPr fontId="1" type="noConversion"/>
  </si>
  <si>
    <t>5.6</t>
    <phoneticPr fontId="37" type="noConversion"/>
  </si>
  <si>
    <t>Pilot Production (C_Sample)</t>
    <phoneticPr fontId="1" type="noConversion"/>
  </si>
  <si>
    <t>Pilot Production</t>
    <phoneticPr fontId="1" type="noConversion"/>
  </si>
  <si>
    <t>5.7</t>
    <phoneticPr fontId="37" type="noConversion"/>
  </si>
  <si>
    <t>5.8</t>
    <phoneticPr fontId="37" type="noConversion"/>
  </si>
  <si>
    <t>공정명: SKON_SKBA3_TAPE ATTACHER_8N</t>
    <phoneticPr fontId="1" type="noConversion"/>
  </si>
  <si>
    <t>PJT : SKON_SKBA3_TAPE ATTACHER_8N</t>
    <phoneticPr fontId="1" type="noConversion"/>
  </si>
  <si>
    <t xml:space="preserve"> 예일시스템</t>
    <phoneticPr fontId="13" type="noConversion"/>
  </si>
  <si>
    <t>제이앤제이</t>
    <phoneticPr fontId="13" type="noConversion"/>
  </si>
  <si>
    <t>가우이엔지</t>
    <phoneticPr fontId="13" type="noConversion"/>
  </si>
  <si>
    <t>온오프시스템</t>
    <phoneticPr fontId="13" type="noConversion"/>
  </si>
  <si>
    <t>SNDA</t>
    <phoneticPr fontId="13" type="noConversion"/>
  </si>
  <si>
    <t>55명</t>
    <phoneticPr fontId="13" type="noConversion"/>
  </si>
  <si>
    <t>관리감독자</t>
    <phoneticPr fontId="1" type="noConversion"/>
  </si>
  <si>
    <t>지성철 수석</t>
    <phoneticPr fontId="1" type="noConversion"/>
  </si>
  <si>
    <t>최용석 부장</t>
    <phoneticPr fontId="1" type="noConversion"/>
  </si>
  <si>
    <t>류규석 실장</t>
    <phoneticPr fontId="1" type="noConversion"/>
  </si>
  <si>
    <t>권순철 부장</t>
    <phoneticPr fontId="1" type="noConversion"/>
  </si>
  <si>
    <t>2024. 05. 15 - 2025. 03. 31</t>
    <phoneticPr fontId="13" type="noConversion"/>
  </si>
  <si>
    <t>함서진 연구원</t>
    <phoneticPr fontId="1" type="noConversion"/>
  </si>
  <si>
    <t>24.05.15</t>
    <phoneticPr fontId="1" type="noConversion"/>
  </si>
  <si>
    <t>24.05.24</t>
    <phoneticPr fontId="1" type="noConversion"/>
  </si>
  <si>
    <t>24.06.01</t>
    <phoneticPr fontId="1" type="noConversion"/>
  </si>
  <si>
    <t>24.07.10</t>
    <phoneticPr fontId="1" type="noConversion"/>
  </si>
  <si>
    <t>김형진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</si>
</sst>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6" formatCode="&quot;₩&quot;#,##0;[Red]\-&quot;₩&quot;#,##0"/>
    <numFmt numFmtId="176" formatCode="yy\/mm"/>
    <numFmt numFmtId="177" formatCode="0.0%"/>
    <numFmt numFmtId="178" formatCode="mm&quot;월&quot;\ dd&quot;일&quot;"/>
    <numFmt numFmtId="179" formatCode="yy/mm/dd"/>
    <numFmt numFmtId="180" formatCode="0_ "/>
    <numFmt numFmtId="181" formatCode="0.00_);[Red]\(0.00\)"/>
    <numFmt numFmtId="182" formatCode="0.0_);[Red]\(0.0\)"/>
  </numFmts>
  <fonts count="58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8"/>
      <color theme="1"/>
      <name val="굴림체"/>
      <family val="3"/>
      <charset val="129"/>
    </font>
    <font>
      <b/>
      <sz val="11"/>
      <color theme="1"/>
      <name val="굴림체"/>
      <family val="3"/>
      <charset val="129"/>
    </font>
    <font>
      <sz val="11"/>
      <color theme="1"/>
      <name val="굴림체"/>
      <family val="3"/>
      <charset val="129"/>
    </font>
    <font>
      <sz val="11"/>
      <color theme="1"/>
      <name val="맑은 고딕"/>
      <family val="3"/>
      <charset val="129"/>
      <scheme val="minor"/>
    </font>
    <font>
      <sz val="11"/>
      <color rgb="FF000000"/>
      <name val="굴림체"/>
      <family val="3"/>
      <charset val="129"/>
    </font>
    <font>
      <sz val="10"/>
      <color rgb="FF000000"/>
      <name val="굴림체"/>
      <family val="3"/>
      <charset val="129"/>
    </font>
    <font>
      <b/>
      <sz val="22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2"/>
      <scheme val="minor"/>
    </font>
    <font>
      <sz val="8"/>
      <name val="맑은 고딕"/>
      <family val="3"/>
      <charset val="129"/>
    </font>
    <font>
      <b/>
      <sz val="12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b/>
      <sz val="10"/>
      <color indexed="8"/>
      <name val="맑은 고딕"/>
      <family val="3"/>
      <charset val="129"/>
    </font>
    <font>
      <b/>
      <sz val="18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</font>
    <font>
      <b/>
      <sz val="14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</font>
    <font>
      <b/>
      <sz val="16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굴림체"/>
      <family val="3"/>
      <charset val="129"/>
    </font>
    <font>
      <sz val="10"/>
      <color theme="3" tint="0.59999389629810485"/>
      <name val="맑은 고딕"/>
      <family val="3"/>
      <charset val="129"/>
      <scheme val="minor"/>
    </font>
    <font>
      <b/>
      <u/>
      <sz val="18"/>
      <color theme="1"/>
      <name val="맑은 고딕"/>
      <family val="3"/>
      <charset val="129"/>
      <scheme val="minor"/>
    </font>
    <font>
      <sz val="11"/>
      <color theme="0" tint="-0.14999847407452621"/>
      <name val="맑은 고딕"/>
      <family val="3"/>
      <charset val="129"/>
      <scheme val="minor"/>
    </font>
    <font>
      <sz val="7"/>
      <color theme="1"/>
      <name val="굴림체"/>
      <family val="3"/>
      <charset val="129"/>
    </font>
    <font>
      <b/>
      <sz val="10"/>
      <name val="맑은 고딕"/>
      <family val="3"/>
      <charset val="129"/>
      <scheme val="minor"/>
    </font>
    <font>
      <sz val="9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sz val="11"/>
      <name val="돋움"/>
      <family val="3"/>
      <charset val="129"/>
    </font>
    <font>
      <sz val="10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sz val="8"/>
      <name val="굴림체"/>
      <family val="2"/>
      <charset val="129"/>
    </font>
    <font>
      <sz val="10"/>
      <color theme="1"/>
      <name val="굴림체"/>
      <family val="2"/>
      <charset val="129"/>
    </font>
    <font>
      <sz val="8"/>
      <color rgb="FFFF0000"/>
      <name val="맑은 고딕"/>
      <family val="3"/>
      <charset val="129"/>
      <scheme val="minor"/>
    </font>
    <font>
      <sz val="14"/>
      <name val="HY헤드라인M"/>
      <family val="1"/>
      <charset val="129"/>
    </font>
    <font>
      <sz val="8"/>
      <name val="Arial"/>
      <family val="2"/>
    </font>
    <font>
      <b/>
      <sz val="14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i/>
      <sz val="10"/>
      <name val="맑은 고딕"/>
      <family val="3"/>
      <charset val="129"/>
      <scheme val="minor"/>
    </font>
    <font>
      <i/>
      <sz val="6"/>
      <name val="맑은 고딕"/>
      <family val="3"/>
      <charset val="129"/>
      <scheme val="minor"/>
    </font>
    <font>
      <b/>
      <sz val="8"/>
      <name val="맑은 고딕"/>
      <family val="3"/>
      <charset val="129"/>
      <scheme val="minor"/>
    </font>
    <font>
      <b/>
      <sz val="9"/>
      <color theme="0"/>
      <name val="맑은 고딕"/>
      <family val="3"/>
      <charset val="129"/>
      <scheme val="minor"/>
    </font>
    <font>
      <b/>
      <sz val="18"/>
      <color theme="0"/>
      <name val="맑은 고딕"/>
      <family val="3"/>
      <charset val="129"/>
      <scheme val="minor"/>
    </font>
    <font>
      <b/>
      <sz val="9"/>
      <name val="맑은 고딕"/>
      <family val="3"/>
      <charset val="129"/>
      <scheme val="minor"/>
    </font>
    <font>
      <b/>
      <sz val="9"/>
      <color theme="0"/>
      <name val="맑은 고딕"/>
      <family val="3"/>
      <charset val="129"/>
    </font>
    <font>
      <b/>
      <sz val="14"/>
      <color theme="0"/>
      <name val="맑은 고딕"/>
      <family val="3"/>
      <charset val="129"/>
      <scheme val="minor"/>
    </font>
    <font>
      <b/>
      <sz val="8"/>
      <color rgb="FF0000FF"/>
      <name val="맑은 고딕"/>
      <family val="3"/>
      <charset val="129"/>
      <scheme val="minor"/>
    </font>
    <font>
      <sz val="8"/>
      <color theme="0" tint="-0.34998626667073579"/>
      <name val="맑은 고딕"/>
      <family val="3"/>
      <charset val="129"/>
      <scheme val="minor"/>
    </font>
    <font>
      <b/>
      <sz val="10"/>
      <color theme="0"/>
      <name val="맑은 고딕"/>
      <family val="3"/>
      <charset val="129"/>
    </font>
    <font>
      <b/>
      <sz val="10"/>
      <color theme="0"/>
      <name val="맑은 고딕"/>
      <family val="3"/>
      <charset val="129"/>
      <scheme val="minor"/>
    </font>
    <font>
      <sz val="7"/>
      <color rgb="FFFF0000"/>
      <name val="맑은 고딕"/>
      <family val="3"/>
      <charset val="129"/>
      <scheme val="minor"/>
    </font>
    <font>
      <b/>
      <sz val="9"/>
      <color rgb="FFFFFFFF"/>
      <name val="맑은 고딕"/>
      <family val="3"/>
      <charset val="129"/>
      <scheme val="minor"/>
    </font>
  </fonts>
  <fills count="20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10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auto="1"/>
      </left>
      <right style="thin">
        <color auto="1"/>
      </right>
      <top style="double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indexed="64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double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auto="1"/>
      </right>
      <top style="thin">
        <color indexed="64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 style="hair">
        <color theme="1" tint="0.34998626667073579"/>
      </top>
      <bottom style="hair">
        <color theme="1" tint="0.34998626667073579"/>
      </bottom>
      <diagonal/>
    </border>
    <border>
      <left style="thin">
        <color indexed="55"/>
      </left>
      <right/>
      <top/>
      <bottom style="thin">
        <color theme="4" tint="-0.499984740745262"/>
      </bottom>
      <diagonal/>
    </border>
    <border>
      <left/>
      <right/>
      <top/>
      <bottom style="thin">
        <color theme="4" tint="-0.499984740745262"/>
      </bottom>
      <diagonal/>
    </border>
    <border>
      <left/>
      <right style="thin">
        <color indexed="55"/>
      </right>
      <top/>
      <bottom style="thin">
        <color theme="4" tint="-0.499984740745262"/>
      </bottom>
      <diagonal/>
    </border>
    <border>
      <left/>
      <right/>
      <top style="thin">
        <color theme="4" tint="-0.499984740745262"/>
      </top>
      <bottom style="thin">
        <color theme="4" tint="-0.49998474074526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/>
      <bottom style="hair">
        <color theme="1" tint="0.34998626667073579"/>
      </bottom>
      <diagonal/>
    </border>
    <border>
      <left/>
      <right/>
      <top/>
      <bottom style="thin">
        <color indexed="22"/>
      </bottom>
      <diagonal/>
    </border>
    <border>
      <left style="thin">
        <color rgb="FFB1BBCC"/>
      </left>
      <right style="thin">
        <color rgb="FFB1BBCC"/>
      </right>
      <top style="hair">
        <color theme="1" tint="0.34998626667073579"/>
      </top>
      <bottom style="hair">
        <color theme="1" tint="0.34998626667073579"/>
      </bottom>
      <diagonal/>
    </border>
    <border>
      <left style="thin">
        <color indexed="22"/>
      </left>
      <right style="thin">
        <color indexed="22"/>
      </right>
      <top style="hair">
        <color theme="1" tint="0.34998626667073579"/>
      </top>
      <bottom style="hair">
        <color theme="1" tint="0.34998626667073579"/>
      </bottom>
      <diagonal/>
    </border>
    <border>
      <left/>
      <right/>
      <top style="hair">
        <color theme="1" tint="0.34998626667073579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rgb="FFB1BBCC"/>
      </left>
      <right style="thin">
        <color rgb="FFB1BBCC"/>
      </right>
      <top style="thin">
        <color rgb="FFB1BBCC"/>
      </top>
      <bottom style="thin">
        <color rgb="FFB1BBCC"/>
      </bottom>
      <diagonal/>
    </border>
    <border>
      <left style="thin">
        <color indexed="55"/>
      </left>
      <right/>
      <top style="thin">
        <color indexed="64"/>
      </top>
      <bottom style="thin">
        <color theme="4" tint="-0.499984740745262"/>
      </bottom>
      <diagonal/>
    </border>
    <border>
      <left/>
      <right/>
      <top style="thin">
        <color indexed="64"/>
      </top>
      <bottom style="thin">
        <color theme="4" tint="-0.499984740745262"/>
      </bottom>
      <diagonal/>
    </border>
    <border>
      <left/>
      <right style="thin">
        <color indexed="55"/>
      </right>
      <top style="thin">
        <color indexed="64"/>
      </top>
      <bottom style="thin">
        <color theme="4" tint="-0.499984740745262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10"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2" fillId="0" borderId="0">
      <alignment vertical="center"/>
    </xf>
    <xf numFmtId="0" fontId="31" fillId="0" borderId="0">
      <alignment vertical="center"/>
    </xf>
    <xf numFmtId="0" fontId="5" fillId="0" borderId="0">
      <alignment vertical="center"/>
    </xf>
    <xf numFmtId="0" fontId="35" fillId="0" borderId="0">
      <alignment vertical="center"/>
    </xf>
    <xf numFmtId="9" fontId="38" fillId="0" borderId="0" applyFont="0" applyFill="0" applyBorder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</cellStyleXfs>
  <cellXfs count="423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0" xfId="1">
      <alignment vertical="center"/>
    </xf>
    <xf numFmtId="0" fontId="14" fillId="2" borderId="21" xfId="1" applyFont="1" applyFill="1" applyBorder="1" applyAlignment="1">
      <alignment horizontal="center" vertical="center" wrapText="1"/>
    </xf>
    <xf numFmtId="0" fontId="14" fillId="2" borderId="22" xfId="1" applyFont="1" applyFill="1" applyBorder="1" applyAlignment="1">
      <alignment horizontal="center" vertical="center" wrapText="1"/>
    </xf>
    <xf numFmtId="0" fontId="15" fillId="0" borderId="0" xfId="1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4" fillId="3" borderId="56" xfId="0" applyFont="1" applyFill="1" applyBorder="1" applyAlignment="1">
      <alignment horizontal="center" vertical="center"/>
    </xf>
    <xf numFmtId="0" fontId="14" fillId="3" borderId="57" xfId="0" applyFont="1" applyFill="1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0" fillId="5" borderId="55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6" borderId="55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7" borderId="55" xfId="0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7" borderId="17" xfId="0" applyFill="1" applyBorder="1" applyAlignment="1">
      <alignment horizontal="center" vertical="center"/>
    </xf>
    <xf numFmtId="0" fontId="0" fillId="7" borderId="18" xfId="0" applyFill="1" applyBorder="1" applyAlignment="1">
      <alignment horizontal="center" vertical="center"/>
    </xf>
    <xf numFmtId="0" fontId="0" fillId="6" borderId="14" xfId="0" applyFill="1" applyBorder="1" applyAlignment="1">
      <alignment horizontal="center" vertical="center"/>
    </xf>
    <xf numFmtId="0" fontId="0" fillId="6" borderId="8" xfId="0" applyFill="1" applyBorder="1" applyAlignment="1">
      <alignment horizontal="center" vertical="center"/>
    </xf>
    <xf numFmtId="0" fontId="0" fillId="4" borderId="14" xfId="0" applyFill="1" applyBorder="1" applyAlignment="1">
      <alignment horizontal="center" vertical="center"/>
    </xf>
    <xf numFmtId="0" fontId="0" fillId="4" borderId="55" xfId="0" applyFill="1" applyBorder="1" applyAlignment="1">
      <alignment horizontal="center" vertical="center"/>
    </xf>
    <xf numFmtId="0" fontId="0" fillId="4" borderId="17" xfId="0" applyFill="1" applyBorder="1" applyAlignment="1">
      <alignment horizontal="center" vertical="center"/>
    </xf>
    <xf numFmtId="0" fontId="0" fillId="0" borderId="5" xfId="0" applyBorder="1">
      <alignment vertical="center"/>
    </xf>
    <xf numFmtId="0" fontId="0" fillId="0" borderId="38" xfId="0" applyBorder="1">
      <alignment vertical="center"/>
    </xf>
    <xf numFmtId="0" fontId="0" fillId="0" borderId="43" xfId="0" applyBorder="1">
      <alignment vertical="center"/>
    </xf>
    <xf numFmtId="0" fontId="0" fillId="0" borderId="6" xfId="0" applyBorder="1">
      <alignment vertical="center"/>
    </xf>
    <xf numFmtId="0" fontId="0" fillId="0" borderId="51" xfId="0" applyBorder="1">
      <alignment vertical="center"/>
    </xf>
    <xf numFmtId="0" fontId="0" fillId="0" borderId="52" xfId="0" applyBorder="1">
      <alignment vertical="center"/>
    </xf>
    <xf numFmtId="0" fontId="0" fillId="0" borderId="0" xfId="0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/>
    </xf>
    <xf numFmtId="0" fontId="23" fillId="7" borderId="1" xfId="0" applyFont="1" applyFill="1" applyBorder="1" applyAlignment="1">
      <alignment vertical="center" wrapText="1"/>
    </xf>
    <xf numFmtId="0" fontId="7" fillId="7" borderId="1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left" vertical="center" wrapText="1"/>
    </xf>
    <xf numFmtId="0" fontId="11" fillId="7" borderId="1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5" fillId="0" borderId="2" xfId="1" applyFont="1" applyBorder="1" applyAlignment="1">
      <alignment vertical="center"/>
    </xf>
    <xf numFmtId="0" fontId="0" fillId="0" borderId="7" xfId="1" applyFont="1" applyBorder="1" applyAlignment="1">
      <alignment vertical="center"/>
    </xf>
    <xf numFmtId="0" fontId="0" fillId="0" borderId="6" xfId="1" applyFont="1" applyBorder="1" applyAlignment="1">
      <alignment vertical="center"/>
    </xf>
    <xf numFmtId="0" fontId="6" fillId="0" borderId="1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6" fillId="7" borderId="5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left" vertical="center" wrapText="1"/>
    </xf>
    <xf numFmtId="0" fontId="4" fillId="9" borderId="1" xfId="0" applyFont="1" applyFill="1" applyBorder="1" applyAlignment="1">
      <alignment vertical="center" wrapText="1"/>
    </xf>
    <xf numFmtId="0" fontId="4" fillId="9" borderId="1" xfId="0" applyFont="1" applyFill="1" applyBorder="1" applyAlignment="1">
      <alignment horizontal="center" vertical="center"/>
    </xf>
    <xf numFmtId="0" fontId="4" fillId="9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0" fontId="4" fillId="9" borderId="1" xfId="0" applyFont="1" applyFill="1" applyBorder="1" applyAlignment="1">
      <alignment horizontal="left" vertical="center" wrapText="1"/>
    </xf>
    <xf numFmtId="0" fontId="9" fillId="2" borderId="8" xfId="1" applyFont="1" applyFill="1" applyBorder="1" applyAlignment="1">
      <alignment horizontal="center" vertical="center" wrapText="1"/>
    </xf>
    <xf numFmtId="0" fontId="9" fillId="2" borderId="1" xfId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6" fillId="0" borderId="5" xfId="0" applyFont="1" applyFill="1" applyBorder="1" applyAlignment="1">
      <alignment vertical="center" wrapText="1"/>
    </xf>
    <xf numFmtId="0" fontId="4" fillId="9" borderId="1" xfId="0" applyFont="1" applyFill="1" applyBorder="1" applyAlignment="1">
      <alignment horizontal="center" vertical="center" wrapText="1"/>
    </xf>
    <xf numFmtId="0" fontId="30" fillId="0" borderId="0" xfId="8" applyFont="1" applyAlignment="1">
      <alignment horizontal="right"/>
    </xf>
    <xf numFmtId="0" fontId="32" fillId="0" borderId="52" xfId="8" applyFont="1" applyBorder="1" applyAlignment="1" applyProtection="1">
      <alignment horizontal="left"/>
      <protection locked="0"/>
    </xf>
    <xf numFmtId="0" fontId="30" fillId="0" borderId="0" xfId="8" applyFont="1" applyAlignment="1"/>
    <xf numFmtId="0" fontId="30" fillId="12" borderId="0" xfId="8" applyFont="1" applyFill="1" applyAlignment="1">
      <alignment horizontal="center"/>
    </xf>
    <xf numFmtId="0" fontId="33" fillId="0" borderId="0" xfId="8" applyFont="1" applyAlignment="1">
      <alignment horizontal="right"/>
    </xf>
    <xf numFmtId="0" fontId="43" fillId="0" borderId="0" xfId="8" applyFont="1" applyAlignment="1"/>
    <xf numFmtId="0" fontId="30" fillId="13" borderId="0" xfId="8" applyFont="1" applyFill="1" applyAlignment="1"/>
    <xf numFmtId="0" fontId="33" fillId="12" borderId="0" xfId="8" applyFont="1" applyFill="1" applyAlignment="1">
      <alignment horizontal="center" vertical="center"/>
    </xf>
    <xf numFmtId="49" fontId="47" fillId="14" borderId="87" xfId="8" applyNumberFormat="1" applyFont="1" applyFill="1" applyBorder="1" applyAlignment="1" applyProtection="1">
      <alignment horizontal="center" vertical="center"/>
      <protection locked="0"/>
    </xf>
    <xf numFmtId="0" fontId="48" fillId="14" borderId="87" xfId="8" applyFont="1" applyFill="1" applyBorder="1" applyAlignment="1" applyProtection="1">
      <alignment horizontal="center" vertical="center" wrapText="1"/>
      <protection locked="0"/>
    </xf>
    <xf numFmtId="0" fontId="47" fillId="14" borderId="87" xfId="8" applyFont="1" applyFill="1" applyBorder="1" applyAlignment="1" applyProtection="1">
      <alignment horizontal="center" vertical="center" wrapText="1"/>
      <protection locked="0"/>
    </xf>
    <xf numFmtId="0" fontId="47" fillId="14" borderId="87" xfId="8" applyFont="1" applyFill="1" applyBorder="1" applyAlignment="1" applyProtection="1">
      <alignment horizontal="center" vertical="center"/>
      <protection locked="0"/>
    </xf>
    <xf numFmtId="1" fontId="47" fillId="14" borderId="87" xfId="8" applyNumberFormat="1" applyFont="1" applyFill="1" applyBorder="1" applyAlignment="1" applyProtection="1">
      <alignment horizontal="center" vertical="center"/>
      <protection locked="0"/>
    </xf>
    <xf numFmtId="9" fontId="47" fillId="14" borderId="87" xfId="8" applyNumberFormat="1" applyFont="1" applyFill="1" applyBorder="1" applyAlignment="1" applyProtection="1">
      <alignment horizontal="center" vertical="center"/>
      <protection locked="0"/>
    </xf>
    <xf numFmtId="177" fontId="47" fillId="14" borderId="87" xfId="8" applyNumberFormat="1" applyFont="1" applyFill="1" applyBorder="1" applyAlignment="1" applyProtection="1">
      <alignment horizontal="center" vertical="center" wrapText="1" shrinkToFit="1"/>
      <protection locked="0"/>
    </xf>
    <xf numFmtId="0" fontId="49" fillId="14" borderId="87" xfId="8" applyFont="1" applyFill="1" applyBorder="1" applyAlignment="1" applyProtection="1">
      <alignment horizontal="center" vertical="center"/>
      <protection locked="0"/>
    </xf>
    <xf numFmtId="0" fontId="49" fillId="13" borderId="88" xfId="8" applyFont="1" applyFill="1" applyBorder="1" applyAlignment="1" applyProtection="1">
      <alignment horizontal="center" vertical="center"/>
      <protection locked="0"/>
    </xf>
    <xf numFmtId="49" fontId="50" fillId="15" borderId="87" xfId="8" applyNumberFormat="1" applyFont="1" applyFill="1" applyBorder="1" applyAlignment="1" applyProtection="1">
      <alignment horizontal="center" vertical="center"/>
      <protection locked="0"/>
    </xf>
    <xf numFmtId="0" fontId="51" fillId="15" borderId="87" xfId="8" applyFont="1" applyFill="1" applyBorder="1" applyAlignment="1" applyProtection="1">
      <alignment horizontal="center" vertical="center" wrapText="1"/>
      <protection locked="0"/>
    </xf>
    <xf numFmtId="0" fontId="47" fillId="15" borderId="87" xfId="8" applyFont="1" applyFill="1" applyBorder="1" applyAlignment="1" applyProtection="1">
      <alignment horizontal="center" vertical="center" wrapText="1"/>
      <protection locked="0"/>
    </xf>
    <xf numFmtId="0" fontId="47" fillId="15" borderId="87" xfId="8" applyFont="1" applyFill="1" applyBorder="1" applyAlignment="1" applyProtection="1">
      <alignment horizontal="center" vertical="center"/>
      <protection locked="0"/>
    </xf>
    <xf numFmtId="1" fontId="47" fillId="15" borderId="87" xfId="8" applyNumberFormat="1" applyFont="1" applyFill="1" applyBorder="1" applyAlignment="1" applyProtection="1">
      <alignment horizontal="center" vertical="center"/>
      <protection locked="0"/>
    </xf>
    <xf numFmtId="9" fontId="47" fillId="15" borderId="87" xfId="8" applyNumberFormat="1" applyFont="1" applyFill="1" applyBorder="1" applyAlignment="1" applyProtection="1">
      <alignment horizontal="center" vertical="center"/>
      <protection locked="0"/>
    </xf>
    <xf numFmtId="9" fontId="47" fillId="15" borderId="87" xfId="8" applyNumberFormat="1" applyFont="1" applyFill="1" applyBorder="1" applyAlignment="1" applyProtection="1">
      <alignment horizontal="center" vertical="center" wrapText="1" shrinkToFit="1"/>
      <protection locked="0"/>
    </xf>
    <xf numFmtId="49" fontId="28" fillId="16" borderId="89" xfId="8" applyNumberFormat="1" applyFont="1" applyFill="1" applyBorder="1" applyAlignment="1" applyProtection="1">
      <alignment horizontal="center" vertical="center"/>
      <protection locked="0"/>
    </xf>
    <xf numFmtId="49" fontId="28" fillId="16" borderId="89" xfId="8" applyNumberFormat="1" applyFont="1" applyFill="1" applyBorder="1" applyAlignment="1" applyProtection="1">
      <alignment horizontal="left" vertical="center"/>
      <protection locked="0"/>
    </xf>
    <xf numFmtId="0" fontId="28" fillId="16" borderId="89" xfId="8" applyFont="1" applyFill="1" applyBorder="1" applyAlignment="1" applyProtection="1">
      <alignment vertical="center" wrapText="1"/>
      <protection locked="0"/>
    </xf>
    <xf numFmtId="1" fontId="28" fillId="16" borderId="89" xfId="8" applyNumberFormat="1" applyFont="1" applyFill="1" applyBorder="1" applyAlignment="1" applyProtection="1">
      <alignment horizontal="center" vertical="center"/>
      <protection locked="0"/>
    </xf>
    <xf numFmtId="9" fontId="28" fillId="16" borderId="89" xfId="8" applyNumberFormat="1" applyFont="1" applyFill="1" applyBorder="1" applyAlignment="1" applyProtection="1">
      <alignment horizontal="center" vertical="center"/>
      <protection locked="0"/>
    </xf>
    <xf numFmtId="49" fontId="52" fillId="10" borderId="83" xfId="8" applyNumberFormat="1" applyFont="1" applyFill="1" applyBorder="1" applyAlignment="1" applyProtection="1">
      <alignment horizontal="center" vertical="center"/>
      <protection locked="0"/>
    </xf>
    <xf numFmtId="49" fontId="52" fillId="10" borderId="83" xfId="8" applyNumberFormat="1" applyFont="1" applyFill="1" applyBorder="1" applyAlignment="1" applyProtection="1">
      <alignment horizontal="left" vertical="center"/>
      <protection locked="0"/>
    </xf>
    <xf numFmtId="0" fontId="52" fillId="10" borderId="83" xfId="8" applyFont="1" applyFill="1" applyBorder="1" applyAlignment="1" applyProtection="1">
      <alignment vertical="center" wrapText="1"/>
      <protection locked="0"/>
    </xf>
    <xf numFmtId="1" fontId="52" fillId="10" borderId="83" xfId="8" applyNumberFormat="1" applyFont="1" applyFill="1" applyBorder="1" applyAlignment="1" applyProtection="1">
      <alignment horizontal="center" vertical="center"/>
      <protection locked="0"/>
    </xf>
    <xf numFmtId="9" fontId="52" fillId="10" borderId="83" xfId="8" applyNumberFormat="1" applyFont="1" applyFill="1" applyBorder="1" applyAlignment="1" applyProtection="1">
      <alignment horizontal="center" vertical="center"/>
      <protection locked="0"/>
    </xf>
    <xf numFmtId="0" fontId="33" fillId="17" borderId="91" xfId="8" applyFont="1" applyFill="1" applyBorder="1" applyAlignment="1">
      <alignment horizontal="left" vertical="center" wrapText="1"/>
    </xf>
    <xf numFmtId="9" fontId="33" fillId="11" borderId="83" xfId="8" applyNumberFormat="1" applyFont="1" applyFill="1" applyBorder="1" applyAlignment="1" applyProtection="1">
      <alignment horizontal="center" vertical="center"/>
      <protection locked="0"/>
    </xf>
    <xf numFmtId="0" fontId="36" fillId="17" borderId="91" xfId="8" applyFont="1" applyFill="1" applyBorder="1" applyAlignment="1">
      <alignment vertical="center" wrapText="1"/>
    </xf>
    <xf numFmtId="49" fontId="28" fillId="16" borderId="83" xfId="8" applyNumberFormat="1" applyFont="1" applyFill="1" applyBorder="1" applyAlignment="1" applyProtection="1">
      <alignment horizontal="center" vertical="center"/>
      <protection locked="0"/>
    </xf>
    <xf numFmtId="49" fontId="28" fillId="16" borderId="83" xfId="8" applyNumberFormat="1" applyFont="1" applyFill="1" applyBorder="1" applyAlignment="1" applyProtection="1">
      <alignment horizontal="left" vertical="center"/>
      <protection locked="0"/>
    </xf>
    <xf numFmtId="0" fontId="28" fillId="16" borderId="83" xfId="8" applyFont="1" applyFill="1" applyBorder="1" applyAlignment="1" applyProtection="1">
      <alignment vertical="center" wrapText="1"/>
      <protection locked="0"/>
    </xf>
    <xf numFmtId="1" fontId="28" fillId="16" borderId="83" xfId="8" applyNumberFormat="1" applyFont="1" applyFill="1" applyBorder="1" applyAlignment="1" applyProtection="1">
      <alignment horizontal="center" vertical="center"/>
      <protection locked="0"/>
    </xf>
    <xf numFmtId="9" fontId="28" fillId="16" borderId="83" xfId="8" applyNumberFormat="1" applyFont="1" applyFill="1" applyBorder="1" applyAlignment="1" applyProtection="1">
      <alignment horizontal="center" vertical="center"/>
      <protection locked="0"/>
    </xf>
    <xf numFmtId="0" fontId="52" fillId="10" borderId="91" xfId="8" applyFont="1" applyFill="1" applyBorder="1" applyAlignment="1">
      <alignment vertical="center" wrapText="1"/>
    </xf>
    <xf numFmtId="0" fontId="33" fillId="17" borderId="91" xfId="8" applyFont="1" applyFill="1" applyBorder="1" applyAlignment="1">
      <alignment vertical="center" wrapText="1"/>
    </xf>
    <xf numFmtId="0" fontId="52" fillId="10" borderId="92" xfId="8" applyFont="1" applyFill="1" applyBorder="1" applyAlignment="1">
      <alignment vertical="center" wrapText="1"/>
    </xf>
    <xf numFmtId="0" fontId="52" fillId="10" borderId="83" xfId="8" applyFont="1" applyFill="1" applyBorder="1" applyAlignment="1">
      <alignment vertical="center" wrapText="1"/>
    </xf>
    <xf numFmtId="0" fontId="36" fillId="17" borderId="83" xfId="8" applyFont="1" applyFill="1" applyBorder="1" applyAlignment="1">
      <alignment vertical="center" wrapText="1"/>
    </xf>
    <xf numFmtId="9" fontId="36" fillId="11" borderId="83" xfId="8" applyNumberFormat="1" applyFont="1" applyFill="1" applyBorder="1" applyAlignment="1" applyProtection="1">
      <alignment horizontal="center" vertical="center"/>
      <protection locked="0"/>
    </xf>
    <xf numFmtId="1" fontId="28" fillId="16" borderId="93" xfId="8" applyNumberFormat="1" applyFont="1" applyFill="1" applyBorder="1" applyAlignment="1" applyProtection="1">
      <alignment horizontal="center" vertical="center"/>
      <protection locked="0"/>
    </xf>
    <xf numFmtId="9" fontId="28" fillId="16" borderId="93" xfId="8" applyNumberFormat="1" applyFont="1" applyFill="1" applyBorder="1" applyAlignment="1" applyProtection="1">
      <alignment horizontal="center" vertical="center"/>
      <protection locked="0"/>
    </xf>
    <xf numFmtId="49" fontId="54" fillId="15" borderId="87" xfId="8" applyNumberFormat="1" applyFont="1" applyFill="1" applyBorder="1" applyAlignment="1" applyProtection="1">
      <alignment horizontal="center" vertical="center"/>
      <protection locked="0"/>
    </xf>
    <xf numFmtId="0" fontId="51" fillId="15" borderId="87" xfId="8" applyFont="1" applyFill="1" applyBorder="1" applyAlignment="1" applyProtection="1">
      <alignment vertical="center" wrapText="1"/>
      <protection locked="0"/>
    </xf>
    <xf numFmtId="0" fontId="55" fillId="15" borderId="87" xfId="8" applyFont="1" applyFill="1" applyBorder="1" applyAlignment="1" applyProtection="1">
      <alignment vertical="center" wrapText="1"/>
      <protection locked="0"/>
    </xf>
    <xf numFmtId="1" fontId="55" fillId="15" borderId="87" xfId="8" applyNumberFormat="1" applyFont="1" applyFill="1" applyBorder="1" applyAlignment="1" applyProtection="1">
      <alignment horizontal="center" vertical="center"/>
      <protection locked="0"/>
    </xf>
    <xf numFmtId="9" fontId="55" fillId="15" borderId="87" xfId="8" applyNumberFormat="1" applyFont="1" applyFill="1" applyBorder="1" applyAlignment="1" applyProtection="1">
      <alignment horizontal="center" vertical="center"/>
      <protection locked="0"/>
    </xf>
    <xf numFmtId="49" fontId="28" fillId="16" borderId="93" xfId="8" applyNumberFormat="1" applyFont="1" applyFill="1" applyBorder="1" applyAlignment="1" applyProtection="1">
      <alignment horizontal="center" vertical="center"/>
      <protection locked="0"/>
    </xf>
    <xf numFmtId="49" fontId="28" fillId="16" borderId="93" xfId="8" applyNumberFormat="1" applyFont="1" applyFill="1" applyBorder="1" applyAlignment="1" applyProtection="1">
      <alignment horizontal="left" vertical="center"/>
      <protection locked="0"/>
    </xf>
    <xf numFmtId="0" fontId="28" fillId="16" borderId="93" xfId="8" applyFont="1" applyFill="1" applyBorder="1" applyAlignment="1" applyProtection="1">
      <alignment vertical="center" wrapText="1"/>
      <protection locked="0"/>
    </xf>
    <xf numFmtId="49" fontId="52" fillId="10" borderId="88" xfId="8" applyNumberFormat="1" applyFont="1" applyFill="1" applyBorder="1" applyAlignment="1" applyProtection="1">
      <alignment horizontal="center" vertical="center"/>
      <protection locked="0"/>
    </xf>
    <xf numFmtId="49" fontId="52" fillId="10" borderId="88" xfId="8" applyNumberFormat="1" applyFont="1" applyFill="1" applyBorder="1" applyAlignment="1" applyProtection="1">
      <alignment horizontal="left" vertical="center"/>
      <protection locked="0"/>
    </xf>
    <xf numFmtId="0" fontId="52" fillId="10" borderId="94" xfId="8" applyFont="1" applyFill="1" applyBorder="1" applyAlignment="1">
      <alignment vertical="center" wrapText="1"/>
    </xf>
    <xf numFmtId="0" fontId="52" fillId="10" borderId="88" xfId="8" applyFont="1" applyFill="1" applyBorder="1" applyAlignment="1">
      <alignment vertical="center" wrapText="1"/>
    </xf>
    <xf numFmtId="1" fontId="52" fillId="10" borderId="88" xfId="8" applyNumberFormat="1" applyFont="1" applyFill="1" applyBorder="1" applyAlignment="1" applyProtection="1">
      <alignment horizontal="center" vertical="center"/>
      <protection locked="0"/>
    </xf>
    <xf numFmtId="9" fontId="52" fillId="10" borderId="88" xfId="8" applyNumberFormat="1" applyFont="1" applyFill="1" applyBorder="1" applyAlignment="1" applyProtection="1">
      <alignment horizontal="center" vertical="center"/>
      <protection locked="0"/>
    </xf>
    <xf numFmtId="0" fontId="36" fillId="17" borderId="95" xfId="8" applyFont="1" applyFill="1" applyBorder="1" applyAlignment="1">
      <alignment vertical="center" wrapText="1"/>
    </xf>
    <xf numFmtId="0" fontId="36" fillId="17" borderId="88" xfId="8" applyFont="1" applyFill="1" applyBorder="1" applyAlignment="1">
      <alignment vertical="center" wrapText="1"/>
    </xf>
    <xf numFmtId="9" fontId="36" fillId="11" borderId="88" xfId="8" applyNumberFormat="1" applyFont="1" applyFill="1" applyBorder="1" applyAlignment="1" applyProtection="1">
      <alignment horizontal="center" vertical="center"/>
      <protection locked="0"/>
    </xf>
    <xf numFmtId="176" fontId="0" fillId="0" borderId="0" xfId="0" applyNumberFormat="1" applyAlignment="1">
      <alignment horizontal="center"/>
    </xf>
    <xf numFmtId="0" fontId="40" fillId="0" borderId="0" xfId="8" applyFont="1" applyAlignment="1" applyProtection="1">
      <alignment horizontal="center"/>
      <protection locked="0"/>
    </xf>
    <xf numFmtId="14" fontId="44" fillId="0" borderId="0" xfId="8" applyNumberFormat="1" applyFont="1" applyAlignment="1"/>
    <xf numFmtId="14" fontId="32" fillId="0" borderId="0" xfId="8" applyNumberFormat="1" applyFont="1" applyAlignment="1"/>
    <xf numFmtId="14" fontId="43" fillId="0" borderId="0" xfId="8" applyNumberFormat="1" applyFont="1" applyAlignment="1"/>
    <xf numFmtId="0" fontId="43" fillId="0" borderId="0" xfId="8" applyFont="1">
      <alignment vertical="center"/>
    </xf>
    <xf numFmtId="0" fontId="30" fillId="0" borderId="0" xfId="8" applyFont="1">
      <alignment vertical="center"/>
    </xf>
    <xf numFmtId="14" fontId="32" fillId="0" borderId="0" xfId="8" applyNumberFormat="1" applyFont="1" applyAlignment="1">
      <alignment horizontal="left" vertical="center"/>
    </xf>
    <xf numFmtId="0" fontId="30" fillId="13" borderId="0" xfId="8" applyFont="1" applyFill="1">
      <alignment vertical="center"/>
    </xf>
    <xf numFmtId="0" fontId="46" fillId="3" borderId="0" xfId="8" applyFont="1" applyFill="1" applyAlignment="1">
      <alignment horizontal="center" vertical="center" wrapText="1"/>
    </xf>
    <xf numFmtId="0" fontId="46" fillId="3" borderId="0" xfId="8" applyFont="1" applyFill="1" applyAlignment="1">
      <alignment horizontal="center" vertical="center"/>
    </xf>
    <xf numFmtId="0" fontId="33" fillId="0" borderId="0" xfId="8" applyFont="1" applyAlignment="1"/>
    <xf numFmtId="0" fontId="49" fillId="15" borderId="87" xfId="8" applyFont="1" applyFill="1" applyBorder="1" applyProtection="1">
      <alignment vertical="center"/>
      <protection locked="0"/>
    </xf>
    <xf numFmtId="0" fontId="49" fillId="13" borderId="88" xfId="8" applyFont="1" applyFill="1" applyBorder="1" applyProtection="1">
      <alignment vertical="center"/>
      <protection locked="0"/>
    </xf>
    <xf numFmtId="0" fontId="28" fillId="16" borderId="89" xfId="8" applyFont="1" applyFill="1" applyBorder="1" applyProtection="1">
      <alignment vertical="center"/>
      <protection locked="0"/>
    </xf>
    <xf numFmtId="0" fontId="28" fillId="16" borderId="90" xfId="8" applyFont="1" applyFill="1" applyBorder="1" applyProtection="1">
      <alignment vertical="center"/>
      <protection locked="0"/>
    </xf>
    <xf numFmtId="0" fontId="28" fillId="0" borderId="88" xfId="8" applyFont="1" applyBorder="1" applyProtection="1">
      <alignment vertical="center"/>
      <protection locked="0"/>
    </xf>
    <xf numFmtId="0" fontId="28" fillId="13" borderId="88" xfId="8" applyFont="1" applyFill="1" applyBorder="1" applyProtection="1">
      <alignment vertical="center"/>
      <protection locked="0"/>
    </xf>
    <xf numFmtId="0" fontId="52" fillId="10" borderId="83" xfId="8" applyFont="1" applyFill="1" applyBorder="1" applyProtection="1">
      <alignment vertical="center"/>
      <protection locked="0"/>
    </xf>
    <xf numFmtId="0" fontId="52" fillId="0" borderId="83" xfId="8" applyFont="1" applyBorder="1" applyProtection="1">
      <alignment vertical="center"/>
      <protection locked="0"/>
    </xf>
    <xf numFmtId="0" fontId="52" fillId="0" borderId="88" xfId="8" applyFont="1" applyBorder="1" applyProtection="1">
      <alignment vertical="center"/>
      <protection locked="0"/>
    </xf>
    <xf numFmtId="49" fontId="33" fillId="0" borderId="83" xfId="8" applyNumberFormat="1" applyFont="1" applyBorder="1" applyAlignment="1" applyProtection="1">
      <alignment horizontal="center" vertical="center"/>
      <protection locked="0"/>
    </xf>
    <xf numFmtId="49" fontId="33" fillId="0" borderId="83" xfId="8" applyNumberFormat="1" applyFont="1" applyBorder="1" applyAlignment="1" applyProtection="1">
      <alignment horizontal="left" vertical="center"/>
      <protection locked="0"/>
    </xf>
    <xf numFmtId="0" fontId="33" fillId="0" borderId="83" xfId="8" applyFont="1" applyBorder="1" applyAlignment="1" applyProtection="1">
      <alignment vertical="center" wrapText="1"/>
      <protection locked="0"/>
    </xf>
    <xf numFmtId="0" fontId="33" fillId="0" borderId="83" xfId="8" applyFont="1" applyBorder="1" applyProtection="1">
      <alignment vertical="center"/>
      <protection locked="0"/>
    </xf>
    <xf numFmtId="1" fontId="36" fillId="0" borderId="83" xfId="8" applyNumberFormat="1" applyFont="1" applyBorder="1" applyAlignment="1" applyProtection="1">
      <alignment horizontal="center" vertical="center"/>
      <protection locked="0"/>
    </xf>
    <xf numFmtId="9" fontId="36" fillId="0" borderId="83" xfId="8" applyNumberFormat="1" applyFont="1" applyBorder="1" applyAlignment="1" applyProtection="1">
      <alignment horizontal="center" vertical="center"/>
      <protection locked="0"/>
    </xf>
    <xf numFmtId="0" fontId="53" fillId="0" borderId="83" xfId="8" applyFont="1" applyBorder="1" applyProtection="1">
      <alignment vertical="center"/>
      <protection locked="0"/>
    </xf>
    <xf numFmtId="0" fontId="53" fillId="0" borderId="88" xfId="8" applyFont="1" applyBorder="1" applyProtection="1">
      <alignment vertical="center"/>
      <protection locked="0"/>
    </xf>
    <xf numFmtId="0" fontId="28" fillId="16" borderId="83" xfId="8" applyFont="1" applyFill="1" applyBorder="1" applyProtection="1">
      <alignment vertical="center"/>
      <protection locked="0"/>
    </xf>
    <xf numFmtId="0" fontId="28" fillId="16" borderId="88" xfId="8" applyFont="1" applyFill="1" applyBorder="1" applyProtection="1">
      <alignment vertical="center"/>
      <protection locked="0"/>
    </xf>
    <xf numFmtId="49" fontId="36" fillId="0" borderId="83" xfId="8" applyNumberFormat="1" applyFont="1" applyBorder="1" applyAlignment="1" applyProtection="1">
      <alignment horizontal="left" vertical="center"/>
      <protection locked="0"/>
    </xf>
    <xf numFmtId="0" fontId="53" fillId="13" borderId="88" xfId="8" applyFont="1" applyFill="1" applyBorder="1" applyProtection="1">
      <alignment vertical="center"/>
      <protection locked="0"/>
    </xf>
    <xf numFmtId="9" fontId="33" fillId="0" borderId="83" xfId="8" applyNumberFormat="1" applyFont="1" applyBorder="1" applyAlignment="1" applyProtection="1">
      <alignment horizontal="center" vertical="center"/>
      <protection locked="0"/>
    </xf>
    <xf numFmtId="0" fontId="46" fillId="10" borderId="83" xfId="8" applyFont="1" applyFill="1" applyBorder="1" applyProtection="1">
      <alignment vertical="center"/>
      <protection locked="0"/>
    </xf>
    <xf numFmtId="49" fontId="36" fillId="0" borderId="83" xfId="8" applyNumberFormat="1" applyFont="1" applyBorder="1" applyAlignment="1" applyProtection="1">
      <alignment horizontal="center" vertical="center"/>
      <protection locked="0"/>
    </xf>
    <xf numFmtId="0" fontId="36" fillId="0" borderId="83" xfId="8" applyFont="1" applyBorder="1" applyProtection="1">
      <alignment vertical="center"/>
      <protection locked="0"/>
    </xf>
    <xf numFmtId="0" fontId="55" fillId="15" borderId="87" xfId="8" applyFont="1" applyFill="1" applyBorder="1" applyProtection="1">
      <alignment vertical="center"/>
      <protection locked="0"/>
    </xf>
    <xf numFmtId="0" fontId="28" fillId="15" borderId="87" xfId="8" applyFont="1" applyFill="1" applyBorder="1" applyProtection="1">
      <alignment vertical="center"/>
      <protection locked="0"/>
    </xf>
    <xf numFmtId="0" fontId="28" fillId="16" borderId="93" xfId="8" applyFont="1" applyFill="1" applyBorder="1" applyProtection="1">
      <alignment vertical="center"/>
      <protection locked="0"/>
    </xf>
    <xf numFmtId="0" fontId="46" fillId="10" borderId="88" xfId="8" applyFont="1" applyFill="1" applyBorder="1" applyProtection="1">
      <alignment vertical="center"/>
      <protection locked="0"/>
    </xf>
    <xf numFmtId="0" fontId="52" fillId="0" borderId="0" xfId="8" applyFont="1" applyProtection="1">
      <alignment vertical="center"/>
      <protection locked="0"/>
    </xf>
    <xf numFmtId="49" fontId="36" fillId="0" borderId="88" xfId="8" applyNumberFormat="1" applyFont="1" applyBorder="1" applyAlignment="1" applyProtection="1">
      <alignment horizontal="center" vertical="center"/>
      <protection locked="0"/>
    </xf>
    <xf numFmtId="0" fontId="36" fillId="0" borderId="88" xfId="8" applyFont="1" applyBorder="1" applyProtection="1">
      <alignment vertical="center"/>
      <protection locked="0"/>
    </xf>
    <xf numFmtId="9" fontId="36" fillId="0" borderId="0" xfId="8" applyNumberFormat="1" applyFont="1" applyAlignment="1" applyProtection="1">
      <alignment horizontal="center" vertical="center"/>
      <protection locked="0"/>
    </xf>
    <xf numFmtId="0" fontId="53" fillId="0" borderId="0" xfId="8" applyFont="1" applyProtection="1">
      <alignment vertical="center"/>
      <protection locked="0"/>
    </xf>
    <xf numFmtId="0" fontId="33" fillId="0" borderId="88" xfId="8" applyFont="1" applyBorder="1" applyProtection="1">
      <alignment vertical="center"/>
      <protection locked="0"/>
    </xf>
    <xf numFmtId="0" fontId="33" fillId="0" borderId="0" xfId="8" applyFont="1" applyProtection="1">
      <alignment vertical="center"/>
      <protection locked="0"/>
    </xf>
    <xf numFmtId="0" fontId="30" fillId="0" borderId="0" xfId="8" applyFont="1" applyAlignment="1">
      <alignment horizontal="center" vertical="center"/>
    </xf>
    <xf numFmtId="0" fontId="33" fillId="0" borderId="0" xfId="8" applyFont="1">
      <alignment vertical="center"/>
    </xf>
    <xf numFmtId="178" fontId="4" fillId="0" borderId="0" xfId="0" applyNumberFormat="1" applyFont="1">
      <alignment vertical="center"/>
    </xf>
    <xf numFmtId="14" fontId="4" fillId="0" borderId="0" xfId="0" applyNumberFormat="1" applyFont="1">
      <alignment vertical="center"/>
    </xf>
    <xf numFmtId="4" fontId="0" fillId="0" borderId="0" xfId="0" applyNumberFormat="1" applyAlignment="1">
      <alignment vertical="center" wrapText="1"/>
    </xf>
    <xf numFmtId="0" fontId="40" fillId="0" borderId="0" xfId="8" applyFont="1" applyAlignment="1" applyProtection="1">
      <protection locked="0"/>
    </xf>
    <xf numFmtId="179" fontId="32" fillId="0" borderId="52" xfId="8" applyNumberFormat="1" applyFont="1" applyBorder="1" applyAlignment="1" applyProtection="1">
      <alignment horizontal="left"/>
      <protection locked="0"/>
    </xf>
    <xf numFmtId="179" fontId="39" fillId="11" borderId="83" xfId="8" applyNumberFormat="1" applyFont="1" applyFill="1" applyBorder="1" applyAlignment="1" applyProtection="1">
      <alignment horizontal="center" vertical="center" wrapText="1"/>
      <protection locked="0"/>
    </xf>
    <xf numFmtId="0" fontId="42" fillId="0" borderId="0" xfId="8" applyFont="1" applyAlignment="1">
      <alignment horizontal="center"/>
    </xf>
    <xf numFmtId="0" fontId="19" fillId="0" borderId="0" xfId="0" applyFont="1" applyAlignment="1">
      <alignment horizontal="center"/>
    </xf>
    <xf numFmtId="179" fontId="33" fillId="0" borderId="0" xfId="8" applyNumberFormat="1" applyFont="1" applyAlignment="1"/>
    <xf numFmtId="176" fontId="30" fillId="0" borderId="0" xfId="8" applyNumberFormat="1" applyFont="1" applyAlignment="1">
      <alignment horizontal="center"/>
    </xf>
    <xf numFmtId="0" fontId="30" fillId="18" borderId="0" xfId="8" applyFont="1" applyFill="1" applyAlignment="1">
      <alignment horizontal="center" vertical="center" textRotation="180"/>
    </xf>
    <xf numFmtId="0" fontId="39" fillId="18" borderId="0" xfId="8" applyFont="1" applyFill="1" applyAlignment="1">
      <alignment horizontal="left" vertical="top" wrapText="1"/>
    </xf>
    <xf numFmtId="0" fontId="30" fillId="19" borderId="0" xfId="8" applyFont="1" applyFill="1" applyAlignment="1">
      <alignment horizontal="center" vertical="center" textRotation="180"/>
    </xf>
    <xf numFmtId="179" fontId="30" fillId="0" borderId="0" xfId="8" applyNumberFormat="1" applyFont="1">
      <alignment vertical="center"/>
    </xf>
    <xf numFmtId="179" fontId="46" fillId="3" borderId="0" xfId="8" applyNumberFormat="1" applyFont="1" applyFill="1" applyAlignment="1">
      <alignment horizontal="center" vertical="center"/>
    </xf>
    <xf numFmtId="180" fontId="57" fillId="14" borderId="87" xfId="8" applyNumberFormat="1" applyFont="1" applyFill="1" applyBorder="1" applyAlignment="1" applyProtection="1">
      <alignment horizontal="center" vertical="center"/>
      <protection locked="0"/>
    </xf>
    <xf numFmtId="179" fontId="47" fillId="14" borderId="87" xfId="8" applyNumberFormat="1" applyFont="1" applyFill="1" applyBorder="1" applyAlignment="1" applyProtection="1">
      <alignment horizontal="center" vertical="center"/>
      <protection locked="0"/>
    </xf>
    <xf numFmtId="181" fontId="47" fillId="14" borderId="87" xfId="8" applyNumberFormat="1" applyFont="1" applyFill="1" applyBorder="1" applyAlignment="1" applyProtection="1">
      <alignment horizontal="center" vertical="center"/>
      <protection locked="0"/>
    </xf>
    <xf numFmtId="180" fontId="47" fillId="15" borderId="87" xfId="8" applyNumberFormat="1" applyFont="1" applyFill="1" applyBorder="1" applyAlignment="1" applyProtection="1">
      <alignment horizontal="center" vertical="center"/>
      <protection locked="0"/>
    </xf>
    <xf numFmtId="179" fontId="47" fillId="15" borderId="87" xfId="8" applyNumberFormat="1" applyFont="1" applyFill="1" applyBorder="1" applyAlignment="1" applyProtection="1">
      <alignment horizontal="center" vertical="center"/>
      <protection locked="0"/>
    </xf>
    <xf numFmtId="182" fontId="47" fillId="15" borderId="87" xfId="8" applyNumberFormat="1" applyFont="1" applyFill="1" applyBorder="1" applyAlignment="1" applyProtection="1">
      <alignment horizontal="center" vertical="center"/>
      <protection locked="0"/>
    </xf>
    <xf numFmtId="179" fontId="28" fillId="16" borderId="89" xfId="8" applyNumberFormat="1" applyFont="1" applyFill="1" applyBorder="1" applyAlignment="1" applyProtection="1">
      <alignment horizontal="right" vertical="center"/>
      <protection locked="0"/>
    </xf>
    <xf numFmtId="182" fontId="28" fillId="16" borderId="83" xfId="8" applyNumberFormat="1" applyFont="1" applyFill="1" applyBorder="1" applyAlignment="1" applyProtection="1">
      <alignment horizontal="center" vertical="center"/>
      <protection locked="0"/>
    </xf>
    <xf numFmtId="179" fontId="52" fillId="10" borderId="83" xfId="8" applyNumberFormat="1" applyFont="1" applyFill="1" applyBorder="1" applyAlignment="1" applyProtection="1">
      <alignment horizontal="right" vertical="center"/>
      <protection locked="0"/>
    </xf>
    <xf numFmtId="182" fontId="52" fillId="10" borderId="83" xfId="8" applyNumberFormat="1" applyFont="1" applyFill="1" applyBorder="1" applyAlignment="1" applyProtection="1">
      <alignment horizontal="center" vertical="center"/>
      <protection locked="0"/>
    </xf>
    <xf numFmtId="179" fontId="33" fillId="0" borderId="83" xfId="8" applyNumberFormat="1" applyFont="1" applyBorder="1" applyAlignment="1" applyProtection="1">
      <alignment horizontal="right" vertical="center"/>
      <protection locked="0"/>
    </xf>
    <xf numFmtId="182" fontId="36" fillId="0" borderId="83" xfId="8" applyNumberFormat="1" applyFont="1" applyBorder="1" applyAlignment="1" applyProtection="1">
      <alignment horizontal="center" vertical="center"/>
      <protection locked="0"/>
    </xf>
    <xf numFmtId="179" fontId="28" fillId="16" borderId="83" xfId="8" applyNumberFormat="1" applyFont="1" applyFill="1" applyBorder="1" applyAlignment="1" applyProtection="1">
      <alignment horizontal="right" vertical="center"/>
      <protection locked="0"/>
    </xf>
    <xf numFmtId="1" fontId="39" fillId="0" borderId="83" xfId="8" applyNumberFormat="1" applyFont="1" applyBorder="1" applyAlignment="1" applyProtection="1">
      <alignment horizontal="center" vertical="center"/>
      <protection locked="0"/>
    </xf>
    <xf numFmtId="0" fontId="36" fillId="0" borderId="91" xfId="8" applyFont="1" applyBorder="1" applyAlignment="1">
      <alignment vertical="center" wrapText="1"/>
    </xf>
    <xf numFmtId="179" fontId="36" fillId="0" borderId="91" xfId="8" applyNumberFormat="1" applyFont="1" applyBorder="1" applyAlignment="1">
      <alignment horizontal="right" vertical="center" wrapText="1"/>
    </xf>
    <xf numFmtId="179" fontId="36" fillId="0" borderId="83" xfId="8" applyNumberFormat="1" applyFont="1" applyBorder="1" applyAlignment="1" applyProtection="1">
      <alignment horizontal="right" vertical="center"/>
      <protection locked="0"/>
    </xf>
    <xf numFmtId="179" fontId="28" fillId="16" borderId="93" xfId="8" applyNumberFormat="1" applyFont="1" applyFill="1" applyBorder="1" applyAlignment="1" applyProtection="1">
      <alignment horizontal="right" vertical="center"/>
      <protection locked="0"/>
    </xf>
    <xf numFmtId="180" fontId="55" fillId="15" borderId="87" xfId="8" applyNumberFormat="1" applyFont="1" applyFill="1" applyBorder="1" applyAlignment="1" applyProtection="1">
      <alignment horizontal="left" vertical="center"/>
      <protection locked="0"/>
    </xf>
    <xf numFmtId="179" fontId="55" fillId="15" borderId="87" xfId="8" applyNumberFormat="1" applyFont="1" applyFill="1" applyBorder="1" applyAlignment="1" applyProtection="1">
      <alignment horizontal="right" vertical="center"/>
      <protection locked="0"/>
    </xf>
    <xf numFmtId="177" fontId="47" fillId="15" borderId="87" xfId="8" applyNumberFormat="1" applyFont="1" applyFill="1" applyBorder="1" applyAlignment="1" applyProtection="1">
      <alignment horizontal="center" vertical="center" wrapText="1" shrinkToFit="1"/>
      <protection locked="0"/>
    </xf>
    <xf numFmtId="179" fontId="36" fillId="19" borderId="91" xfId="8" applyNumberFormat="1" applyFont="1" applyFill="1" applyBorder="1" applyAlignment="1">
      <alignment horizontal="right" vertical="center" wrapText="1"/>
    </xf>
    <xf numFmtId="179" fontId="52" fillId="10" borderId="88" xfId="8" applyNumberFormat="1" applyFont="1" applyFill="1" applyBorder="1" applyAlignment="1" applyProtection="1">
      <alignment horizontal="right" vertical="center"/>
      <protection locked="0"/>
    </xf>
    <xf numFmtId="179" fontId="36" fillId="0" borderId="95" xfId="8" applyNumberFormat="1" applyFont="1" applyBorder="1" applyAlignment="1">
      <alignment horizontal="right" vertical="center" wrapText="1"/>
    </xf>
    <xf numFmtId="179" fontId="36" fillId="0" borderId="88" xfId="8" applyNumberFormat="1" applyFont="1" applyBorder="1" applyAlignment="1" applyProtection="1">
      <alignment horizontal="right" vertical="center"/>
      <protection locked="0"/>
    </xf>
    <xf numFmtId="0" fontId="30" fillId="0" borderId="34" xfId="1" applyFont="1" applyBorder="1" applyAlignment="1">
      <alignment horizontal="center" vertical="center" shrinkToFit="1"/>
    </xf>
    <xf numFmtId="0" fontId="32" fillId="0" borderId="35" xfId="1" applyFont="1" applyBorder="1" applyAlignment="1">
      <alignment horizontal="center" vertical="center" shrinkToFit="1"/>
    </xf>
    <xf numFmtId="0" fontId="30" fillId="0" borderId="35" xfId="1" applyFont="1" applyBorder="1" applyAlignment="1">
      <alignment horizontal="center" vertical="center" shrinkToFit="1"/>
    </xf>
    <xf numFmtId="0" fontId="30" fillId="0" borderId="36" xfId="1" applyFont="1" applyBorder="1" applyAlignment="1">
      <alignment horizontal="center" vertical="center" shrinkToFit="1"/>
    </xf>
    <xf numFmtId="0" fontId="30" fillId="0" borderId="39" xfId="1" applyFont="1" applyBorder="1" applyAlignment="1">
      <alignment horizontal="center" vertical="center" shrinkToFit="1"/>
    </xf>
    <xf numFmtId="0" fontId="30" fillId="0" borderId="40" xfId="1" applyFont="1" applyBorder="1" applyAlignment="1">
      <alignment horizontal="center" vertical="center" shrinkToFit="1"/>
    </xf>
    <xf numFmtId="0" fontId="32" fillId="0" borderId="40" xfId="1" applyFont="1" applyBorder="1" applyAlignment="1">
      <alignment horizontal="center" vertical="center" shrinkToFit="1"/>
    </xf>
    <xf numFmtId="0" fontId="30" fillId="0" borderId="41" xfId="1" applyFont="1" applyBorder="1" applyAlignment="1">
      <alignment horizontal="center" vertical="center" shrinkToFit="1"/>
    </xf>
    <xf numFmtId="0" fontId="0" fillId="0" borderId="100" xfId="0" applyBorder="1">
      <alignment vertical="center"/>
    </xf>
    <xf numFmtId="0" fontId="0" fillId="0" borderId="99" xfId="0" applyBorder="1">
      <alignment vertical="center"/>
    </xf>
    <xf numFmtId="0" fontId="30" fillId="0" borderId="0" xfId="0" applyFont="1">
      <alignment vertical="center"/>
    </xf>
    <xf numFmtId="0" fontId="0" fillId="0" borderId="2" xfId="0" applyBorder="1">
      <alignment vertical="center"/>
    </xf>
    <xf numFmtId="0" fontId="25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1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29" fillId="0" borderId="2" xfId="1" applyFont="1" applyBorder="1" applyAlignment="1">
      <alignment horizontal="center" vertical="center" wrapText="1"/>
    </xf>
    <xf numFmtId="0" fontId="29" fillId="0" borderId="44" xfId="1" applyFont="1" applyBorder="1" applyAlignment="1">
      <alignment horizontal="center" vertical="center" wrapText="1"/>
    </xf>
    <xf numFmtId="0" fontId="29" fillId="0" borderId="51" xfId="1" applyFont="1" applyBorder="1" applyAlignment="1">
      <alignment horizontal="center" vertical="center" wrapText="1"/>
    </xf>
    <xf numFmtId="0" fontId="29" fillId="0" borderId="82" xfId="1" applyFont="1" applyBorder="1" applyAlignment="1">
      <alignment horizontal="center" vertical="center" wrapText="1"/>
    </xf>
    <xf numFmtId="0" fontId="8" fillId="0" borderId="0" xfId="1" applyFont="1" applyAlignment="1">
      <alignment horizontal="center" vertical="center"/>
    </xf>
    <xf numFmtId="0" fontId="14" fillId="0" borderId="22" xfId="1" applyFont="1" applyBorder="1" applyAlignment="1">
      <alignment horizontal="center" vertical="center" wrapText="1"/>
    </xf>
    <xf numFmtId="0" fontId="15" fillId="0" borderId="22" xfId="1" applyFont="1" applyBorder="1" applyAlignment="1">
      <alignment horizontal="center" vertical="center" wrapText="1"/>
    </xf>
    <xf numFmtId="0" fontId="15" fillId="0" borderId="23" xfId="1" applyFont="1" applyBorder="1" applyAlignment="1">
      <alignment horizontal="center" vertical="center" wrapText="1"/>
    </xf>
    <xf numFmtId="0" fontId="14" fillId="2" borderId="24" xfId="1" applyFont="1" applyFill="1" applyBorder="1" applyAlignment="1">
      <alignment horizontal="center" vertical="center" wrapText="1"/>
    </xf>
    <xf numFmtId="0" fontId="14" fillId="2" borderId="25" xfId="1" applyFont="1" applyFill="1" applyBorder="1" applyAlignment="1">
      <alignment horizontal="center" vertical="center" wrapText="1"/>
    </xf>
    <xf numFmtId="0" fontId="14" fillId="2" borderId="26" xfId="1" applyFont="1" applyFill="1" applyBorder="1" applyAlignment="1">
      <alignment horizontal="center" vertical="center" wrapText="1"/>
    </xf>
    <xf numFmtId="0" fontId="9" fillId="2" borderId="27" xfId="1" applyFont="1" applyFill="1" applyBorder="1" applyAlignment="1">
      <alignment horizontal="center" vertical="center" wrapText="1"/>
    </xf>
    <xf numFmtId="0" fontId="9" fillId="2" borderId="8" xfId="1" applyFont="1" applyFill="1" applyBorder="1" applyAlignment="1">
      <alignment horizontal="center" vertical="center" wrapText="1"/>
    </xf>
    <xf numFmtId="6" fontId="5" fillId="0" borderId="28" xfId="1" applyNumberFormat="1" applyFont="1" applyBorder="1" applyAlignment="1">
      <alignment horizontal="center" vertical="center" wrapText="1"/>
    </xf>
    <xf numFmtId="0" fontId="5" fillId="0" borderId="28" xfId="1" applyFont="1" applyBorder="1" applyAlignment="1">
      <alignment horizontal="center" vertical="center" wrapText="1"/>
    </xf>
    <xf numFmtId="0" fontId="24" fillId="0" borderId="12" xfId="1" applyFont="1" applyBorder="1" applyAlignment="1">
      <alignment horizontal="center" vertical="center" wrapText="1"/>
    </xf>
    <xf numFmtId="0" fontId="24" fillId="0" borderId="13" xfId="1" applyFont="1" applyBorder="1" applyAlignment="1">
      <alignment horizontal="center" vertical="center" wrapText="1"/>
    </xf>
    <xf numFmtId="0" fontId="24" fillId="0" borderId="74" xfId="1" applyFont="1" applyBorder="1" applyAlignment="1">
      <alignment horizontal="center" vertical="center" wrapText="1"/>
    </xf>
    <xf numFmtId="0" fontId="9" fillId="2" borderId="29" xfId="1" applyFont="1" applyFill="1" applyBorder="1" applyAlignment="1">
      <alignment horizontal="center" vertical="center" wrapText="1"/>
    </xf>
    <xf numFmtId="0" fontId="9" fillId="2" borderId="1" xfId="1" applyFont="1" applyFill="1" applyBorder="1" applyAlignment="1">
      <alignment horizontal="center" vertical="center" wrapText="1"/>
    </xf>
    <xf numFmtId="0" fontId="5" fillId="0" borderId="30" xfId="1" applyBorder="1" applyAlignment="1">
      <alignment horizontal="center" vertical="center" wrapText="1"/>
    </xf>
    <xf numFmtId="0" fontId="5" fillId="0" borderId="30" xfId="1" applyFont="1" applyBorder="1" applyAlignment="1">
      <alignment horizontal="center" vertical="center" wrapText="1"/>
    </xf>
    <xf numFmtId="0" fontId="9" fillId="2" borderId="5" xfId="1" applyFont="1" applyFill="1" applyBorder="1" applyAlignment="1">
      <alignment horizontal="center" vertical="center" wrapText="1"/>
    </xf>
    <xf numFmtId="0" fontId="9" fillId="2" borderId="81" xfId="1" applyFont="1" applyFill="1" applyBorder="1" applyAlignment="1">
      <alignment horizontal="center" vertical="center" wrapText="1"/>
    </xf>
    <xf numFmtId="14" fontId="11" fillId="0" borderId="9" xfId="1" applyNumberFormat="1" applyFont="1" applyBorder="1" applyAlignment="1">
      <alignment horizontal="center" vertical="center" wrapText="1"/>
    </xf>
    <xf numFmtId="14" fontId="11" fillId="0" borderId="8" xfId="1" applyNumberFormat="1" applyFont="1" applyBorder="1" applyAlignment="1">
      <alignment horizontal="center" vertical="center" wrapText="1"/>
    </xf>
    <xf numFmtId="0" fontId="9" fillId="2" borderId="9" xfId="1" applyFont="1" applyFill="1" applyBorder="1" applyAlignment="1">
      <alignment horizontal="left" vertical="center" wrapText="1"/>
    </xf>
    <xf numFmtId="0" fontId="9" fillId="2" borderId="8" xfId="1" applyFont="1" applyFill="1" applyBorder="1" applyAlignment="1">
      <alignment horizontal="left" vertical="center" wrapText="1"/>
    </xf>
    <xf numFmtId="0" fontId="30" fillId="0" borderId="30" xfId="1" applyFont="1" applyBorder="1" applyAlignment="1">
      <alignment horizontal="center" vertical="center" wrapText="1"/>
    </xf>
    <xf numFmtId="0" fontId="34" fillId="0" borderId="30" xfId="1" applyFont="1" applyBorder="1" applyAlignment="1">
      <alignment horizontal="center" vertical="center" wrapText="1"/>
    </xf>
    <xf numFmtId="0" fontId="11" fillId="0" borderId="30" xfId="1" applyFont="1" applyBorder="1" applyAlignment="1">
      <alignment horizontal="center" vertical="center" wrapText="1"/>
    </xf>
    <xf numFmtId="0" fontId="11" fillId="0" borderId="31" xfId="1" applyFont="1" applyBorder="1" applyAlignment="1">
      <alignment horizontal="center" vertical="center" wrapText="1"/>
    </xf>
    <xf numFmtId="0" fontId="9" fillId="2" borderId="32" xfId="1" applyFont="1" applyFill="1" applyBorder="1" applyAlignment="1">
      <alignment horizontal="center" vertical="center" wrapText="1"/>
    </xf>
    <xf numFmtId="0" fontId="9" fillId="2" borderId="33" xfId="1" applyFont="1" applyFill="1" applyBorder="1" applyAlignment="1">
      <alignment horizontal="center" vertical="center" wrapText="1"/>
    </xf>
    <xf numFmtId="0" fontId="9" fillId="2" borderId="37" xfId="1" applyFont="1" applyFill="1" applyBorder="1" applyAlignment="1">
      <alignment horizontal="center" vertical="center" wrapText="1"/>
    </xf>
    <xf numFmtId="0" fontId="9" fillId="2" borderId="38" xfId="1" applyFont="1" applyFill="1" applyBorder="1" applyAlignment="1">
      <alignment horizontal="center" vertical="center" wrapText="1"/>
    </xf>
    <xf numFmtId="0" fontId="9" fillId="2" borderId="46" xfId="1" applyFont="1" applyFill="1" applyBorder="1" applyAlignment="1">
      <alignment horizontal="center" vertical="center" wrapText="1"/>
    </xf>
    <xf numFmtId="0" fontId="9" fillId="2" borderId="47" xfId="1" applyFont="1" applyFill="1" applyBorder="1" applyAlignment="1">
      <alignment horizontal="center" vertical="center" wrapText="1"/>
    </xf>
    <xf numFmtId="0" fontId="11" fillId="0" borderId="2" xfId="1" quotePrefix="1" applyFont="1" applyBorder="1" applyAlignment="1">
      <alignment horizontal="left" vertical="center" wrapText="1" indent="1"/>
    </xf>
    <xf numFmtId="0" fontId="11" fillId="0" borderId="3" xfId="1" applyFont="1" applyBorder="1" applyAlignment="1">
      <alignment horizontal="left" vertical="center" wrapText="1" indent="1"/>
    </xf>
    <xf numFmtId="0" fontId="11" fillId="0" borderId="33" xfId="1" applyFont="1" applyBorder="1" applyAlignment="1">
      <alignment horizontal="left" vertical="center" wrapText="1" indent="1"/>
    </xf>
    <xf numFmtId="0" fontId="11" fillId="0" borderId="4" xfId="1" applyFont="1" applyBorder="1" applyAlignment="1">
      <alignment horizontal="left" vertical="center" wrapText="1" indent="1"/>
    </xf>
    <xf numFmtId="0" fontId="11" fillId="0" borderId="0" xfId="1" applyFont="1" applyBorder="1" applyAlignment="1">
      <alignment horizontal="left" vertical="center" wrapText="1" indent="1"/>
    </xf>
    <xf numFmtId="0" fontId="11" fillId="0" borderId="38" xfId="1" applyFont="1" applyBorder="1" applyAlignment="1">
      <alignment horizontal="left" vertical="center" wrapText="1" indent="1"/>
    </xf>
    <xf numFmtId="0" fontId="11" fillId="0" borderId="48" xfId="1" applyFont="1" applyBorder="1" applyAlignment="1">
      <alignment horizontal="left" vertical="center" wrapText="1" indent="1"/>
    </xf>
    <xf numFmtId="0" fontId="11" fillId="0" borderId="49" xfId="1" applyFont="1" applyBorder="1" applyAlignment="1">
      <alignment horizontal="left" vertical="center" wrapText="1" indent="1"/>
    </xf>
    <xf numFmtId="0" fontId="11" fillId="0" borderId="47" xfId="1" applyFont="1" applyBorder="1" applyAlignment="1">
      <alignment horizontal="left" vertical="center" wrapText="1" indent="1"/>
    </xf>
    <xf numFmtId="0" fontId="9" fillId="2" borderId="42" xfId="1" applyFont="1" applyFill="1" applyBorder="1" applyAlignment="1">
      <alignment horizontal="center" vertical="center" wrapText="1"/>
    </xf>
    <xf numFmtId="0" fontId="9" fillId="2" borderId="43" xfId="1" applyFont="1" applyFill="1" applyBorder="1" applyAlignment="1">
      <alignment horizontal="center" vertical="center" wrapText="1"/>
    </xf>
    <xf numFmtId="0" fontId="9" fillId="2" borderId="2" xfId="1" applyFont="1" applyFill="1" applyBorder="1" applyAlignment="1">
      <alignment horizontal="center" vertical="center" wrapText="1"/>
    </xf>
    <xf numFmtId="0" fontId="9" fillId="2" borderId="4" xfId="1" applyFont="1" applyFill="1" applyBorder="1" applyAlignment="1">
      <alignment horizontal="center" vertical="center" wrapText="1"/>
    </xf>
    <xf numFmtId="0" fontId="9" fillId="2" borderId="48" xfId="1" applyFont="1" applyFill="1" applyBorder="1" applyAlignment="1">
      <alignment horizontal="center" vertical="center" wrapText="1"/>
    </xf>
    <xf numFmtId="0" fontId="9" fillId="0" borderId="2" xfId="1" applyFont="1" applyFill="1" applyBorder="1" applyAlignment="1">
      <alignment horizontal="center" vertical="center" wrapText="1"/>
    </xf>
    <xf numFmtId="0" fontId="9" fillId="0" borderId="3" xfId="1" applyFont="1" applyFill="1" applyBorder="1" applyAlignment="1">
      <alignment horizontal="center" vertical="center" wrapText="1"/>
    </xf>
    <xf numFmtId="0" fontId="9" fillId="0" borderId="44" xfId="1" applyFont="1" applyFill="1" applyBorder="1" applyAlignment="1">
      <alignment horizontal="center" vertical="center" wrapText="1"/>
    </xf>
    <xf numFmtId="0" fontId="9" fillId="0" borderId="4" xfId="1" applyFont="1" applyFill="1" applyBorder="1" applyAlignment="1">
      <alignment horizontal="center" vertical="center" wrapText="1"/>
    </xf>
    <xf numFmtId="0" fontId="9" fillId="0" borderId="0" xfId="1" applyFont="1" applyFill="1" applyBorder="1" applyAlignment="1">
      <alignment horizontal="center" vertical="center" wrapText="1"/>
    </xf>
    <xf numFmtId="0" fontId="9" fillId="0" borderId="45" xfId="1" applyFont="1" applyFill="1" applyBorder="1" applyAlignment="1">
      <alignment horizontal="center" vertical="center" wrapText="1"/>
    </xf>
    <xf numFmtId="0" fontId="9" fillId="0" borderId="48" xfId="1" applyFont="1" applyFill="1" applyBorder="1" applyAlignment="1">
      <alignment horizontal="center" vertical="center" wrapText="1"/>
    </xf>
    <xf numFmtId="0" fontId="9" fillId="0" borderId="49" xfId="1" applyFont="1" applyFill="1" applyBorder="1" applyAlignment="1">
      <alignment horizontal="center" vertical="center" wrapText="1"/>
    </xf>
    <xf numFmtId="0" fontId="9" fillId="0" borderId="50" xfId="1" applyFont="1" applyFill="1" applyBorder="1" applyAlignment="1">
      <alignment horizontal="center" vertical="center" wrapText="1"/>
    </xf>
    <xf numFmtId="0" fontId="30" fillId="0" borderId="75" xfId="1" applyFont="1" applyBorder="1" applyAlignment="1">
      <alignment horizontal="center" vertical="center" wrapText="1"/>
    </xf>
    <xf numFmtId="0" fontId="30" fillId="0" borderId="76" xfId="1" applyFont="1" applyBorder="1" applyAlignment="1">
      <alignment horizontal="center" vertical="center" wrapText="1"/>
    </xf>
    <xf numFmtId="0" fontId="30" fillId="0" borderId="77" xfId="1" applyFont="1" applyBorder="1" applyAlignment="1">
      <alignment horizontal="center" vertical="center" wrapText="1"/>
    </xf>
    <xf numFmtId="0" fontId="30" fillId="0" borderId="78" xfId="1" applyFont="1" applyBorder="1" applyAlignment="1">
      <alignment horizontal="center" vertical="center" wrapText="1"/>
    </xf>
    <xf numFmtId="0" fontId="30" fillId="0" borderId="79" xfId="1" applyFont="1" applyBorder="1" applyAlignment="1">
      <alignment horizontal="center" vertical="center" wrapText="1"/>
    </xf>
    <xf numFmtId="0" fontId="30" fillId="0" borderId="80" xfId="1" applyFont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/>
    </xf>
    <xf numFmtId="0" fontId="42" fillId="0" borderId="0" xfId="8" applyFont="1" applyAlignment="1">
      <alignment horizontal="center"/>
    </xf>
    <xf numFmtId="0" fontId="19" fillId="0" borderId="0" xfId="0" applyFont="1" applyAlignment="1">
      <alignment horizontal="center"/>
    </xf>
    <xf numFmtId="14" fontId="32" fillId="0" borderId="7" xfId="8" applyNumberFormat="1" applyFont="1" applyBorder="1" applyAlignment="1" applyProtection="1">
      <alignment horizontal="left"/>
      <protection locked="0"/>
    </xf>
    <xf numFmtId="176" fontId="0" fillId="0" borderId="0" xfId="0" applyNumberFormat="1" applyAlignment="1">
      <alignment horizontal="center"/>
    </xf>
    <xf numFmtId="176" fontId="30" fillId="0" borderId="0" xfId="8" applyNumberFormat="1" applyFont="1" applyAlignment="1">
      <alignment horizontal="center"/>
    </xf>
    <xf numFmtId="14" fontId="56" fillId="19" borderId="0" xfId="8" applyNumberFormat="1" applyFont="1" applyFill="1" applyAlignment="1" applyProtection="1">
      <alignment horizontal="left" vertical="top" wrapText="1"/>
      <protection locked="0"/>
    </xf>
    <xf numFmtId="14" fontId="56" fillId="19" borderId="0" xfId="8" applyNumberFormat="1" applyFont="1" applyFill="1" applyAlignment="1" applyProtection="1">
      <alignment horizontal="left" vertical="top"/>
      <protection locked="0"/>
    </xf>
    <xf numFmtId="0" fontId="56" fillId="19" borderId="0" xfId="0" applyFont="1" applyFill="1" applyAlignment="1">
      <alignment horizontal="left" vertical="top"/>
    </xf>
    <xf numFmtId="14" fontId="45" fillId="0" borderId="5" xfId="8" applyNumberFormat="1" applyFont="1" applyBorder="1" applyAlignment="1">
      <alignment horizontal="center" vertical="center"/>
    </xf>
    <xf numFmtId="14" fontId="45" fillId="0" borderId="7" xfId="8" applyNumberFormat="1" applyFont="1" applyBorder="1" applyAlignment="1">
      <alignment horizontal="center" vertical="center"/>
    </xf>
    <xf numFmtId="14" fontId="45" fillId="0" borderId="6" xfId="8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14" fontId="45" fillId="0" borderId="1" xfId="8" applyNumberFormat="1" applyFont="1" applyBorder="1" applyAlignment="1">
      <alignment horizontal="center" vertical="center"/>
    </xf>
    <xf numFmtId="16" fontId="33" fillId="0" borderId="96" xfId="8" applyNumberFormat="1" applyFont="1" applyBorder="1" applyAlignment="1">
      <alignment horizontal="center" textRotation="90"/>
    </xf>
    <xf numFmtId="16" fontId="33" fillId="0" borderId="97" xfId="8" applyNumberFormat="1" applyFont="1" applyBorder="1" applyAlignment="1">
      <alignment horizontal="center" textRotation="90"/>
    </xf>
    <xf numFmtId="16" fontId="33" fillId="0" borderId="98" xfId="8" applyNumberFormat="1" applyFont="1" applyBorder="1" applyAlignment="1">
      <alignment horizontal="center" textRotation="90"/>
    </xf>
    <xf numFmtId="16" fontId="33" fillId="0" borderId="84" xfId="8" applyNumberFormat="1" applyFont="1" applyBorder="1" applyAlignment="1">
      <alignment horizontal="center" textRotation="90"/>
    </xf>
    <xf numFmtId="16" fontId="33" fillId="0" borderId="85" xfId="8" applyNumberFormat="1" applyFont="1" applyBorder="1" applyAlignment="1">
      <alignment horizontal="center" textRotation="90"/>
    </xf>
    <xf numFmtId="16" fontId="33" fillId="0" borderId="86" xfId="8" applyNumberFormat="1" applyFont="1" applyBorder="1" applyAlignment="1">
      <alignment horizontal="center" textRotation="90"/>
    </xf>
    <xf numFmtId="0" fontId="4" fillId="9" borderId="9" xfId="0" applyFont="1" applyFill="1" applyBorder="1" applyAlignment="1">
      <alignment horizontal="left" vertical="center" wrapText="1"/>
    </xf>
    <xf numFmtId="0" fontId="4" fillId="9" borderId="10" xfId="0" applyFont="1" applyFill="1" applyBorder="1" applyAlignment="1">
      <alignment horizontal="left" vertical="center" wrapText="1"/>
    </xf>
    <xf numFmtId="0" fontId="4" fillId="9" borderId="8" xfId="0" applyFont="1" applyFill="1" applyBorder="1" applyAlignment="1">
      <alignment horizontal="left" vertical="center" wrapText="1"/>
    </xf>
    <xf numFmtId="0" fontId="4" fillId="9" borderId="9" xfId="0" applyFont="1" applyFill="1" applyBorder="1" applyAlignment="1">
      <alignment horizontal="center" vertical="center" wrapText="1"/>
    </xf>
    <xf numFmtId="0" fontId="4" fillId="9" borderId="10" xfId="0" applyFont="1" applyFill="1" applyBorder="1" applyAlignment="1">
      <alignment horizontal="center" vertical="center" wrapText="1"/>
    </xf>
    <xf numFmtId="0" fontId="4" fillId="9" borderId="8" xfId="0" applyFont="1" applyFill="1" applyBorder="1" applyAlignment="1">
      <alignment horizontal="center" vertical="center" wrapText="1"/>
    </xf>
    <xf numFmtId="0" fontId="4" fillId="9" borderId="9" xfId="0" applyFont="1" applyFill="1" applyBorder="1" applyAlignment="1">
      <alignment vertical="center" wrapText="1"/>
    </xf>
    <xf numFmtId="0" fontId="4" fillId="9" borderId="8" xfId="0" applyFont="1" applyFill="1" applyBorder="1" applyAlignment="1">
      <alignment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15" fillId="8" borderId="2" xfId="1" applyFont="1" applyFill="1" applyBorder="1" applyAlignment="1">
      <alignment horizontal="center" vertical="center" wrapText="1"/>
    </xf>
    <xf numFmtId="0" fontId="15" fillId="8" borderId="3" xfId="1" applyFont="1" applyFill="1" applyBorder="1" applyAlignment="1">
      <alignment horizontal="center" vertical="center" wrapText="1"/>
    </xf>
    <xf numFmtId="0" fontId="15" fillId="8" borderId="33" xfId="1" applyFont="1" applyFill="1" applyBorder="1" applyAlignment="1">
      <alignment horizontal="center" vertical="center" wrapText="1"/>
    </xf>
    <xf numFmtId="0" fontId="15" fillId="8" borderId="4" xfId="1" applyFont="1" applyFill="1" applyBorder="1" applyAlignment="1">
      <alignment horizontal="center" vertical="center" wrapText="1"/>
    </xf>
    <xf numFmtId="0" fontId="15" fillId="8" borderId="0" xfId="1" applyFont="1" applyFill="1" applyBorder="1" applyAlignment="1">
      <alignment horizontal="center" vertical="center" wrapText="1"/>
    </xf>
    <xf numFmtId="0" fontId="15" fillId="8" borderId="38" xfId="1" applyFont="1" applyFill="1" applyBorder="1" applyAlignment="1">
      <alignment horizontal="center" vertical="center" wrapText="1"/>
    </xf>
    <xf numFmtId="0" fontId="15" fillId="8" borderId="51" xfId="1" applyFont="1" applyFill="1" applyBorder="1" applyAlignment="1">
      <alignment horizontal="center" vertical="center" wrapText="1"/>
    </xf>
    <xf numFmtId="0" fontId="15" fillId="8" borderId="52" xfId="1" applyFont="1" applyFill="1" applyBorder="1" applyAlignment="1">
      <alignment horizontal="center" vertical="center" wrapText="1"/>
    </xf>
    <xf numFmtId="0" fontId="15" fillId="8" borderId="43" xfId="1" applyFont="1" applyFill="1" applyBorder="1" applyAlignment="1">
      <alignment horizontal="center" vertical="center" wrapText="1"/>
    </xf>
    <xf numFmtId="0" fontId="15" fillId="8" borderId="5" xfId="1" applyFont="1" applyFill="1" applyBorder="1" applyAlignment="1">
      <alignment horizontal="center" vertical="center"/>
    </xf>
    <xf numFmtId="0" fontId="15" fillId="8" borderId="6" xfId="1" applyFont="1" applyFill="1" applyBorder="1" applyAlignment="1">
      <alignment horizontal="center" vertical="center"/>
    </xf>
    <xf numFmtId="0" fontId="15" fillId="0" borderId="5" xfId="1" applyFont="1" applyFill="1" applyBorder="1" applyAlignment="1">
      <alignment horizontal="center" vertical="center"/>
    </xf>
    <xf numFmtId="0" fontId="15" fillId="0" borderId="7" xfId="1" applyFont="1" applyFill="1" applyBorder="1" applyAlignment="1">
      <alignment horizontal="center" vertical="center"/>
    </xf>
    <xf numFmtId="0" fontId="15" fillId="0" borderId="6" xfId="1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51" xfId="0" applyFont="1" applyBorder="1" applyAlignment="1">
      <alignment horizontal="center" vertical="center" wrapText="1"/>
    </xf>
    <xf numFmtId="0" fontId="2" fillId="0" borderId="52" xfId="0" applyFont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 wrapText="1"/>
    </xf>
    <xf numFmtId="0" fontId="9" fillId="4" borderId="59" xfId="0" applyFont="1" applyFill="1" applyBorder="1" applyAlignment="1">
      <alignment horizontal="center" vertical="center"/>
    </xf>
    <xf numFmtId="0" fontId="9" fillId="4" borderId="55" xfId="0" applyFont="1" applyFill="1" applyBorder="1" applyAlignment="1">
      <alignment horizontal="center" vertical="center"/>
    </xf>
    <xf numFmtId="0" fontId="9" fillId="4" borderId="17" xfId="0" applyFont="1" applyFill="1" applyBorder="1" applyAlignment="1">
      <alignment horizontal="center" vertical="center"/>
    </xf>
    <xf numFmtId="0" fontId="9" fillId="4" borderId="14" xfId="0" applyFont="1" applyFill="1" applyBorder="1" applyAlignment="1">
      <alignment horizontal="center" vertical="center"/>
    </xf>
    <xf numFmtId="0" fontId="9" fillId="4" borderId="53" xfId="0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18" fillId="0" borderId="18" xfId="0" applyFont="1" applyBorder="1" applyAlignment="1">
      <alignment horizontal="center" vertical="center"/>
    </xf>
    <xf numFmtId="0" fontId="18" fillId="0" borderId="19" xfId="0" applyFont="1" applyBorder="1" applyAlignment="1">
      <alignment horizontal="center" vertical="center"/>
    </xf>
    <xf numFmtId="0" fontId="18" fillId="0" borderId="20" xfId="0" applyFont="1" applyBorder="1" applyAlignment="1">
      <alignment horizontal="center" vertical="center"/>
    </xf>
    <xf numFmtId="0" fontId="18" fillId="0" borderId="54" xfId="0" applyFont="1" applyBorder="1" applyAlignment="1">
      <alignment horizontal="center" vertical="center"/>
    </xf>
    <xf numFmtId="0" fontId="14" fillId="3" borderId="57" xfId="0" applyFont="1" applyFill="1" applyBorder="1" applyAlignment="1">
      <alignment horizontal="center" vertical="center"/>
    </xf>
    <xf numFmtId="0" fontId="14" fillId="3" borderId="58" xfId="0" applyFont="1" applyFill="1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9" fillId="4" borderId="53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18" fillId="0" borderId="8" xfId="0" applyFont="1" applyBorder="1" applyAlignment="1">
      <alignment horizontal="center" vertical="center" wrapText="1"/>
    </xf>
    <xf numFmtId="0" fontId="9" fillId="4" borderId="59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16" xfId="0" applyFont="1" applyBorder="1" applyAlignment="1">
      <alignment horizontal="left" vertical="center" wrapText="1"/>
    </xf>
    <xf numFmtId="0" fontId="14" fillId="3" borderId="67" xfId="0" applyFont="1" applyFill="1" applyBorder="1" applyAlignment="1">
      <alignment horizontal="center" vertical="center"/>
    </xf>
    <xf numFmtId="0" fontId="14" fillId="3" borderId="68" xfId="0" applyFont="1" applyFill="1" applyBorder="1" applyAlignment="1">
      <alignment horizontal="center" vertical="center"/>
    </xf>
    <xf numFmtId="0" fontId="14" fillId="3" borderId="69" xfId="0" applyFont="1" applyFill="1" applyBorder="1" applyAlignment="1">
      <alignment horizontal="center" vertical="center"/>
    </xf>
    <xf numFmtId="0" fontId="14" fillId="3" borderId="70" xfId="0" applyFont="1" applyFill="1" applyBorder="1" applyAlignment="1">
      <alignment horizontal="center" vertical="center"/>
    </xf>
    <xf numFmtId="0" fontId="14" fillId="3" borderId="71" xfId="0" applyFont="1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/>
    </xf>
    <xf numFmtId="0" fontId="0" fillId="4" borderId="62" xfId="0" applyFill="1" applyBorder="1" applyAlignment="1">
      <alignment horizontal="center" vertical="center"/>
    </xf>
    <xf numFmtId="0" fontId="0" fillId="4" borderId="73" xfId="0" applyFill="1" applyBorder="1" applyAlignment="1">
      <alignment horizontal="center" vertical="center"/>
    </xf>
    <xf numFmtId="0" fontId="11" fillId="0" borderId="62" xfId="0" applyFont="1" applyBorder="1" applyAlignment="1">
      <alignment horizontal="left" vertical="center" wrapText="1"/>
    </xf>
    <xf numFmtId="0" fontId="11" fillId="0" borderId="63" xfId="0" applyFont="1" applyBorder="1" applyAlignment="1">
      <alignment horizontal="left" vertical="center" wrapText="1"/>
    </xf>
    <xf numFmtId="0" fontId="11" fillId="0" borderId="64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left" vertical="center" wrapText="1"/>
    </xf>
    <xf numFmtId="0" fontId="11" fillId="0" borderId="7" xfId="0" applyFont="1" applyBorder="1" applyAlignment="1">
      <alignment horizontal="left" vertical="center" wrapText="1"/>
    </xf>
    <xf numFmtId="0" fontId="11" fillId="0" borderId="72" xfId="0" applyFont="1" applyBorder="1" applyAlignment="1">
      <alignment horizontal="left" vertical="center" wrapText="1"/>
    </xf>
    <xf numFmtId="0" fontId="0" fillId="4" borderId="65" xfId="0" applyFill="1" applyBorder="1" applyAlignment="1">
      <alignment horizontal="center" vertical="center"/>
    </xf>
    <xf numFmtId="0" fontId="0" fillId="4" borderId="66" xfId="0" applyFill="1" applyBorder="1" applyAlignment="1">
      <alignment horizontal="center" vertical="center"/>
    </xf>
    <xf numFmtId="0" fontId="14" fillId="3" borderId="56" xfId="0" applyFont="1" applyFill="1" applyBorder="1" applyAlignment="1">
      <alignment horizontal="center" vertical="center"/>
    </xf>
    <xf numFmtId="0" fontId="21" fillId="0" borderId="11" xfId="0" applyFont="1" applyBorder="1" applyAlignment="1">
      <alignment horizontal="left" vertical="center"/>
    </xf>
    <xf numFmtId="0" fontId="11" fillId="0" borderId="8" xfId="0" applyFont="1" applyBorder="1" applyAlignment="1">
      <alignment horizontal="left" vertical="center" wrapText="1"/>
    </xf>
    <xf numFmtId="0" fontId="11" fillId="0" borderId="15" xfId="0" applyFont="1" applyBorder="1" applyAlignment="1">
      <alignment horizontal="left" vertical="center" wrapText="1"/>
    </xf>
    <xf numFmtId="0" fontId="21" fillId="0" borderId="0" xfId="0" applyFont="1" applyAlignment="1">
      <alignment horizontal="left" vertical="center"/>
    </xf>
    <xf numFmtId="0" fontId="19" fillId="0" borderId="11" xfId="0" applyFont="1" applyBorder="1" applyAlignment="1">
      <alignment horizontal="left" vertical="center"/>
    </xf>
  </cellXfs>
  <cellStyles count="10">
    <cellStyle name="백분율 3" xfId="7"/>
    <cellStyle name="표준" xfId="0" builtinId="0"/>
    <cellStyle name="표준 16" xfId="4"/>
    <cellStyle name="표준 2" xfId="3"/>
    <cellStyle name="표준 2 2" xfId="1"/>
    <cellStyle name="표준 2 3 2" xfId="8"/>
    <cellStyle name="표준 2 3 2 4" xfId="9"/>
    <cellStyle name="표준 241" xfId="6"/>
    <cellStyle name="표준 3" xfId="5"/>
    <cellStyle name="표준 8" xfId="2"/>
  </cellStyles>
  <dxfs count="12">
    <dxf>
      <fill>
        <patternFill>
          <bgColor indexed="23"/>
        </patternFill>
      </fill>
    </dxf>
    <dxf>
      <fill>
        <patternFill>
          <bgColor indexed="44"/>
        </patternFill>
      </fill>
    </dxf>
    <dxf>
      <font>
        <condense val="0"/>
        <extend val="0"/>
        <color auto="1"/>
      </font>
      <fill>
        <patternFill patternType="solid">
          <bgColor rgb="FFFF0000"/>
        </patternFill>
      </fill>
      <border>
        <right/>
      </border>
    </dxf>
    <dxf>
      <fill>
        <patternFill>
          <bgColor indexed="23"/>
        </patternFill>
      </fill>
    </dxf>
    <dxf>
      <fill>
        <patternFill>
          <bgColor indexed="44"/>
        </patternFill>
      </fill>
    </dxf>
    <dxf>
      <font>
        <condense val="0"/>
        <extend val="0"/>
        <color auto="1"/>
      </font>
      <fill>
        <patternFill patternType="solid">
          <bgColor rgb="FFFF0000"/>
        </patternFill>
      </fill>
      <border>
        <right/>
      </border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indexed="23"/>
        </patternFill>
      </fill>
    </dxf>
    <dxf>
      <fill>
        <patternFill>
          <bgColor indexed="44"/>
        </patternFill>
      </fill>
    </dxf>
    <dxf>
      <font>
        <condense val="0"/>
        <extend val="0"/>
        <color auto="1"/>
      </font>
      <fill>
        <patternFill patternType="solid">
          <bgColor rgb="FFFF0000"/>
        </patternFill>
      </fill>
      <border>
        <right/>
      </border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99"/>
      <color rgb="FFFF9999"/>
      <color rgb="FFFF3399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7.xml"/><Relationship Id="rId18" Type="http://schemas.openxmlformats.org/officeDocument/2006/relationships/externalLink" Target="externalLinks/externalLink12.xml"/><Relationship Id="rId26" Type="http://schemas.openxmlformats.org/officeDocument/2006/relationships/externalLink" Target="externalLinks/externalLink20.xml"/><Relationship Id="rId39" Type="http://schemas.openxmlformats.org/officeDocument/2006/relationships/externalLink" Target="externalLinks/externalLink33.xml"/><Relationship Id="rId21" Type="http://schemas.openxmlformats.org/officeDocument/2006/relationships/externalLink" Target="externalLinks/externalLink15.xml"/><Relationship Id="rId34" Type="http://schemas.openxmlformats.org/officeDocument/2006/relationships/externalLink" Target="externalLinks/externalLink28.xml"/><Relationship Id="rId42" Type="http://schemas.openxmlformats.org/officeDocument/2006/relationships/externalLink" Target="externalLinks/externalLink36.xml"/><Relationship Id="rId47" Type="http://schemas.openxmlformats.org/officeDocument/2006/relationships/externalLink" Target="externalLinks/externalLink41.xml"/><Relationship Id="rId50" Type="http://schemas.openxmlformats.org/officeDocument/2006/relationships/externalLink" Target="externalLinks/externalLink44.xml"/><Relationship Id="rId55" Type="http://schemas.openxmlformats.org/officeDocument/2006/relationships/externalLink" Target="externalLinks/externalLink49.xml"/><Relationship Id="rId63" Type="http://schemas.openxmlformats.org/officeDocument/2006/relationships/externalLink" Target="externalLinks/externalLink57.xml"/><Relationship Id="rId68" Type="http://schemas.openxmlformats.org/officeDocument/2006/relationships/externalLink" Target="externalLinks/externalLink62.xml"/><Relationship Id="rId76" Type="http://schemas.openxmlformats.org/officeDocument/2006/relationships/externalLink" Target="externalLinks/externalLink70.xml"/><Relationship Id="rId84" Type="http://schemas.openxmlformats.org/officeDocument/2006/relationships/calcChain" Target="calcChain.xml"/><Relationship Id="rId7" Type="http://schemas.openxmlformats.org/officeDocument/2006/relationships/externalLink" Target="externalLinks/externalLink1.xml"/><Relationship Id="rId71" Type="http://schemas.openxmlformats.org/officeDocument/2006/relationships/externalLink" Target="externalLinks/externalLink6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0.xml"/><Relationship Id="rId29" Type="http://schemas.openxmlformats.org/officeDocument/2006/relationships/externalLink" Target="externalLinks/externalLink23.xml"/><Relationship Id="rId11" Type="http://schemas.openxmlformats.org/officeDocument/2006/relationships/externalLink" Target="externalLinks/externalLink5.xml"/><Relationship Id="rId24" Type="http://schemas.openxmlformats.org/officeDocument/2006/relationships/externalLink" Target="externalLinks/externalLink18.xml"/><Relationship Id="rId32" Type="http://schemas.openxmlformats.org/officeDocument/2006/relationships/externalLink" Target="externalLinks/externalLink26.xml"/><Relationship Id="rId37" Type="http://schemas.openxmlformats.org/officeDocument/2006/relationships/externalLink" Target="externalLinks/externalLink31.xml"/><Relationship Id="rId40" Type="http://schemas.openxmlformats.org/officeDocument/2006/relationships/externalLink" Target="externalLinks/externalLink34.xml"/><Relationship Id="rId45" Type="http://schemas.openxmlformats.org/officeDocument/2006/relationships/externalLink" Target="externalLinks/externalLink39.xml"/><Relationship Id="rId53" Type="http://schemas.openxmlformats.org/officeDocument/2006/relationships/externalLink" Target="externalLinks/externalLink47.xml"/><Relationship Id="rId58" Type="http://schemas.openxmlformats.org/officeDocument/2006/relationships/externalLink" Target="externalLinks/externalLink52.xml"/><Relationship Id="rId66" Type="http://schemas.openxmlformats.org/officeDocument/2006/relationships/externalLink" Target="externalLinks/externalLink60.xml"/><Relationship Id="rId74" Type="http://schemas.openxmlformats.org/officeDocument/2006/relationships/externalLink" Target="externalLinks/externalLink68.xml"/><Relationship Id="rId79" Type="http://schemas.openxmlformats.org/officeDocument/2006/relationships/externalLink" Target="externalLinks/externalLink73.xml"/><Relationship Id="rId5" Type="http://schemas.openxmlformats.org/officeDocument/2006/relationships/worksheet" Target="worksheets/sheet5.xml"/><Relationship Id="rId61" Type="http://schemas.openxmlformats.org/officeDocument/2006/relationships/externalLink" Target="externalLinks/externalLink55.xml"/><Relationship Id="rId82" Type="http://schemas.openxmlformats.org/officeDocument/2006/relationships/styles" Target="styles.xml"/><Relationship Id="rId10" Type="http://schemas.openxmlformats.org/officeDocument/2006/relationships/externalLink" Target="externalLinks/externalLink4.xml"/><Relationship Id="rId19" Type="http://schemas.openxmlformats.org/officeDocument/2006/relationships/externalLink" Target="externalLinks/externalLink13.xml"/><Relationship Id="rId31" Type="http://schemas.openxmlformats.org/officeDocument/2006/relationships/externalLink" Target="externalLinks/externalLink25.xml"/><Relationship Id="rId44" Type="http://schemas.openxmlformats.org/officeDocument/2006/relationships/externalLink" Target="externalLinks/externalLink38.xml"/><Relationship Id="rId52" Type="http://schemas.openxmlformats.org/officeDocument/2006/relationships/externalLink" Target="externalLinks/externalLink46.xml"/><Relationship Id="rId60" Type="http://schemas.openxmlformats.org/officeDocument/2006/relationships/externalLink" Target="externalLinks/externalLink54.xml"/><Relationship Id="rId65" Type="http://schemas.openxmlformats.org/officeDocument/2006/relationships/externalLink" Target="externalLinks/externalLink59.xml"/><Relationship Id="rId73" Type="http://schemas.openxmlformats.org/officeDocument/2006/relationships/externalLink" Target="externalLinks/externalLink67.xml"/><Relationship Id="rId78" Type="http://schemas.openxmlformats.org/officeDocument/2006/relationships/externalLink" Target="externalLinks/externalLink72.xml"/><Relationship Id="rId8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externalLink" Target="externalLinks/externalLink8.xml"/><Relationship Id="rId22" Type="http://schemas.openxmlformats.org/officeDocument/2006/relationships/externalLink" Target="externalLinks/externalLink16.xml"/><Relationship Id="rId27" Type="http://schemas.openxmlformats.org/officeDocument/2006/relationships/externalLink" Target="externalLinks/externalLink21.xml"/><Relationship Id="rId30" Type="http://schemas.openxmlformats.org/officeDocument/2006/relationships/externalLink" Target="externalLinks/externalLink24.xml"/><Relationship Id="rId35" Type="http://schemas.openxmlformats.org/officeDocument/2006/relationships/externalLink" Target="externalLinks/externalLink29.xml"/><Relationship Id="rId43" Type="http://schemas.openxmlformats.org/officeDocument/2006/relationships/externalLink" Target="externalLinks/externalLink37.xml"/><Relationship Id="rId48" Type="http://schemas.openxmlformats.org/officeDocument/2006/relationships/externalLink" Target="externalLinks/externalLink42.xml"/><Relationship Id="rId56" Type="http://schemas.openxmlformats.org/officeDocument/2006/relationships/externalLink" Target="externalLinks/externalLink50.xml"/><Relationship Id="rId64" Type="http://schemas.openxmlformats.org/officeDocument/2006/relationships/externalLink" Target="externalLinks/externalLink58.xml"/><Relationship Id="rId69" Type="http://schemas.openxmlformats.org/officeDocument/2006/relationships/externalLink" Target="externalLinks/externalLink63.xml"/><Relationship Id="rId77" Type="http://schemas.openxmlformats.org/officeDocument/2006/relationships/externalLink" Target="externalLinks/externalLink71.xml"/><Relationship Id="rId8" Type="http://schemas.openxmlformats.org/officeDocument/2006/relationships/externalLink" Target="externalLinks/externalLink2.xml"/><Relationship Id="rId51" Type="http://schemas.openxmlformats.org/officeDocument/2006/relationships/externalLink" Target="externalLinks/externalLink45.xml"/><Relationship Id="rId72" Type="http://schemas.openxmlformats.org/officeDocument/2006/relationships/externalLink" Target="externalLinks/externalLink66.xml"/><Relationship Id="rId80" Type="http://schemas.openxmlformats.org/officeDocument/2006/relationships/externalLink" Target="externalLinks/externalLink74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6.xml"/><Relationship Id="rId17" Type="http://schemas.openxmlformats.org/officeDocument/2006/relationships/externalLink" Target="externalLinks/externalLink11.xml"/><Relationship Id="rId25" Type="http://schemas.openxmlformats.org/officeDocument/2006/relationships/externalLink" Target="externalLinks/externalLink19.xml"/><Relationship Id="rId33" Type="http://schemas.openxmlformats.org/officeDocument/2006/relationships/externalLink" Target="externalLinks/externalLink27.xml"/><Relationship Id="rId38" Type="http://schemas.openxmlformats.org/officeDocument/2006/relationships/externalLink" Target="externalLinks/externalLink32.xml"/><Relationship Id="rId46" Type="http://schemas.openxmlformats.org/officeDocument/2006/relationships/externalLink" Target="externalLinks/externalLink40.xml"/><Relationship Id="rId59" Type="http://schemas.openxmlformats.org/officeDocument/2006/relationships/externalLink" Target="externalLinks/externalLink53.xml"/><Relationship Id="rId67" Type="http://schemas.openxmlformats.org/officeDocument/2006/relationships/externalLink" Target="externalLinks/externalLink61.xml"/><Relationship Id="rId20" Type="http://schemas.openxmlformats.org/officeDocument/2006/relationships/externalLink" Target="externalLinks/externalLink14.xml"/><Relationship Id="rId41" Type="http://schemas.openxmlformats.org/officeDocument/2006/relationships/externalLink" Target="externalLinks/externalLink35.xml"/><Relationship Id="rId54" Type="http://schemas.openxmlformats.org/officeDocument/2006/relationships/externalLink" Target="externalLinks/externalLink48.xml"/><Relationship Id="rId62" Type="http://schemas.openxmlformats.org/officeDocument/2006/relationships/externalLink" Target="externalLinks/externalLink56.xml"/><Relationship Id="rId70" Type="http://schemas.openxmlformats.org/officeDocument/2006/relationships/externalLink" Target="externalLinks/externalLink64.xml"/><Relationship Id="rId75" Type="http://schemas.openxmlformats.org/officeDocument/2006/relationships/externalLink" Target="externalLinks/externalLink69.xml"/><Relationship Id="rId83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externalLink" Target="externalLinks/externalLink9.xml"/><Relationship Id="rId23" Type="http://schemas.openxmlformats.org/officeDocument/2006/relationships/externalLink" Target="externalLinks/externalLink17.xml"/><Relationship Id="rId28" Type="http://schemas.openxmlformats.org/officeDocument/2006/relationships/externalLink" Target="externalLinks/externalLink22.xml"/><Relationship Id="rId36" Type="http://schemas.openxmlformats.org/officeDocument/2006/relationships/externalLink" Target="externalLinks/externalLink30.xml"/><Relationship Id="rId49" Type="http://schemas.openxmlformats.org/officeDocument/2006/relationships/externalLink" Target="externalLinks/externalLink43.xml"/><Relationship Id="rId57" Type="http://schemas.openxmlformats.org/officeDocument/2006/relationships/externalLink" Target="externalLinks/externalLink5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180105</xdr:colOff>
      <xdr:row>2</xdr:row>
      <xdr:rowOff>138549</xdr:rowOff>
    </xdr:from>
    <xdr:to>
      <xdr:col>12</xdr:col>
      <xdr:colOff>374072</xdr:colOff>
      <xdr:row>7</xdr:row>
      <xdr:rowOff>138548</xdr:rowOff>
    </xdr:to>
    <xdr:sp macro="" textlink="">
      <xdr:nvSpPr>
        <xdr:cNvPr id="2" name="직사각형 1"/>
        <xdr:cNvSpPr/>
      </xdr:nvSpPr>
      <xdr:spPr>
        <a:xfrm>
          <a:off x="540323" y="581894"/>
          <a:ext cx="7509167" cy="1108363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ko-KR" altLang="en-US" sz="3200">
              <a:solidFill>
                <a:sysClr val="windowText" lastClr="000000"/>
              </a:solidFill>
            </a:rPr>
            <a:t>위험성 평가표 결과서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1</xdr:row>
      <xdr:rowOff>30480</xdr:rowOff>
    </xdr:from>
    <xdr:to>
      <xdr:col>2</xdr:col>
      <xdr:colOff>137160</xdr:colOff>
      <xdr:row>2</xdr:row>
      <xdr:rowOff>182880</xdr:rowOff>
    </xdr:to>
    <xdr:pic>
      <xdr:nvPicPr>
        <xdr:cNvPr id="2" name="그림 1" descr="New CI_최종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5867" y="254598"/>
          <a:ext cx="716728" cy="3765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83820</xdr:colOff>
      <xdr:row>0</xdr:row>
      <xdr:rowOff>30480</xdr:rowOff>
    </xdr:from>
    <xdr:to>
      <xdr:col>1</xdr:col>
      <xdr:colOff>299166</xdr:colOff>
      <xdr:row>1</xdr:row>
      <xdr:rowOff>176476</xdr:rowOff>
    </xdr:to>
    <xdr:pic>
      <xdr:nvPicPr>
        <xdr:cNvPr id="3" name="그림 2" descr="New CI_최종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7660" y="251460"/>
          <a:ext cx="72390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67797</xdr:colOff>
      <xdr:row>30</xdr:row>
      <xdr:rowOff>54350</xdr:rowOff>
    </xdr:from>
    <xdr:to>
      <xdr:col>13</xdr:col>
      <xdr:colOff>86847</xdr:colOff>
      <xdr:row>49</xdr:row>
      <xdr:rowOff>29904</xdr:rowOff>
    </xdr:to>
    <xdr:pic>
      <xdr:nvPicPr>
        <xdr:cNvPr id="4" name="그림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797" y="9386609"/>
          <a:ext cx="8087285" cy="423378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Startup" Target="&#44221;&#50689;&#44228;&#54925;(98)/98&#49688;&#51221;/&#50672;&#44228;&#54364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6\erp\CLIENT02\&#44397;&#51228;&#51333;&#44148;\&#54924;&#49324;&#51228;&#49884;\&#51088;&#49328;\&#51088;&#49328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608;&#54840;&#49345;\C\WINDOWS.OLD\TEMP\LC&#44060;&#48156;&#54924;&#51032;&#51088;&#47308;&#48169;\LC&#44060;&#48156;&#54924;&#51032;&#51088;&#47308;&#48169;\&#51076;&#49884;\&#51333;&#54633;\WINDOWS\TEMP\DOS\P&#44228;&#54925;&#44284;\&#54801;&#51312;&#44592;&#50504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wg_cw\fa\MAIL\EC000001\97PLAN\PROFIT\PL\97PLAN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6\erp\IIIIIIIIIIIIIIIIKamco_abs\Template\&#49688;&#51221;Template\&#52380;&#44305;&#49328;&#50629;(&#51452;)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&#44277;&#51221;&#50689;&#50629;&#44277;&#50857;\&#51452;&#44036;&#51088;&#47308;\MAIL\EC000001\97PLAN\PROFIT\PL\97PLAN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&#44277;&#51221;&#50689;&#50629;&#44277;&#50857;\&#51452;&#44036;&#51088;&#47308;\&#44221;&#50689;&#44228;&#54925;(98)\98&#49688;&#51221;\&#50672;&#44228;&#54364;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608;&#54840;&#49345;\C\EXCEL\MX&#44060;&#48156;\MXITEM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adas\lcd&#49444;&#48708;&#49324;&#50629;&#48512;\C-C\project2\sec7-2-1line\&#50896;&#44032;\Glass_CNV\20050610\&#50504;&#49457;&#54840;_T7_P2-2&#49324;&#44553;&#51088;&#51116;_ASSEM_20050706_TOTAL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6\erp\WINDOWS\Temporary%20Internet%20Files\Content.IE5\XHX0MR26\&#44221;&#50689;&#44228;&#54925;(98)\98&#49688;&#51221;\&#48652;&#46972;&#50868;&#44288;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microsoft.com/office/2006/relationships/xlExternalLinkPath/xlStartup" Target="MAIL/EC000001/97PLAN/PROFIT/PL/97PLA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office.sfa.co.kr/&#44221;&#50689;&#44228;&#54925;(98)/98&#49688;&#51221;/&#50672;&#44228;&#54364;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Documents%20and%20Settings\amazon_liu\&#26700;&#38754;\2003%20Annual%20Plan\Model\0204\Capa%20Plan-S0%200204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nimokoo\My%20Documents\&#54924;&#49324;&#50629;&#47924;&#44288;&#47144;\&#50689;&#50629;&#44288;&#47144;\8.&#50689;&#50629;&#51088;&#47308;\&#47532;&#45768;&#50612;%20&#44288;&#47144;\&#51228;&#50504;&#49436;\SFA\&#44592;&#55141;\PDP&#52769;&#51221;&#44592;\&#47784;&#53552;&#49440;&#51221;(X&#52629;_30kg)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temp\MS%20Jan_target(1215)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&#50577;&#51652;\&#48148;&#53461;%20&#54868;&#47732;\&#48148;&#53461;%20&#54868;&#47732;\&#45796;&#49324;-&#50689;&#50629;\&#50629;&#47924;\06&#45380;\&#51228;&#50504;&#49436;\SK%20UTIL\&#50672;&#44396;&#49548;%20&#44160;&#53664;&#51088;&#47308;\PartList(DLM250P-F527)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nimokoo\My%20Documents\&#54924;&#49324;&#50629;&#47924;&#44288;&#47144;\&#50689;&#50629;&#44288;&#47144;\1.&#44204;&#51201;&#49436;\2006&#45380;\&#44204;&#51201;&#49436;(SFA_&#46164;&#54252;)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&#50577;&#51652;\Local%20Settings\Temporary%20Internet%20Files\OLK103\PartList(DLM180P-F132)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Program%20Files\EDMS\CheckOut\&#51204;&#52404;&#51068;&#51221;-&#51613;&#49444;_Schedule-&#49324;&#48376;_kwangsoo81.choi_7696aa.xlsm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6\erp\&#44277;&#50976;\&#49352;%20&#54260;&#45908;\&#49457;&#50629;&#44277;&#49324;-&#49688;&#51221;\&#50864;&#49457;&#47784;&#51649;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PJT\SSC(BLU)\SSC_BLU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r05\ahdd\AKHJ\LAST&#44256;&#44284;\&#44256;&#44284;PRG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2CMO%20FAB8\00.LCD&amp;Sorter%20(&#26045;&#24950;&#35920;)\CMO%20FAB8%20LCD%20SORTER%20%20SCDL\LCD8%20New%20Capa%20model%20-20061027%20(60K)ver05-IE%20fix(&#25991;&#37523;)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50689;&#50629;&#48512;\&#44608;&#52285;&#54924;\2018\D\&#46164;&#54252;&#44592;&#44228;\04&#50900;\SHEETPOL&#44204;&#51201;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adas\lcd&#49444;&#48708;&#44592;&#49696;\LCD&#49444;&#48708;&#49373;&#44288;\&#50629;&#47924;\INDEX\06_INDEX_PROJECT\06_&#53461;&#51221;INDEX\LC050066_T7%20PH2-2%20FAB%20INDEX\&#50896;&#44032;\&#50896;&#44032;&#51221;&#47532;\T7_PH2_INDEX_&#50896;&#44032;_060821_r1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&#53356;&#47536;\&#44221;&#50689;&#44228;&#54925;(98)\98&#49688;&#51221;\&#50672;&#44228;&#54364;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B:\DOS\SPPLCPAN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hlee\5.&#49552;&#51061;&#44288;&#47532;\gong\gong\MSOFFICE\EXCEL\PYB\&#50900;&#48324;&#49892;&#51201;\96\MSOFFICE\HEXCEL\PYB\DATA\JEJO95G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AIL\EC000001\97PLAN\PROFIT\PL\97PLAN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&#53356;&#47536;\MAIL\EC000001\97PLAN\PROFIT\PL\97PLAN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608;&#54840;&#49345;\C\WINDOWS.OLD\TEMP\LC&#44060;&#48156;&#54924;&#51032;&#51088;&#47308;&#48169;\LC&#44060;&#48156;&#54924;&#51032;&#51088;&#47308;&#48169;\&#51076;&#49884;\&#51333;&#54633;\WINDOWS\TEMP\DOS\HEXCEL\&#54788;&#54889;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project\SDI\&#44204;&#51201;&#49436;\05&#45380;%20&#44204;&#51201;\&#45800;&#44032;1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%20&#50689;&#50629;&#44288;&#47144;\0.%20&#49324;&#45236;&#50629;&#47924;\1.%20&#44204;&#51201;&#49436;\&#47532;&#45768;&#50612;&#47784;&#53552;%20&#45800;&#44032;\PartList(DLM190P)-MITSUBISH_V1.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A-100&#51204;&#51228;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ail&#20633;&#20221;\20816-H01%20Data_45%25%20N7%20optical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1\KK_Report_1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CMO\15.4%20WXGA\RA%20&amp;%20Optical\30325-K01%20Data-report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office.sfa.co.kr/Project%20Files/PROJECT-SDI/Sdi-&#54749;&#44032;&#47532;/2line(28,29,32)/&#50896;&#44032;/&#49900;&#52380;&#50896;&#44032;0826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pmfs01\&#44221;&#50689;&#44228;&#54925;(98)\98&#49688;&#51221;\&#50672;&#44228;&#54364;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44221;&#50689;&#44228;&#54925;(98)\98&#49688;&#51221;\&#50672;&#44228;&#54364;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&#44277;&#51221;&#50689;&#50629;&#44277;&#50857;\&#51452;&#44036;&#51088;&#47308;\&#44221;&#50689;&#44228;&#54925;(98)\98&#49688;&#51221;\&#48652;&#46972;&#50868;&#44288;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work\&#23560;&#26696;&#25104;&#26412;\Cost_Comparison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hlee\5.&#49552;&#51061;&#44288;&#47532;\SIMSA\MS96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hlee\5.&#49552;&#51061;&#44288;&#47532;\BEST21\&#44221;&#50689;&#49892;&#51201;\&#49892;&#51201;&#48372;&#44256;\&#50900;&#49892;&#51201;\1999&#45380;\2&#50900;\SAMPLE\Excel\Stock\STK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AEYOUNG\AUDIT\SAMWONFA\ANALYTIC.WK4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office.sfa.co.kr/user/ssdi3/SC07181&#50896;&#44032;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6\erp\&#44277;&#50976;\&#49352;%20&#54260;&#45908;\&#49457;&#50629;&#44277;&#49324;-&#49688;&#51221;\&#46041;&#49436;&#44032;&#44396;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44221;&#50689;&#44228;&#54925;(98)\98&#49688;&#51221;\&#50672;&#44228;&#54364;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ySingle\Temp\&#51068;&#48372;\T7_2_P2_Glass%20Conveyor_Set%20Up&#51068;&#48372;_(060209)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860014\Application%20Data\Microsoft\Excel\20130520_5&#50900;_&#48708;&#49345;&#44221;&#50689;_R1.xlsx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44277;&#49688;TABLE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wg_cw\fa\&#44221;&#50689;&#44228;&#54925;(98)\98&#49688;&#51221;\&#50672;&#44228;&#54364;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ySingle\Temp\&#51068;&#48372;\T7_2_P2_Glass%20Conveyor_Set%20Up&#51068;&#48372;_(060209)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os.duckyang.co.kr/&#51652;&#54868;BABO/BEH/&#47749;&#49464;&#49436;2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office.sfa.co.kr/&#52509;&#44221;&#48708;/98&#45380;/98&#52509;&#44221;&#48708;%20&#47785;&#54364;/&#52509;&#44221;&#52572;&#51333;&#54869;&#51221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6\erp\TAEYOUNG\AUDIT\SAMWONFA\ANALYTIC.WK4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MAIL\EC000001\97PLAN\PROFIT\PL\97PLAN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881013\My%20Documents\SFA%20&#47700;&#49888;&#51200;%20&#48155;&#51008;%20&#54028;&#51068;\20111111_&#51204;&#50857;&#51109;&#48708;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Virtual%20Folder\ECM_TEMP\&#48512;&#49436;%20&#44288;&#47532;%20&#47928;&#49436;\&#49324;&#50629;&#50868;&#50689;&#48512;&#47928;\&#44221;&#50689;&#44288;&#47532;\&#49892;&#51201;&#48372;&#44256;\2014&#45380;%20&#49892;&#54665;&#44228;&#54925;\2014&#45380;%20&#49892;&#54665;&#44228;&#54925;_(&#47932;&#47448;140102)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OGATA\GADA_2011\2011_12&#50900;&#44208;&#49328;\2011_&#44208;&#49328;_&#48372;&#44256;\02%20%20&#48277;&#51064;&#49464;&#47560;&#48277;&#49324;1-&#50640;&#49828;&#50640;&#54532;&#50640;&#51060;2011%20v.5-3.xlsx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WTEAM\&#54016;&#44277;&#53685;\MAIL\EC000001\97PLAN\PROFIT\PL\97PLAN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microsoft.com/office/2006/relationships/xlExternalLinkPath/xlStartup" Target="&#44221;&#50689;&#44228;&#54925;(98)/98&#49688;&#51221;/&#48652;&#46972;&#50868;&#44288;.XLS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6\erp\WINDOWS\Temporary%20Internet%20Files\Content.IE5\XHX0MR26\&#44221;&#50689;&#44228;&#54925;(98)\98&#49688;&#51221;\&#50672;&#44228;&#54364;.xls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office.sfa.co.kr/MAIL/EC000001/97PLAN/PROFIT/PL/97PLAN.XLS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040613\LOCALS~1\Temp\Documents%20and%20Settings\110329\Application%20Data\Microsoft\Excel\SFA\&#51064;&#49324;\2012\2012&#45380;%20KPI%20(&#52712;&#54633;)%20Rev.1_&#44053;&#50857;&#54788;_120306.xls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ySingle\Temp\&#52628;&#44228;&#50529;(&#49340;&#49457;&#49373;&#47749;)%2009.03(&#51228;&#51312;&#44553;&#50668;3&#50900;)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AIL\EC000001\97PLAN\PROFIT\PL\97PLAN.XLS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955662\Documents\SFA%20&#47700;&#49888;&#51200;%20&#48155;&#51008;%20&#54028;&#51068;\&#50896;&#44032;%20sdc%20jc%20(x)pjt%20-%20laminator%20_v02_150723_&#49436;&#48337;&#49688;%20.xlsx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wg_cw\fa\&#52509;&#44221;&#48708;\98&#45380;\98&#52509;&#44221;&#48708;%20&#47785;&#54364;\&#52509;&#44221;&#52572;&#51333;&#54869;&#51221;.xls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office.sfa.co.kr/mySingle/Temp/T7_2%20&#50896;&#54032;%20Set-up%20&#51068;&#48372;.xls" TargetMode="External"/></Relationships>
</file>

<file path=xl/externalLinks/_rels/externalLink7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seosr.KISHIN\My%20Documents\OnMate%20&#48155;&#51008;%20&#54028;&#51068;\2010.03.31%20&#53748;&#51649;&#44552;&#52628;&#44228;.xls" TargetMode="External"/></Relationships>
</file>

<file path=xl/externalLinks/_rels/externalLink7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Virtual%20Folder\ECM_TEMP\&#48512;&#49436;%20&#44288;&#47532;%20&#47928;&#49436;\&#49324;&#50629;&#50868;&#50689;&#48512;&#47928;\&#48708;&#49345;&#44221;&#50689;&#54924;&#51032;\2014&#45380;\4&#48516;&#44592;\20140317_3&#50900;_&#44221;&#50689;&#54924;&#51032;_&#49324;&#50629;&#44288;&#47532;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AIL\EC000001\97PLAN\PROFIT\PL\97PLAN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pmfs01\02CMO%20FAB8\00.LCD&amp;Sorter%20(&#26045;&#24950;&#35920;)\CMO%20FAB8%20LCD%20SORTER%20%20SCDL\LCD8%20New%20Capa%20model%20-20061027%20(60K)ver05-IE%20fix(&#25991;&#37523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8연계표"/>
      <sheetName val="#REF"/>
      <sheetName val="제품별"/>
      <sheetName val="97"/>
      <sheetName val="BC자재"/>
      <sheetName val="1.평가개요"/>
      <sheetName val="A-100전제"/>
      <sheetName val="A"/>
      <sheetName val="코어테크(엄)"/>
      <sheetName val="일위대가(1)"/>
      <sheetName val="반송"/>
      <sheetName val="소스"/>
      <sheetName val="정산보고"/>
      <sheetName val="예산사용"/>
      <sheetName val="HISTORY"/>
      <sheetName val="개선사항"/>
      <sheetName val="문제점"/>
      <sheetName val="재료비"/>
      <sheetName val="외주비"/>
      <sheetName val="노무비"/>
      <sheetName val="직접경비"/>
      <sheetName val="조직도"/>
      <sheetName val="항목별"/>
      <sheetName val="1단1열(S)"/>
      <sheetName val="품의서"/>
      <sheetName val="11"/>
      <sheetName val="BASE MC"/>
      <sheetName val="SISH-BC자재"/>
      <sheetName val="평내중"/>
      <sheetName val="총괄내역"/>
      <sheetName val="BGT"/>
      <sheetName val="DB"/>
      <sheetName val="BM_08'上"/>
      <sheetName val="2.대외공문"/>
      <sheetName val="연계표"/>
      <sheetName val="Guide"/>
      <sheetName val="상세내역"/>
      <sheetName val="평가데이터"/>
      <sheetName val="제조 경영"/>
      <sheetName val="M4-Error"/>
      <sheetName val="Error DB"/>
      <sheetName val="E0130"/>
      <sheetName val="E0136"/>
      <sheetName val="E0137"/>
      <sheetName val="현황"/>
      <sheetName val="9-1차이내역"/>
      <sheetName val="ref"/>
      <sheetName val="자료설정"/>
      <sheetName val="DATASHT2"/>
      <sheetName val=" 갑  지 "/>
      <sheetName val="프로젝트원가검토결과"/>
      <sheetName val="3. 서버 및 네트워크"/>
      <sheetName val="20관리비율"/>
      <sheetName val="과천MAIN"/>
      <sheetName val="수량산출"/>
      <sheetName val="임율"/>
      <sheetName val="mtu-detail"/>
      <sheetName val="DBASE"/>
      <sheetName val="분류표"/>
      <sheetName val="별제권_정리담보권"/>
      <sheetName val="SFA M-P"/>
      <sheetName val="사업부별"/>
      <sheetName val="PT_ED"/>
      <sheetName val="60KCF_01"/>
      <sheetName val="1417-W1"/>
      <sheetName val="TEL"/>
      <sheetName val="이강규"/>
      <sheetName val="Index"/>
      <sheetName val="교대일보"/>
      <sheetName val="3 상세 내역 NEGO"/>
      <sheetName val="별제권_정리담보권1"/>
      <sheetName val="자동창고항목별집계표"/>
      <sheetName val="합계잔액시산표"/>
      <sheetName val="소계정"/>
      <sheetName val="GI-LIST"/>
      <sheetName val="발전,기타"/>
      <sheetName val="계정"/>
      <sheetName val="I一般比"/>
      <sheetName val="N賃率-職"/>
      <sheetName val="12월(천D 자료)→"/>
      <sheetName val="144"/>
      <sheetName val="G2설비도급"/>
      <sheetName val="PC%계산"/>
      <sheetName val="경율산정.XLS"/>
      <sheetName val="광-단가"/>
      <sheetName val="대-단가"/>
      <sheetName val="IDONG"/>
      <sheetName val="전주자재"/>
      <sheetName val="기번기준"/>
      <sheetName val="Sheet1"/>
      <sheetName val="DIST入力"/>
      <sheetName val="드롭다운LIST"/>
      <sheetName val="공사내역"/>
      <sheetName val="Sheet2"/>
      <sheetName val="(3)Product mix"/>
      <sheetName val="1월"/>
      <sheetName val="재무제표"/>
      <sheetName val="통계자료Check"/>
      <sheetName val="대당 Cost 사전예측"/>
      <sheetName val="DATA"/>
      <sheetName val="실행철강하도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/>
      <sheetData sheetId="8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6"/>
      <sheetName val="110"/>
      <sheetName val="108집계표"/>
      <sheetName val="112"/>
      <sheetName val="138"/>
      <sheetName val="@131"/>
      <sheetName val="144"/>
      <sheetName val="180집계표"/>
      <sheetName val="137"/>
      <sheetName val="191"/>
      <sheetName val="98연계표"/>
      <sheetName val="제품별"/>
      <sheetName val="A"/>
      <sheetName val="BP OHS"/>
      <sheetName val="(3)Product mix"/>
      <sheetName val="토목-물가"/>
      <sheetName val="DB"/>
      <sheetName val="EQUIP"/>
      <sheetName val="제조 경영"/>
      <sheetName val="2.대외공문"/>
      <sheetName val="BASE MC"/>
      <sheetName val="별제권_정리담보권1"/>
      <sheetName val="A-100전제"/>
      <sheetName val="고장유형"/>
      <sheetName val="CD-실적"/>
      <sheetName val="14.1&quot; Cst 변화"/>
    </sheetNames>
    <sheetDataSet>
      <sheetData sheetId="0"/>
      <sheetData sheetId="1"/>
      <sheetData sheetId="2" refreshError="1"/>
      <sheetData sheetId="3" refreshError="1"/>
      <sheetData sheetId="4"/>
      <sheetData sheetId="5"/>
      <sheetData sheetId="6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품의서"/>
      <sheetName val="98연계표"/>
      <sheetName val="협조기안"/>
      <sheetName val="제품별"/>
      <sheetName val="R-BC자재"/>
      <sheetName val="144"/>
      <sheetName val="A-100전제"/>
      <sheetName val="Y3-LIST"/>
      <sheetName val="0-ハード（その他)"/>
      <sheetName val="MAIN"/>
      <sheetName val="상세내역"/>
      <sheetName val="반입실적"/>
      <sheetName val="2.대외공문"/>
      <sheetName val="소유주(원)"/>
      <sheetName val="반송"/>
      <sheetName val="견적대비표"/>
      <sheetName val="PAN"/>
      <sheetName val="건축-물가변동"/>
      <sheetName val="MX628EX"/>
      <sheetName val="상정안건"/>
      <sheetName val="9609추"/>
      <sheetName val="A"/>
      <sheetName val="4-3-1）采购明细-铝型材"/>
      <sheetName val="별제권_정리담보권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제품별"/>
      <sheetName val="제조 경영"/>
    </sheetNames>
    <sheetDataSet>
      <sheetData sheetId="0"/>
      <sheetData sheetId="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우대금리"/>
      <sheetName val="check"/>
      <sheetName val="확인서"/>
      <sheetName val="별제권_정리담보권"/>
      <sheetName val="화의채권_정리채권"/>
      <sheetName val="전체 통합"/>
      <sheetName val="계약서상Schedule"/>
      <sheetName val="상세내역"/>
      <sheetName val="법인세등 (2)"/>
      <sheetName val="품의서"/>
      <sheetName val="천광산업(주)"/>
      <sheetName val="MH_생산"/>
      <sheetName val="별제권_정리담보권1"/>
      <sheetName val="제품별"/>
      <sheetName val="97"/>
      <sheetName val="성신"/>
      <sheetName val="출금실적"/>
    </sheetNames>
    <sheetDataSet>
      <sheetData sheetId="0"/>
      <sheetData sheetId="1"/>
      <sheetData sheetId="2"/>
      <sheetData sheetId="3" refreshError="1">
        <row r="5">
          <cell r="F5">
            <v>0</v>
          </cell>
          <cell r="L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</row>
        <row r="6"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</row>
        <row r="7">
          <cell r="K7">
            <v>365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</row>
        <row r="8">
          <cell r="K8">
            <v>365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</row>
        <row r="9">
          <cell r="K9">
            <v>365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</row>
        <row r="10">
          <cell r="K10">
            <v>365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</row>
        <row r="11">
          <cell r="K11">
            <v>365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</row>
        <row r="12">
          <cell r="K12">
            <v>365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</row>
        <row r="13">
          <cell r="K13">
            <v>365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</row>
        <row r="14">
          <cell r="K14">
            <v>365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</row>
        <row r="15">
          <cell r="K15">
            <v>365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</row>
        <row r="16">
          <cell r="K16">
            <v>365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</row>
        <row r="17">
          <cell r="K17">
            <v>365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</row>
        <row r="18">
          <cell r="K18">
            <v>365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</row>
        <row r="19">
          <cell r="K19">
            <v>365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</row>
        <row r="20">
          <cell r="K20">
            <v>365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</row>
        <row r="21">
          <cell r="K21">
            <v>365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</row>
        <row r="22">
          <cell r="K22">
            <v>365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</row>
        <row r="23">
          <cell r="K23">
            <v>365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</row>
        <row r="24">
          <cell r="K24">
            <v>365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</row>
        <row r="25">
          <cell r="K25">
            <v>365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</row>
        <row r="26">
          <cell r="K26">
            <v>365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</row>
        <row r="27">
          <cell r="K27">
            <v>365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</row>
        <row r="28">
          <cell r="K28">
            <v>365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</row>
        <row r="29">
          <cell r="K29">
            <v>365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</row>
        <row r="30">
          <cell r="F30">
            <v>0</v>
          </cell>
          <cell r="J30">
            <v>4</v>
          </cell>
          <cell r="K30">
            <v>365</v>
          </cell>
          <cell r="L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</row>
        <row r="31">
          <cell r="F31">
            <v>0</v>
          </cell>
          <cell r="J31">
            <v>31</v>
          </cell>
          <cell r="K31">
            <v>365</v>
          </cell>
          <cell r="L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</row>
        <row r="32">
          <cell r="F32">
            <v>0</v>
          </cell>
          <cell r="J32">
            <v>28</v>
          </cell>
          <cell r="K32">
            <v>365</v>
          </cell>
          <cell r="L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</row>
        <row r="33">
          <cell r="F33">
            <v>0</v>
          </cell>
          <cell r="J33">
            <v>31</v>
          </cell>
          <cell r="K33">
            <v>365</v>
          </cell>
          <cell r="L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</row>
        <row r="34">
          <cell r="F34">
            <v>0</v>
          </cell>
          <cell r="J34">
            <v>30</v>
          </cell>
          <cell r="K34">
            <v>365</v>
          </cell>
          <cell r="L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</row>
        <row r="35">
          <cell r="F35">
            <v>0</v>
          </cell>
          <cell r="J35">
            <v>31</v>
          </cell>
          <cell r="K35">
            <v>365</v>
          </cell>
          <cell r="L35">
            <v>0</v>
          </cell>
          <cell r="M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</row>
        <row r="36">
          <cell r="F36">
            <v>0</v>
          </cell>
          <cell r="J36">
            <v>30</v>
          </cell>
          <cell r="K36">
            <v>365</v>
          </cell>
          <cell r="L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</row>
        <row r="37">
          <cell r="F37">
            <v>0</v>
          </cell>
          <cell r="J37">
            <v>31</v>
          </cell>
          <cell r="K37">
            <v>365</v>
          </cell>
          <cell r="L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</row>
        <row r="38">
          <cell r="F38">
            <v>0</v>
          </cell>
          <cell r="J38">
            <v>31</v>
          </cell>
          <cell r="K38">
            <v>365</v>
          </cell>
          <cell r="L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</row>
        <row r="39">
          <cell r="F39">
            <v>0</v>
          </cell>
          <cell r="J39">
            <v>30</v>
          </cell>
          <cell r="K39">
            <v>365</v>
          </cell>
          <cell r="L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</row>
        <row r="40">
          <cell r="F40">
            <v>0</v>
          </cell>
          <cell r="J40">
            <v>31</v>
          </cell>
          <cell r="K40">
            <v>365</v>
          </cell>
          <cell r="L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</row>
        <row r="41">
          <cell r="F41">
            <v>0</v>
          </cell>
          <cell r="J41">
            <v>30</v>
          </cell>
          <cell r="K41">
            <v>365</v>
          </cell>
          <cell r="L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</row>
        <row r="42">
          <cell r="F42">
            <v>0</v>
          </cell>
          <cell r="J42">
            <v>31</v>
          </cell>
          <cell r="K42">
            <v>365</v>
          </cell>
          <cell r="L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</row>
        <row r="43">
          <cell r="F43">
            <v>0</v>
          </cell>
          <cell r="J43">
            <v>31</v>
          </cell>
          <cell r="K43">
            <v>366</v>
          </cell>
          <cell r="L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</row>
        <row r="44">
          <cell r="H44" t="str">
            <v>실제상황액</v>
          </cell>
          <cell r="L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</row>
        <row r="45">
          <cell r="H45" t="str">
            <v>계획상환액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</row>
        <row r="46">
          <cell r="H46" t="str">
            <v>조기상환액(연체금액)</v>
          </cell>
          <cell r="P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</row>
        <row r="47">
          <cell r="F47">
            <v>0</v>
          </cell>
          <cell r="J47">
            <v>29</v>
          </cell>
          <cell r="K47">
            <v>366</v>
          </cell>
          <cell r="L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</row>
        <row r="48">
          <cell r="F48">
            <v>0</v>
          </cell>
          <cell r="J48">
            <v>31</v>
          </cell>
          <cell r="K48">
            <v>366</v>
          </cell>
          <cell r="L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</row>
        <row r="49">
          <cell r="F49">
            <v>0</v>
          </cell>
          <cell r="J49">
            <v>30</v>
          </cell>
          <cell r="K49">
            <v>366</v>
          </cell>
          <cell r="L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</row>
        <row r="50">
          <cell r="F50">
            <v>0</v>
          </cell>
          <cell r="J50">
            <v>31</v>
          </cell>
          <cell r="K50">
            <v>366</v>
          </cell>
          <cell r="L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</row>
        <row r="51">
          <cell r="F51">
            <v>0</v>
          </cell>
          <cell r="J51">
            <v>30</v>
          </cell>
          <cell r="K51">
            <v>366</v>
          </cell>
          <cell r="L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</row>
        <row r="52">
          <cell r="F52">
            <v>0</v>
          </cell>
          <cell r="J52">
            <v>31</v>
          </cell>
          <cell r="K52">
            <v>366</v>
          </cell>
          <cell r="L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</row>
        <row r="53">
          <cell r="F53">
            <v>0</v>
          </cell>
          <cell r="J53">
            <v>31</v>
          </cell>
          <cell r="K53">
            <v>366</v>
          </cell>
          <cell r="L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</row>
        <row r="54">
          <cell r="F54">
            <v>0</v>
          </cell>
          <cell r="J54">
            <v>30</v>
          </cell>
          <cell r="K54">
            <v>366</v>
          </cell>
          <cell r="L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</row>
        <row r="55">
          <cell r="F55">
            <v>0</v>
          </cell>
          <cell r="J55">
            <v>31</v>
          </cell>
          <cell r="K55">
            <v>366</v>
          </cell>
          <cell r="L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</row>
        <row r="56">
          <cell r="F56">
            <v>0</v>
          </cell>
          <cell r="J56">
            <v>30</v>
          </cell>
          <cell r="K56">
            <v>366</v>
          </cell>
          <cell r="L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</row>
        <row r="57">
          <cell r="F57">
            <v>0</v>
          </cell>
          <cell r="J57">
            <v>31</v>
          </cell>
          <cell r="K57">
            <v>366</v>
          </cell>
          <cell r="L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</row>
        <row r="58">
          <cell r="F58">
            <v>0</v>
          </cell>
          <cell r="J58">
            <v>31</v>
          </cell>
          <cell r="K58">
            <v>365</v>
          </cell>
          <cell r="L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</row>
        <row r="59">
          <cell r="F59">
            <v>0</v>
          </cell>
          <cell r="J59">
            <v>28</v>
          </cell>
          <cell r="K59">
            <v>365</v>
          </cell>
          <cell r="L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</row>
        <row r="60">
          <cell r="F60">
            <v>0</v>
          </cell>
          <cell r="J60">
            <v>31</v>
          </cell>
          <cell r="K60">
            <v>365</v>
          </cell>
          <cell r="L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</row>
        <row r="61">
          <cell r="F61">
            <v>0</v>
          </cell>
          <cell r="J61">
            <v>30</v>
          </cell>
          <cell r="K61">
            <v>365</v>
          </cell>
          <cell r="L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</row>
        <row r="62">
          <cell r="F62">
            <v>0</v>
          </cell>
          <cell r="J62">
            <v>31</v>
          </cell>
          <cell r="K62">
            <v>365</v>
          </cell>
          <cell r="L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</row>
        <row r="63">
          <cell r="F63">
            <v>0</v>
          </cell>
          <cell r="J63">
            <v>30</v>
          </cell>
          <cell r="K63">
            <v>365</v>
          </cell>
          <cell r="L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</row>
        <row r="64">
          <cell r="F64">
            <v>0</v>
          </cell>
          <cell r="J64">
            <v>31</v>
          </cell>
          <cell r="K64">
            <v>365</v>
          </cell>
          <cell r="L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</row>
        <row r="65">
          <cell r="F65">
            <v>0</v>
          </cell>
          <cell r="J65">
            <v>31</v>
          </cell>
          <cell r="K65">
            <v>365</v>
          </cell>
          <cell r="L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</row>
        <row r="66">
          <cell r="F66">
            <v>0</v>
          </cell>
          <cell r="J66">
            <v>30</v>
          </cell>
          <cell r="K66">
            <v>365</v>
          </cell>
          <cell r="L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</row>
        <row r="67">
          <cell r="F67">
            <v>0</v>
          </cell>
          <cell r="J67">
            <v>31</v>
          </cell>
          <cell r="K67">
            <v>365</v>
          </cell>
          <cell r="L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</row>
        <row r="68">
          <cell r="F68">
            <v>0</v>
          </cell>
          <cell r="J68">
            <v>30</v>
          </cell>
          <cell r="K68">
            <v>365</v>
          </cell>
          <cell r="L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</row>
        <row r="69">
          <cell r="F69">
            <v>0</v>
          </cell>
          <cell r="J69">
            <v>31</v>
          </cell>
          <cell r="K69">
            <v>365</v>
          </cell>
          <cell r="L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</row>
        <row r="70">
          <cell r="F70">
            <v>0</v>
          </cell>
          <cell r="J70">
            <v>31</v>
          </cell>
          <cell r="K70">
            <v>365</v>
          </cell>
          <cell r="L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</row>
        <row r="71">
          <cell r="F71">
            <v>0</v>
          </cell>
          <cell r="J71">
            <v>28</v>
          </cell>
          <cell r="K71">
            <v>365</v>
          </cell>
          <cell r="L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</row>
        <row r="72">
          <cell r="F72">
            <v>0</v>
          </cell>
          <cell r="J72">
            <v>31</v>
          </cell>
          <cell r="K72">
            <v>365</v>
          </cell>
          <cell r="L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</row>
        <row r="73">
          <cell r="F73">
            <v>0</v>
          </cell>
          <cell r="J73">
            <v>30</v>
          </cell>
          <cell r="K73">
            <v>365</v>
          </cell>
          <cell r="L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</row>
        <row r="74">
          <cell r="F74">
            <v>0</v>
          </cell>
          <cell r="J74">
            <v>31</v>
          </cell>
          <cell r="K74">
            <v>365</v>
          </cell>
          <cell r="L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</row>
        <row r="75">
          <cell r="F75">
            <v>0</v>
          </cell>
          <cell r="J75">
            <v>30</v>
          </cell>
          <cell r="K75">
            <v>365</v>
          </cell>
          <cell r="L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</row>
        <row r="76">
          <cell r="F76">
            <v>0</v>
          </cell>
          <cell r="J76">
            <v>31</v>
          </cell>
          <cell r="K76">
            <v>365</v>
          </cell>
          <cell r="L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</row>
        <row r="77">
          <cell r="F77">
            <v>0</v>
          </cell>
          <cell r="J77">
            <v>31</v>
          </cell>
          <cell r="K77">
            <v>365</v>
          </cell>
          <cell r="L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</row>
        <row r="78">
          <cell r="F78">
            <v>0</v>
          </cell>
          <cell r="J78">
            <v>30</v>
          </cell>
          <cell r="K78">
            <v>365</v>
          </cell>
          <cell r="L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</row>
        <row r="79">
          <cell r="F79">
            <v>0</v>
          </cell>
          <cell r="J79">
            <v>31</v>
          </cell>
          <cell r="K79">
            <v>365</v>
          </cell>
          <cell r="L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</row>
        <row r="80">
          <cell r="F80">
            <v>0</v>
          </cell>
          <cell r="J80">
            <v>30</v>
          </cell>
          <cell r="K80">
            <v>365</v>
          </cell>
          <cell r="L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</row>
        <row r="81">
          <cell r="F81">
            <v>0</v>
          </cell>
          <cell r="J81">
            <v>31</v>
          </cell>
          <cell r="K81">
            <v>365</v>
          </cell>
          <cell r="L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</row>
        <row r="82">
          <cell r="F82">
            <v>0</v>
          </cell>
          <cell r="J82">
            <v>31</v>
          </cell>
          <cell r="K82">
            <v>365</v>
          </cell>
          <cell r="L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</row>
        <row r="83">
          <cell r="F83">
            <v>0</v>
          </cell>
          <cell r="J83">
            <v>28</v>
          </cell>
          <cell r="K83">
            <v>365</v>
          </cell>
          <cell r="L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</row>
        <row r="84">
          <cell r="F84">
            <v>0</v>
          </cell>
          <cell r="J84">
            <v>31</v>
          </cell>
          <cell r="K84">
            <v>365</v>
          </cell>
          <cell r="L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</row>
        <row r="85">
          <cell r="F85">
            <v>0</v>
          </cell>
          <cell r="J85">
            <v>30</v>
          </cell>
          <cell r="K85">
            <v>365</v>
          </cell>
          <cell r="L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</row>
        <row r="86">
          <cell r="F86">
            <v>0</v>
          </cell>
          <cell r="J86">
            <v>31</v>
          </cell>
          <cell r="K86">
            <v>365</v>
          </cell>
          <cell r="L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</row>
        <row r="87">
          <cell r="F87">
            <v>0</v>
          </cell>
          <cell r="J87">
            <v>30</v>
          </cell>
          <cell r="K87">
            <v>365</v>
          </cell>
          <cell r="L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</row>
        <row r="88">
          <cell r="F88">
            <v>0</v>
          </cell>
          <cell r="J88">
            <v>31</v>
          </cell>
          <cell r="K88">
            <v>365</v>
          </cell>
          <cell r="L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</row>
        <row r="89">
          <cell r="F89">
            <v>0</v>
          </cell>
          <cell r="J89">
            <v>31</v>
          </cell>
          <cell r="K89">
            <v>365</v>
          </cell>
          <cell r="L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</row>
        <row r="90">
          <cell r="F90">
            <v>0</v>
          </cell>
          <cell r="J90">
            <v>30</v>
          </cell>
          <cell r="K90">
            <v>365</v>
          </cell>
          <cell r="L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</row>
        <row r="91">
          <cell r="F91">
            <v>0</v>
          </cell>
          <cell r="J91">
            <v>31</v>
          </cell>
          <cell r="K91">
            <v>365</v>
          </cell>
          <cell r="L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</row>
        <row r="92">
          <cell r="F92">
            <v>0</v>
          </cell>
          <cell r="J92">
            <v>30</v>
          </cell>
          <cell r="K92">
            <v>365</v>
          </cell>
          <cell r="L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</row>
        <row r="93">
          <cell r="F93">
            <v>0</v>
          </cell>
          <cell r="J93">
            <v>31</v>
          </cell>
          <cell r="K93">
            <v>365</v>
          </cell>
          <cell r="L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</row>
        <row r="94">
          <cell r="F94">
            <v>0</v>
          </cell>
          <cell r="J94">
            <v>31</v>
          </cell>
          <cell r="K94">
            <v>366</v>
          </cell>
          <cell r="L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</row>
        <row r="95">
          <cell r="F95">
            <v>0</v>
          </cell>
          <cell r="J95">
            <v>29</v>
          </cell>
          <cell r="K95">
            <v>366</v>
          </cell>
          <cell r="L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</row>
        <row r="96">
          <cell r="F96">
            <v>0</v>
          </cell>
          <cell r="J96">
            <v>31</v>
          </cell>
          <cell r="K96">
            <v>366</v>
          </cell>
          <cell r="L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</row>
        <row r="97">
          <cell r="F97">
            <v>0</v>
          </cell>
          <cell r="J97">
            <v>30</v>
          </cell>
          <cell r="K97">
            <v>366</v>
          </cell>
          <cell r="L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</row>
        <row r="98">
          <cell r="F98">
            <v>0</v>
          </cell>
          <cell r="J98">
            <v>31</v>
          </cell>
          <cell r="K98">
            <v>366</v>
          </cell>
          <cell r="L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</row>
        <row r="99">
          <cell r="F99">
            <v>0</v>
          </cell>
          <cell r="J99">
            <v>30</v>
          </cell>
          <cell r="K99">
            <v>366</v>
          </cell>
          <cell r="L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</row>
        <row r="100">
          <cell r="F100">
            <v>0</v>
          </cell>
          <cell r="J100">
            <v>31</v>
          </cell>
          <cell r="K100">
            <v>366</v>
          </cell>
          <cell r="L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</row>
        <row r="101">
          <cell r="F101">
            <v>0</v>
          </cell>
          <cell r="J101">
            <v>31</v>
          </cell>
          <cell r="K101">
            <v>366</v>
          </cell>
          <cell r="L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</row>
        <row r="102">
          <cell r="F102">
            <v>0</v>
          </cell>
          <cell r="J102">
            <v>30</v>
          </cell>
          <cell r="K102">
            <v>366</v>
          </cell>
          <cell r="L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</row>
        <row r="103">
          <cell r="F103">
            <v>0</v>
          </cell>
          <cell r="J103">
            <v>31</v>
          </cell>
          <cell r="K103">
            <v>366</v>
          </cell>
          <cell r="L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</row>
        <row r="104">
          <cell r="F104">
            <v>0</v>
          </cell>
          <cell r="J104">
            <v>30</v>
          </cell>
          <cell r="K104">
            <v>366</v>
          </cell>
          <cell r="L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</row>
        <row r="105">
          <cell r="F105">
            <v>0</v>
          </cell>
          <cell r="J105">
            <v>31</v>
          </cell>
          <cell r="K105">
            <v>366</v>
          </cell>
          <cell r="L105">
            <v>0</v>
          </cell>
          <cell r="N105">
            <v>0</v>
          </cell>
          <cell r="O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</row>
        <row r="106">
          <cell r="F106">
            <v>0</v>
          </cell>
          <cell r="J106">
            <v>31</v>
          </cell>
          <cell r="K106">
            <v>365</v>
          </cell>
          <cell r="L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</row>
        <row r="107">
          <cell r="F107">
            <v>0</v>
          </cell>
          <cell r="J107">
            <v>28</v>
          </cell>
          <cell r="K107">
            <v>365</v>
          </cell>
          <cell r="L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</row>
        <row r="108">
          <cell r="F108">
            <v>0</v>
          </cell>
          <cell r="J108">
            <v>31</v>
          </cell>
          <cell r="K108">
            <v>365</v>
          </cell>
          <cell r="L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</row>
        <row r="109">
          <cell r="F109">
            <v>0</v>
          </cell>
          <cell r="J109">
            <v>30</v>
          </cell>
          <cell r="K109">
            <v>365</v>
          </cell>
          <cell r="L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</row>
        <row r="110">
          <cell r="F110">
            <v>0</v>
          </cell>
          <cell r="J110">
            <v>31</v>
          </cell>
          <cell r="K110">
            <v>365</v>
          </cell>
          <cell r="L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</row>
        <row r="111">
          <cell r="F111">
            <v>0</v>
          </cell>
          <cell r="J111">
            <v>30</v>
          </cell>
          <cell r="K111">
            <v>365</v>
          </cell>
          <cell r="L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</row>
        <row r="112">
          <cell r="F112">
            <v>0</v>
          </cell>
          <cell r="J112">
            <v>31</v>
          </cell>
          <cell r="K112">
            <v>365</v>
          </cell>
          <cell r="L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</row>
        <row r="113">
          <cell r="F113">
            <v>0</v>
          </cell>
          <cell r="J113">
            <v>31</v>
          </cell>
          <cell r="K113">
            <v>365</v>
          </cell>
          <cell r="L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</row>
        <row r="114">
          <cell r="F114">
            <v>0</v>
          </cell>
          <cell r="J114">
            <v>30</v>
          </cell>
          <cell r="K114">
            <v>365</v>
          </cell>
          <cell r="L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</row>
        <row r="115">
          <cell r="F115">
            <v>0</v>
          </cell>
          <cell r="J115">
            <v>31</v>
          </cell>
          <cell r="K115">
            <v>365</v>
          </cell>
          <cell r="L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</row>
        <row r="116">
          <cell r="F116">
            <v>0</v>
          </cell>
          <cell r="J116">
            <v>30</v>
          </cell>
          <cell r="K116">
            <v>365</v>
          </cell>
          <cell r="L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</row>
        <row r="117">
          <cell r="F117">
            <v>0</v>
          </cell>
          <cell r="J117">
            <v>31</v>
          </cell>
          <cell r="K117">
            <v>365</v>
          </cell>
          <cell r="L117">
            <v>0</v>
          </cell>
          <cell r="N117">
            <v>0</v>
          </cell>
          <cell r="O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</row>
        <row r="118">
          <cell r="F118">
            <v>0</v>
          </cell>
          <cell r="J118">
            <v>31</v>
          </cell>
          <cell r="K118">
            <v>365</v>
          </cell>
          <cell r="L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</row>
        <row r="119">
          <cell r="F119">
            <v>0</v>
          </cell>
          <cell r="J119">
            <v>28</v>
          </cell>
          <cell r="K119">
            <v>365</v>
          </cell>
          <cell r="L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</row>
        <row r="120">
          <cell r="F120">
            <v>0</v>
          </cell>
          <cell r="J120">
            <v>31</v>
          </cell>
          <cell r="K120">
            <v>365</v>
          </cell>
          <cell r="L120">
            <v>0</v>
          </cell>
          <cell r="S120">
            <v>0</v>
          </cell>
          <cell r="T120">
            <v>0</v>
          </cell>
          <cell r="U120">
            <v>0</v>
          </cell>
          <cell r="V120">
            <v>0</v>
          </cell>
        </row>
        <row r="121">
          <cell r="F121">
            <v>0</v>
          </cell>
          <cell r="J121">
            <v>30</v>
          </cell>
          <cell r="K121">
            <v>365</v>
          </cell>
          <cell r="L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</row>
        <row r="122">
          <cell r="F122">
            <v>0</v>
          </cell>
          <cell r="J122">
            <v>31</v>
          </cell>
          <cell r="K122">
            <v>365</v>
          </cell>
          <cell r="L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</row>
        <row r="123">
          <cell r="F123">
            <v>0</v>
          </cell>
          <cell r="J123">
            <v>30</v>
          </cell>
          <cell r="K123">
            <v>365</v>
          </cell>
          <cell r="L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</row>
        <row r="124">
          <cell r="F124">
            <v>0</v>
          </cell>
          <cell r="J124">
            <v>31</v>
          </cell>
          <cell r="K124">
            <v>365</v>
          </cell>
          <cell r="L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</row>
        <row r="125">
          <cell r="F125">
            <v>0</v>
          </cell>
          <cell r="J125">
            <v>31</v>
          </cell>
          <cell r="K125">
            <v>365</v>
          </cell>
          <cell r="L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</row>
        <row r="126">
          <cell r="F126">
            <v>0</v>
          </cell>
          <cell r="J126">
            <v>30</v>
          </cell>
          <cell r="K126">
            <v>365</v>
          </cell>
          <cell r="L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</row>
        <row r="127">
          <cell r="F127">
            <v>0</v>
          </cell>
          <cell r="J127">
            <v>31</v>
          </cell>
          <cell r="K127">
            <v>365</v>
          </cell>
          <cell r="L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</row>
        <row r="128">
          <cell r="F128">
            <v>0</v>
          </cell>
          <cell r="J128">
            <v>30</v>
          </cell>
          <cell r="K128">
            <v>365</v>
          </cell>
          <cell r="L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</row>
        <row r="129">
          <cell r="F129">
            <v>0</v>
          </cell>
          <cell r="J129">
            <v>31</v>
          </cell>
          <cell r="K129">
            <v>365</v>
          </cell>
          <cell r="L129">
            <v>0</v>
          </cell>
          <cell r="N129">
            <v>0</v>
          </cell>
          <cell r="O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</row>
        <row r="130">
          <cell r="F130">
            <v>0</v>
          </cell>
          <cell r="J130">
            <v>31</v>
          </cell>
          <cell r="K130">
            <v>365</v>
          </cell>
          <cell r="L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</row>
        <row r="131">
          <cell r="F131">
            <v>0</v>
          </cell>
          <cell r="J131">
            <v>28</v>
          </cell>
          <cell r="K131">
            <v>365</v>
          </cell>
          <cell r="L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</row>
        <row r="132">
          <cell r="F132">
            <v>0</v>
          </cell>
          <cell r="J132">
            <v>31</v>
          </cell>
          <cell r="K132">
            <v>365</v>
          </cell>
          <cell r="L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</row>
        <row r="133">
          <cell r="F133">
            <v>0</v>
          </cell>
          <cell r="J133">
            <v>30</v>
          </cell>
          <cell r="K133">
            <v>365</v>
          </cell>
          <cell r="L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</row>
        <row r="134">
          <cell r="F134">
            <v>0</v>
          </cell>
          <cell r="J134">
            <v>31</v>
          </cell>
          <cell r="K134">
            <v>365</v>
          </cell>
          <cell r="L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</row>
        <row r="135">
          <cell r="F135">
            <v>0</v>
          </cell>
          <cell r="J135">
            <v>30</v>
          </cell>
          <cell r="K135">
            <v>365</v>
          </cell>
          <cell r="L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</row>
        <row r="136">
          <cell r="F136">
            <v>0</v>
          </cell>
          <cell r="J136">
            <v>31</v>
          </cell>
          <cell r="K136">
            <v>365</v>
          </cell>
          <cell r="L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</row>
        <row r="137">
          <cell r="F137">
            <v>0</v>
          </cell>
          <cell r="J137">
            <v>31</v>
          </cell>
          <cell r="K137">
            <v>365</v>
          </cell>
          <cell r="L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</row>
        <row r="138">
          <cell r="F138">
            <v>0</v>
          </cell>
          <cell r="J138">
            <v>30</v>
          </cell>
          <cell r="K138">
            <v>365</v>
          </cell>
          <cell r="L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</row>
        <row r="139">
          <cell r="F139">
            <v>0</v>
          </cell>
          <cell r="J139">
            <v>31</v>
          </cell>
          <cell r="K139">
            <v>365</v>
          </cell>
          <cell r="L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</row>
        <row r="140">
          <cell r="F140">
            <v>0</v>
          </cell>
          <cell r="J140">
            <v>30</v>
          </cell>
          <cell r="K140">
            <v>365</v>
          </cell>
          <cell r="L140">
            <v>0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</row>
        <row r="141">
          <cell r="F141">
            <v>0</v>
          </cell>
          <cell r="J141">
            <v>31</v>
          </cell>
          <cell r="K141">
            <v>365</v>
          </cell>
          <cell r="L141">
            <v>0</v>
          </cell>
          <cell r="N141">
            <v>0</v>
          </cell>
          <cell r="O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</row>
        <row r="142">
          <cell r="F142">
            <v>0</v>
          </cell>
          <cell r="J142">
            <v>31</v>
          </cell>
          <cell r="K142">
            <v>366</v>
          </cell>
          <cell r="L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</row>
        <row r="143">
          <cell r="F143">
            <v>0</v>
          </cell>
          <cell r="J143">
            <v>29</v>
          </cell>
          <cell r="K143">
            <v>366</v>
          </cell>
          <cell r="L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</row>
        <row r="144">
          <cell r="F144">
            <v>0</v>
          </cell>
          <cell r="J144">
            <v>31</v>
          </cell>
          <cell r="K144">
            <v>366</v>
          </cell>
          <cell r="L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</row>
        <row r="145">
          <cell r="F145">
            <v>0</v>
          </cell>
          <cell r="J145">
            <v>30</v>
          </cell>
          <cell r="K145">
            <v>366</v>
          </cell>
          <cell r="L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</row>
        <row r="146">
          <cell r="F146">
            <v>0</v>
          </cell>
          <cell r="J146">
            <v>31</v>
          </cell>
          <cell r="K146">
            <v>366</v>
          </cell>
          <cell r="L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</row>
        <row r="147">
          <cell r="F147">
            <v>0</v>
          </cell>
          <cell r="J147">
            <v>30</v>
          </cell>
          <cell r="K147">
            <v>366</v>
          </cell>
          <cell r="L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</row>
        <row r="148">
          <cell r="F148">
            <v>0</v>
          </cell>
          <cell r="J148">
            <v>31</v>
          </cell>
          <cell r="K148">
            <v>366</v>
          </cell>
          <cell r="L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</row>
        <row r="149">
          <cell r="F149">
            <v>0</v>
          </cell>
          <cell r="J149">
            <v>31</v>
          </cell>
          <cell r="K149">
            <v>366</v>
          </cell>
          <cell r="L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</row>
        <row r="150">
          <cell r="F150">
            <v>0</v>
          </cell>
          <cell r="J150">
            <v>30</v>
          </cell>
          <cell r="K150">
            <v>366</v>
          </cell>
          <cell r="L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</row>
        <row r="151">
          <cell r="F151">
            <v>0</v>
          </cell>
          <cell r="J151">
            <v>31</v>
          </cell>
          <cell r="K151">
            <v>366</v>
          </cell>
          <cell r="L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</row>
        <row r="152">
          <cell r="F152">
            <v>0</v>
          </cell>
          <cell r="J152">
            <v>30</v>
          </cell>
          <cell r="K152">
            <v>366</v>
          </cell>
          <cell r="L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</row>
        <row r="153">
          <cell r="F153">
            <v>0</v>
          </cell>
          <cell r="J153">
            <v>31</v>
          </cell>
          <cell r="K153">
            <v>366</v>
          </cell>
          <cell r="L153">
            <v>0</v>
          </cell>
          <cell r="N153">
            <v>0</v>
          </cell>
          <cell r="O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</row>
        <row r="154">
          <cell r="F154">
            <v>0</v>
          </cell>
          <cell r="J154">
            <v>31</v>
          </cell>
          <cell r="K154">
            <v>365</v>
          </cell>
          <cell r="L154">
            <v>0</v>
          </cell>
          <cell r="U154">
            <v>0</v>
          </cell>
        </row>
        <row r="155">
          <cell r="F155">
            <v>0</v>
          </cell>
          <cell r="J155">
            <v>28</v>
          </cell>
          <cell r="K155">
            <v>365</v>
          </cell>
          <cell r="L155">
            <v>0</v>
          </cell>
          <cell r="U155">
            <v>0</v>
          </cell>
        </row>
        <row r="156">
          <cell r="F156">
            <v>0</v>
          </cell>
          <cell r="J156">
            <v>31</v>
          </cell>
          <cell r="K156">
            <v>365</v>
          </cell>
          <cell r="L156">
            <v>0</v>
          </cell>
          <cell r="U156">
            <v>0</v>
          </cell>
        </row>
        <row r="157">
          <cell r="F157">
            <v>0</v>
          </cell>
          <cell r="J157">
            <v>30</v>
          </cell>
          <cell r="K157">
            <v>365</v>
          </cell>
          <cell r="L157">
            <v>0</v>
          </cell>
          <cell r="U157">
            <v>0</v>
          </cell>
        </row>
        <row r="158">
          <cell r="F158">
            <v>0</v>
          </cell>
          <cell r="J158">
            <v>31</v>
          </cell>
          <cell r="K158">
            <v>365</v>
          </cell>
          <cell r="L158">
            <v>0</v>
          </cell>
          <cell r="U158">
            <v>0</v>
          </cell>
        </row>
        <row r="159">
          <cell r="F159">
            <v>0</v>
          </cell>
          <cell r="J159">
            <v>30</v>
          </cell>
          <cell r="K159">
            <v>365</v>
          </cell>
          <cell r="L159">
            <v>0</v>
          </cell>
          <cell r="U159">
            <v>0</v>
          </cell>
        </row>
        <row r="160">
          <cell r="F160">
            <v>0</v>
          </cell>
          <cell r="J160">
            <v>31</v>
          </cell>
          <cell r="K160">
            <v>365</v>
          </cell>
          <cell r="L160">
            <v>0</v>
          </cell>
          <cell r="U160">
            <v>0</v>
          </cell>
        </row>
        <row r="161">
          <cell r="F161">
            <v>0</v>
          </cell>
          <cell r="J161">
            <v>31</v>
          </cell>
          <cell r="K161">
            <v>365</v>
          </cell>
          <cell r="L161">
            <v>0</v>
          </cell>
          <cell r="U161">
            <v>0</v>
          </cell>
        </row>
        <row r="162">
          <cell r="F162">
            <v>0</v>
          </cell>
          <cell r="J162">
            <v>30</v>
          </cell>
          <cell r="K162">
            <v>365</v>
          </cell>
          <cell r="L162">
            <v>0</v>
          </cell>
          <cell r="U162">
            <v>0</v>
          </cell>
        </row>
        <row r="163">
          <cell r="F163">
            <v>0</v>
          </cell>
          <cell r="J163">
            <v>31</v>
          </cell>
          <cell r="K163">
            <v>365</v>
          </cell>
          <cell r="L163">
            <v>0</v>
          </cell>
          <cell r="U163">
            <v>0</v>
          </cell>
        </row>
        <row r="164">
          <cell r="F164">
            <v>0</v>
          </cell>
          <cell r="J164">
            <v>30</v>
          </cell>
          <cell r="K164">
            <v>365</v>
          </cell>
          <cell r="L164">
            <v>0</v>
          </cell>
          <cell r="U164">
            <v>0</v>
          </cell>
        </row>
        <row r="165">
          <cell r="F165">
            <v>0</v>
          </cell>
          <cell r="J165">
            <v>31</v>
          </cell>
          <cell r="K165">
            <v>365</v>
          </cell>
          <cell r="L165">
            <v>0</v>
          </cell>
          <cell r="U165">
            <v>0</v>
          </cell>
        </row>
        <row r="166">
          <cell r="F166">
            <v>0</v>
          </cell>
          <cell r="J166">
            <v>31</v>
          </cell>
          <cell r="K166">
            <v>365</v>
          </cell>
          <cell r="L166">
            <v>0</v>
          </cell>
          <cell r="U166">
            <v>0</v>
          </cell>
        </row>
        <row r="167">
          <cell r="F167">
            <v>0</v>
          </cell>
          <cell r="J167">
            <v>28</v>
          </cell>
          <cell r="K167">
            <v>365</v>
          </cell>
          <cell r="L167">
            <v>0</v>
          </cell>
          <cell r="T167">
            <v>0</v>
          </cell>
          <cell r="U167">
            <v>0</v>
          </cell>
          <cell r="V167">
            <v>0</v>
          </cell>
        </row>
        <row r="168">
          <cell r="F168">
            <v>0</v>
          </cell>
          <cell r="J168">
            <v>31</v>
          </cell>
          <cell r="K168">
            <v>365</v>
          </cell>
          <cell r="L168">
            <v>0</v>
          </cell>
          <cell r="T168">
            <v>0</v>
          </cell>
          <cell r="U168">
            <v>0</v>
          </cell>
          <cell r="V168">
            <v>0</v>
          </cell>
        </row>
        <row r="169">
          <cell r="F169">
            <v>0</v>
          </cell>
          <cell r="J169">
            <v>30</v>
          </cell>
          <cell r="K169">
            <v>365</v>
          </cell>
          <cell r="L169">
            <v>0</v>
          </cell>
          <cell r="T169">
            <v>0</v>
          </cell>
          <cell r="U169">
            <v>0</v>
          </cell>
          <cell r="V169">
            <v>0</v>
          </cell>
        </row>
        <row r="170">
          <cell r="F170">
            <v>0</v>
          </cell>
          <cell r="J170">
            <v>31</v>
          </cell>
          <cell r="K170">
            <v>365</v>
          </cell>
          <cell r="L170">
            <v>0</v>
          </cell>
          <cell r="T170">
            <v>0</v>
          </cell>
          <cell r="U170">
            <v>0</v>
          </cell>
          <cell r="V170">
            <v>0</v>
          </cell>
        </row>
        <row r="171">
          <cell r="F171">
            <v>0</v>
          </cell>
          <cell r="J171">
            <v>30</v>
          </cell>
          <cell r="K171">
            <v>365</v>
          </cell>
          <cell r="L171">
            <v>0</v>
          </cell>
          <cell r="T171">
            <v>0</v>
          </cell>
          <cell r="U171">
            <v>0</v>
          </cell>
          <cell r="V171">
            <v>0</v>
          </cell>
        </row>
        <row r="172">
          <cell r="F172">
            <v>0</v>
          </cell>
          <cell r="J172">
            <v>31</v>
          </cell>
          <cell r="K172">
            <v>365</v>
          </cell>
          <cell r="T172">
            <v>0</v>
          </cell>
          <cell r="U172">
            <v>0</v>
          </cell>
          <cell r="V172">
            <v>0</v>
          </cell>
        </row>
        <row r="173">
          <cell r="F173">
            <v>0</v>
          </cell>
          <cell r="J173">
            <v>31</v>
          </cell>
          <cell r="K173">
            <v>365</v>
          </cell>
          <cell r="T173">
            <v>0</v>
          </cell>
          <cell r="U173">
            <v>0</v>
          </cell>
          <cell r="V173">
            <v>0</v>
          </cell>
        </row>
        <row r="174">
          <cell r="F174">
            <v>0</v>
          </cell>
          <cell r="J174">
            <v>30</v>
          </cell>
          <cell r="K174">
            <v>365</v>
          </cell>
          <cell r="T174">
            <v>0</v>
          </cell>
          <cell r="U174">
            <v>0</v>
          </cell>
          <cell r="V174">
            <v>0</v>
          </cell>
        </row>
        <row r="175">
          <cell r="F175">
            <v>0</v>
          </cell>
          <cell r="J175">
            <v>31</v>
          </cell>
          <cell r="K175">
            <v>365</v>
          </cell>
          <cell r="T175">
            <v>0</v>
          </cell>
          <cell r="U175">
            <v>0</v>
          </cell>
          <cell r="V175">
            <v>0</v>
          </cell>
        </row>
        <row r="176">
          <cell r="F176">
            <v>0</v>
          </cell>
          <cell r="J176">
            <v>30</v>
          </cell>
          <cell r="K176">
            <v>365</v>
          </cell>
          <cell r="T176">
            <v>0</v>
          </cell>
          <cell r="U176">
            <v>0</v>
          </cell>
          <cell r="V176">
            <v>0</v>
          </cell>
        </row>
        <row r="177">
          <cell r="F177">
            <v>0</v>
          </cell>
          <cell r="J177">
            <v>31</v>
          </cell>
          <cell r="K177">
            <v>365</v>
          </cell>
          <cell r="T177">
            <v>0</v>
          </cell>
          <cell r="U177">
            <v>0</v>
          </cell>
          <cell r="V177">
            <v>0</v>
          </cell>
        </row>
        <row r="178">
          <cell r="F178">
            <v>0</v>
          </cell>
          <cell r="J178">
            <v>31</v>
          </cell>
          <cell r="K178">
            <v>365</v>
          </cell>
          <cell r="T178">
            <v>0</v>
          </cell>
          <cell r="U178">
            <v>0</v>
          </cell>
          <cell r="V178">
            <v>0</v>
          </cell>
        </row>
        <row r="179">
          <cell r="F179">
            <v>0</v>
          </cell>
          <cell r="J179">
            <v>28</v>
          </cell>
          <cell r="K179">
            <v>365</v>
          </cell>
          <cell r="T179">
            <v>0</v>
          </cell>
          <cell r="U179">
            <v>0</v>
          </cell>
          <cell r="V179">
            <v>0</v>
          </cell>
        </row>
        <row r="180">
          <cell r="F180">
            <v>0</v>
          </cell>
          <cell r="J180">
            <v>31</v>
          </cell>
          <cell r="K180">
            <v>365</v>
          </cell>
          <cell r="T180">
            <v>0</v>
          </cell>
          <cell r="U180">
            <v>0</v>
          </cell>
          <cell r="V180">
            <v>0</v>
          </cell>
        </row>
        <row r="181">
          <cell r="F181">
            <v>0</v>
          </cell>
          <cell r="J181">
            <v>30</v>
          </cell>
          <cell r="K181">
            <v>365</v>
          </cell>
          <cell r="T181">
            <v>0</v>
          </cell>
          <cell r="U181">
            <v>0</v>
          </cell>
          <cell r="V181">
            <v>0</v>
          </cell>
        </row>
        <row r="182">
          <cell r="F182">
            <v>0</v>
          </cell>
          <cell r="J182">
            <v>31</v>
          </cell>
          <cell r="K182">
            <v>365</v>
          </cell>
          <cell r="T182">
            <v>0</v>
          </cell>
          <cell r="U182">
            <v>0</v>
          </cell>
          <cell r="V182">
            <v>0</v>
          </cell>
        </row>
        <row r="183">
          <cell r="F183">
            <v>0</v>
          </cell>
          <cell r="J183">
            <v>30</v>
          </cell>
          <cell r="K183">
            <v>365</v>
          </cell>
          <cell r="T183">
            <v>0</v>
          </cell>
          <cell r="U183">
            <v>0</v>
          </cell>
          <cell r="V183">
            <v>0</v>
          </cell>
        </row>
        <row r="184">
          <cell r="F184">
            <v>0</v>
          </cell>
          <cell r="J184">
            <v>31</v>
          </cell>
          <cell r="K184">
            <v>365</v>
          </cell>
          <cell r="T184">
            <v>0</v>
          </cell>
          <cell r="U184">
            <v>0</v>
          </cell>
          <cell r="V184">
            <v>0</v>
          </cell>
        </row>
        <row r="185">
          <cell r="F185">
            <v>0</v>
          </cell>
          <cell r="J185">
            <v>31</v>
          </cell>
          <cell r="K185">
            <v>365</v>
          </cell>
          <cell r="T185">
            <v>0</v>
          </cell>
          <cell r="U185">
            <v>0</v>
          </cell>
          <cell r="V185">
            <v>0</v>
          </cell>
        </row>
        <row r="186">
          <cell r="F186">
            <v>0</v>
          </cell>
          <cell r="J186">
            <v>30</v>
          </cell>
          <cell r="K186">
            <v>365</v>
          </cell>
          <cell r="T186">
            <v>0</v>
          </cell>
          <cell r="U186">
            <v>0</v>
          </cell>
          <cell r="V186">
            <v>0</v>
          </cell>
        </row>
        <row r="187">
          <cell r="F187">
            <v>0</v>
          </cell>
          <cell r="J187">
            <v>31</v>
          </cell>
          <cell r="K187">
            <v>365</v>
          </cell>
          <cell r="T187">
            <v>0</v>
          </cell>
          <cell r="U187">
            <v>0</v>
          </cell>
          <cell r="V187">
            <v>0</v>
          </cell>
        </row>
        <row r="188">
          <cell r="F188">
            <v>0</v>
          </cell>
          <cell r="J188">
            <v>30</v>
          </cell>
          <cell r="K188">
            <v>365</v>
          </cell>
          <cell r="T188">
            <v>0</v>
          </cell>
          <cell r="U188">
            <v>0</v>
          </cell>
          <cell r="V188">
            <v>0</v>
          </cell>
        </row>
        <row r="189">
          <cell r="F189">
            <v>0</v>
          </cell>
          <cell r="J189">
            <v>31</v>
          </cell>
          <cell r="K189">
            <v>365</v>
          </cell>
          <cell r="T189">
            <v>0</v>
          </cell>
          <cell r="U189">
            <v>0</v>
          </cell>
          <cell r="V189">
            <v>0</v>
          </cell>
        </row>
        <row r="190">
          <cell r="F190">
            <v>0</v>
          </cell>
          <cell r="J190">
            <v>31</v>
          </cell>
          <cell r="K190">
            <v>366</v>
          </cell>
          <cell r="T190">
            <v>0</v>
          </cell>
          <cell r="U190">
            <v>0</v>
          </cell>
          <cell r="V190">
            <v>0</v>
          </cell>
        </row>
        <row r="191">
          <cell r="F191">
            <v>0</v>
          </cell>
          <cell r="J191">
            <v>29</v>
          </cell>
          <cell r="K191">
            <v>366</v>
          </cell>
          <cell r="T191">
            <v>0</v>
          </cell>
          <cell r="U191">
            <v>0</v>
          </cell>
          <cell r="V191">
            <v>0</v>
          </cell>
        </row>
        <row r="192">
          <cell r="F192">
            <v>0</v>
          </cell>
          <cell r="J192">
            <v>31</v>
          </cell>
          <cell r="K192">
            <v>366</v>
          </cell>
          <cell r="T192">
            <v>0</v>
          </cell>
          <cell r="U192">
            <v>0</v>
          </cell>
          <cell r="V192">
            <v>0</v>
          </cell>
        </row>
        <row r="193">
          <cell r="F193">
            <v>0</v>
          </cell>
          <cell r="J193">
            <v>30</v>
          </cell>
          <cell r="K193">
            <v>366</v>
          </cell>
          <cell r="T193">
            <v>0</v>
          </cell>
          <cell r="U193">
            <v>0</v>
          </cell>
          <cell r="V193">
            <v>0</v>
          </cell>
        </row>
        <row r="194">
          <cell r="F194">
            <v>0</v>
          </cell>
          <cell r="J194">
            <v>31</v>
          </cell>
          <cell r="K194">
            <v>366</v>
          </cell>
          <cell r="T194">
            <v>0</v>
          </cell>
          <cell r="U194">
            <v>0</v>
          </cell>
          <cell r="V194">
            <v>0</v>
          </cell>
        </row>
        <row r="195">
          <cell r="F195">
            <v>0</v>
          </cell>
          <cell r="J195">
            <v>30</v>
          </cell>
          <cell r="K195">
            <v>366</v>
          </cell>
          <cell r="T195">
            <v>0</v>
          </cell>
          <cell r="U195">
            <v>0</v>
          </cell>
          <cell r="V195">
            <v>0</v>
          </cell>
        </row>
        <row r="196">
          <cell r="F196">
            <v>0</v>
          </cell>
          <cell r="J196">
            <v>31</v>
          </cell>
          <cell r="K196">
            <v>366</v>
          </cell>
          <cell r="T196">
            <v>0</v>
          </cell>
          <cell r="U196">
            <v>0</v>
          </cell>
          <cell r="V196">
            <v>0</v>
          </cell>
        </row>
        <row r="197">
          <cell r="F197">
            <v>0</v>
          </cell>
          <cell r="J197">
            <v>31</v>
          </cell>
          <cell r="K197">
            <v>366</v>
          </cell>
          <cell r="T197">
            <v>0</v>
          </cell>
          <cell r="U197">
            <v>0</v>
          </cell>
          <cell r="V197">
            <v>0</v>
          </cell>
        </row>
        <row r="198">
          <cell r="F198">
            <v>0</v>
          </cell>
          <cell r="J198">
            <v>30</v>
          </cell>
          <cell r="K198">
            <v>366</v>
          </cell>
          <cell r="T198">
            <v>0</v>
          </cell>
          <cell r="U198">
            <v>0</v>
          </cell>
          <cell r="V198">
            <v>0</v>
          </cell>
        </row>
        <row r="199">
          <cell r="F199">
            <v>0</v>
          </cell>
          <cell r="J199">
            <v>31</v>
          </cell>
          <cell r="K199">
            <v>366</v>
          </cell>
          <cell r="T199">
            <v>0</v>
          </cell>
          <cell r="U199">
            <v>0</v>
          </cell>
          <cell r="V199">
            <v>0</v>
          </cell>
        </row>
        <row r="200">
          <cell r="F200">
            <v>0</v>
          </cell>
          <cell r="J200">
            <v>30</v>
          </cell>
          <cell r="K200">
            <v>366</v>
          </cell>
          <cell r="T200">
            <v>0</v>
          </cell>
          <cell r="U200">
            <v>0</v>
          </cell>
          <cell r="V200">
            <v>0</v>
          </cell>
        </row>
        <row r="201">
          <cell r="F201">
            <v>0</v>
          </cell>
          <cell r="J201">
            <v>31</v>
          </cell>
          <cell r="K201">
            <v>366</v>
          </cell>
          <cell r="T201">
            <v>0</v>
          </cell>
          <cell r="U201">
            <v>0</v>
          </cell>
          <cell r="V201">
            <v>0</v>
          </cell>
        </row>
        <row r="202">
          <cell r="F202">
            <v>0</v>
          </cell>
          <cell r="J202">
            <v>31</v>
          </cell>
          <cell r="K202">
            <v>365</v>
          </cell>
          <cell r="T202">
            <v>0</v>
          </cell>
          <cell r="U202">
            <v>0</v>
          </cell>
          <cell r="V202">
            <v>0</v>
          </cell>
        </row>
        <row r="203">
          <cell r="F203">
            <v>0</v>
          </cell>
          <cell r="J203">
            <v>28</v>
          </cell>
          <cell r="K203">
            <v>365</v>
          </cell>
          <cell r="T203">
            <v>0</v>
          </cell>
          <cell r="U203">
            <v>0</v>
          </cell>
          <cell r="V203">
            <v>0</v>
          </cell>
        </row>
        <row r="204">
          <cell r="F204">
            <v>0</v>
          </cell>
          <cell r="J204">
            <v>31</v>
          </cell>
          <cell r="K204">
            <v>365</v>
          </cell>
          <cell r="T204">
            <v>0</v>
          </cell>
          <cell r="U204">
            <v>0</v>
          </cell>
          <cell r="V204">
            <v>0</v>
          </cell>
        </row>
        <row r="205">
          <cell r="F205">
            <v>0</v>
          </cell>
          <cell r="J205">
            <v>30</v>
          </cell>
          <cell r="K205">
            <v>365</v>
          </cell>
          <cell r="T205">
            <v>0</v>
          </cell>
          <cell r="U205">
            <v>0</v>
          </cell>
          <cell r="V205">
            <v>0</v>
          </cell>
        </row>
        <row r="206">
          <cell r="F206">
            <v>0</v>
          </cell>
          <cell r="J206">
            <v>31</v>
          </cell>
          <cell r="K206">
            <v>365</v>
          </cell>
          <cell r="T206">
            <v>0</v>
          </cell>
          <cell r="U206">
            <v>0</v>
          </cell>
          <cell r="V206">
            <v>0</v>
          </cell>
        </row>
        <row r="207">
          <cell r="F207">
            <v>0</v>
          </cell>
          <cell r="J207">
            <v>30</v>
          </cell>
          <cell r="K207">
            <v>365</v>
          </cell>
          <cell r="T207">
            <v>0</v>
          </cell>
          <cell r="U207">
            <v>0</v>
          </cell>
          <cell r="V207">
            <v>0</v>
          </cell>
        </row>
        <row r="208">
          <cell r="F208">
            <v>0</v>
          </cell>
          <cell r="J208">
            <v>31</v>
          </cell>
          <cell r="K208">
            <v>365</v>
          </cell>
          <cell r="T208">
            <v>0</v>
          </cell>
          <cell r="U208">
            <v>0</v>
          </cell>
          <cell r="V208">
            <v>0</v>
          </cell>
        </row>
        <row r="209">
          <cell r="F209">
            <v>0</v>
          </cell>
          <cell r="J209">
            <v>31</v>
          </cell>
          <cell r="K209">
            <v>365</v>
          </cell>
          <cell r="T209">
            <v>0</v>
          </cell>
          <cell r="U209">
            <v>0</v>
          </cell>
          <cell r="V209">
            <v>0</v>
          </cell>
        </row>
        <row r="210">
          <cell r="F210">
            <v>0</v>
          </cell>
          <cell r="J210">
            <v>30</v>
          </cell>
          <cell r="K210">
            <v>365</v>
          </cell>
          <cell r="T210">
            <v>0</v>
          </cell>
          <cell r="U210">
            <v>0</v>
          </cell>
          <cell r="V210">
            <v>0</v>
          </cell>
        </row>
        <row r="211">
          <cell r="F211">
            <v>0</v>
          </cell>
          <cell r="J211">
            <v>31</v>
          </cell>
          <cell r="K211">
            <v>365</v>
          </cell>
          <cell r="T211">
            <v>0</v>
          </cell>
          <cell r="U211">
            <v>0</v>
          </cell>
          <cell r="V211">
            <v>0</v>
          </cell>
        </row>
        <row r="212">
          <cell r="F212">
            <v>0</v>
          </cell>
          <cell r="J212">
            <v>30</v>
          </cell>
          <cell r="K212">
            <v>365</v>
          </cell>
          <cell r="T212">
            <v>0</v>
          </cell>
          <cell r="U212">
            <v>0</v>
          </cell>
          <cell r="V212">
            <v>0</v>
          </cell>
        </row>
        <row r="213">
          <cell r="F213">
            <v>0</v>
          </cell>
          <cell r="J213">
            <v>31</v>
          </cell>
          <cell r="K213">
            <v>365</v>
          </cell>
          <cell r="T213">
            <v>0</v>
          </cell>
          <cell r="U213">
            <v>0</v>
          </cell>
          <cell r="V213">
            <v>0</v>
          </cell>
        </row>
        <row r="214">
          <cell r="L214">
            <v>0</v>
          </cell>
          <cell r="N214">
            <v>0</v>
          </cell>
          <cell r="O214">
            <v>0</v>
          </cell>
          <cell r="Q214">
            <v>0</v>
          </cell>
          <cell r="R214">
            <v>0</v>
          </cell>
          <cell r="T214">
            <v>0</v>
          </cell>
        </row>
      </sheetData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제품별"/>
      <sheetName val="97"/>
      <sheetName val="98연계표"/>
      <sheetName val="제조 경영"/>
      <sheetName val="PAN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8연계표"/>
      <sheetName val="제품별"/>
      <sheetName val="공수TABLE"/>
      <sheetName val="제조 경영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X628EX"/>
      <sheetName val="영풍 견적서"/>
      <sheetName val="0-ハード（その他)"/>
      <sheetName val="분류표"/>
      <sheetName val="SISH-BC자재"/>
      <sheetName val="D_종합"/>
      <sheetName val="F_종합"/>
      <sheetName val="98연계표"/>
      <sheetName val="96월경계 (2)"/>
      <sheetName val="제품별"/>
      <sheetName val="제조 경영"/>
      <sheetName val="11"/>
      <sheetName val="정율표"/>
      <sheetName val="별제권_정리담보권"/>
      <sheetName val="별제권_정리담보권1"/>
      <sheetName val="소계정"/>
      <sheetName val="성신"/>
      <sheetName val="법인세등 (2)"/>
      <sheetName val="AIR SHOWER(3인용)"/>
      <sheetName val="MXITEM"/>
      <sheetName val="신규DEP"/>
      <sheetName val="5지역자재"/>
      <sheetName val="文書管理台帳"/>
      <sheetName val="생산_P"/>
      <sheetName val="BASE MC"/>
      <sheetName val="확인서"/>
      <sheetName val="품의서"/>
      <sheetName val="9609추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"/>
      <sheetName val="성신"/>
      <sheetName val="영성"/>
      <sheetName val="세광"/>
      <sheetName val="영테크"/>
      <sheetName val="TOTAL_성신"/>
      <sheetName val="TOTAL_세광"/>
      <sheetName val="TOTAL_영성"/>
      <sheetName val="TOTAL_영테크"/>
      <sheetName val="TOTAL_납품확인"/>
      <sheetName val="제품별"/>
      <sheetName val="안성호_T7_P2-2사급자재_ASSEM_20050706_"/>
      <sheetName val="MX628EX"/>
      <sheetName val="분류표"/>
      <sheetName val="소계정"/>
      <sheetName val="제조 경영"/>
      <sheetName val="정율표"/>
      <sheetName val="기타"/>
      <sheetName val="AIR SHOWER(3인용)"/>
      <sheetName val="MS_Out"/>
      <sheetName val="1212 Shipping schedule"/>
      <sheetName val="변수"/>
      <sheetName val="dV&amp;Cl"/>
      <sheetName val="CAP"/>
      <sheetName val="R"/>
      <sheetName val="Y3-LIST"/>
      <sheetName val="별제권_정리담보권"/>
      <sheetName val="DB"/>
      <sheetName val="98연계표"/>
      <sheetName val="세정로더TCS_표지"/>
      <sheetName val="LBS01_SCS표지"/>
      <sheetName val="집계표_단판"/>
      <sheetName val="집계표_0303"/>
      <sheetName val="GIS_표지"/>
      <sheetName val="GIO_표지"/>
      <sheetName val="ECS_표지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"/>
      <sheetName val="VXXXXXXXXXXXXXXXXXXXXXXXX"/>
      <sheetName val="영업master"/>
      <sheetName val="Sheet10"/>
      <sheetName val="Sheet11"/>
      <sheetName val="Sheet12"/>
      <sheetName val="Sheet13"/>
      <sheetName val="Sheet14"/>
      <sheetName val="Sheet15"/>
      <sheetName val="Sheet16"/>
      <sheetName val="hTkx8QpdK2OrZDmYOtREw6EzZ"/>
      <sheetName val="제조 경영"/>
      <sheetName val="98연계표"/>
      <sheetName val="매출PJT"/>
      <sheetName val="반도체1"/>
      <sheetName val="반도체2"/>
      <sheetName val="반도체3"/>
      <sheetName val="반도체4"/>
      <sheetName val="반도체5"/>
      <sheetName val="반도체6"/>
      <sheetName val="반도체7"/>
      <sheetName val="반도체8"/>
      <sheetName val="반도체9"/>
      <sheetName val="BASE MC"/>
    </sheetNames>
    <sheetDataSet>
      <sheetData sheetId="0" refreshError="1">
        <row r="3">
          <cell r="I3">
            <v>0</v>
          </cell>
          <cell r="BC3" t="str">
            <v>채권</v>
          </cell>
          <cell r="BD3" t="str">
            <v>전년</v>
          </cell>
          <cell r="BE3">
            <v>1</v>
          </cell>
          <cell r="BF3">
            <v>2</v>
          </cell>
          <cell r="BG3">
            <v>3</v>
          </cell>
          <cell r="BH3">
            <v>4</v>
          </cell>
          <cell r="BI3">
            <v>5</v>
          </cell>
          <cell r="BJ3">
            <v>6</v>
          </cell>
          <cell r="BK3">
            <v>7</v>
          </cell>
          <cell r="BL3">
            <v>8</v>
          </cell>
          <cell r="BM3">
            <v>9</v>
          </cell>
          <cell r="BN3">
            <v>10</v>
          </cell>
          <cell r="BO3">
            <v>11</v>
          </cell>
          <cell r="BP3">
            <v>12</v>
          </cell>
          <cell r="BQ3" t="str">
            <v>계</v>
          </cell>
          <cell r="BR3" t="str">
            <v>이월</v>
          </cell>
          <cell r="BS3" t="str">
            <v>채권</v>
          </cell>
        </row>
        <row r="4">
          <cell r="I4" t="str">
            <v>2340B</v>
          </cell>
          <cell r="BC4">
            <v>5060</v>
          </cell>
          <cell r="BD4">
            <v>20240</v>
          </cell>
          <cell r="BF4">
            <v>5060</v>
          </cell>
          <cell r="BQ4">
            <v>5060</v>
          </cell>
          <cell r="BR4">
            <v>3.637978807091713E-12</v>
          </cell>
          <cell r="BS4">
            <v>0</v>
          </cell>
        </row>
        <row r="5">
          <cell r="I5" t="str">
            <v>2340B</v>
          </cell>
          <cell r="BC5">
            <v>80.5</v>
          </cell>
          <cell r="BD5">
            <v>35</v>
          </cell>
          <cell r="BE5">
            <v>81</v>
          </cell>
          <cell r="BQ5">
            <v>81</v>
          </cell>
          <cell r="BR5">
            <v>-0.49999999999998579</v>
          </cell>
          <cell r="BS5">
            <v>0</v>
          </cell>
        </row>
        <row r="6">
          <cell r="I6" t="str">
            <v>2340B</v>
          </cell>
          <cell r="BC6">
            <v>126.5</v>
          </cell>
          <cell r="BD6">
            <v>22</v>
          </cell>
          <cell r="BG6">
            <v>126.5</v>
          </cell>
          <cell r="BQ6">
            <v>126.5</v>
          </cell>
          <cell r="BR6">
            <v>0</v>
          </cell>
          <cell r="BS6">
            <v>0</v>
          </cell>
        </row>
        <row r="7">
          <cell r="I7" t="str">
            <v>2340B</v>
          </cell>
          <cell r="BC7">
            <v>907</v>
          </cell>
          <cell r="BD7">
            <v>2118</v>
          </cell>
          <cell r="BG7">
            <v>907</v>
          </cell>
          <cell r="BQ7">
            <v>907</v>
          </cell>
          <cell r="BR7">
            <v>4.5474735088646412E-13</v>
          </cell>
          <cell r="BS7">
            <v>0</v>
          </cell>
        </row>
        <row r="8">
          <cell r="I8" t="str">
            <v>2340B</v>
          </cell>
          <cell r="BC8">
            <v>95.7</v>
          </cell>
          <cell r="BE8">
            <v>96</v>
          </cell>
          <cell r="BQ8">
            <v>96</v>
          </cell>
          <cell r="BR8">
            <v>-0.29999999999999716</v>
          </cell>
          <cell r="BS8">
            <v>0</v>
          </cell>
        </row>
        <row r="9">
          <cell r="I9" t="str">
            <v>2340B</v>
          </cell>
          <cell r="BC9">
            <v>825</v>
          </cell>
          <cell r="BD9">
            <v>1925</v>
          </cell>
          <cell r="BE9">
            <v>825</v>
          </cell>
          <cell r="BQ9">
            <v>825</v>
          </cell>
          <cell r="BR9">
            <v>0</v>
          </cell>
          <cell r="BS9">
            <v>0</v>
          </cell>
        </row>
        <row r="10">
          <cell r="I10" t="str">
            <v>2340B</v>
          </cell>
          <cell r="BC10">
            <v>150</v>
          </cell>
          <cell r="BD10">
            <v>66</v>
          </cell>
          <cell r="BH10">
            <v>264</v>
          </cell>
          <cell r="BQ10">
            <v>264</v>
          </cell>
          <cell r="BR10">
            <v>0</v>
          </cell>
          <cell r="BS10">
            <v>0</v>
          </cell>
        </row>
        <row r="11">
          <cell r="I11" t="str">
            <v>2340A</v>
          </cell>
          <cell r="BC11">
            <v>12794</v>
          </cell>
          <cell r="BH11">
            <v>19200</v>
          </cell>
          <cell r="BQ11">
            <v>19200</v>
          </cell>
          <cell r="BR11">
            <v>0</v>
          </cell>
          <cell r="BS11">
            <v>0</v>
          </cell>
        </row>
        <row r="12">
          <cell r="I12" t="str">
            <v>2340B</v>
          </cell>
          <cell r="BC12">
            <v>1.1000000000000001</v>
          </cell>
          <cell r="BE12">
            <v>1</v>
          </cell>
          <cell r="BQ12">
            <v>1</v>
          </cell>
          <cell r="BR12">
            <v>0.10000000000000009</v>
          </cell>
          <cell r="BS12">
            <v>0.10000000000000009</v>
          </cell>
        </row>
        <row r="13">
          <cell r="I13" t="str">
            <v>2340B</v>
          </cell>
          <cell r="BC13">
            <v>231</v>
          </cell>
          <cell r="BE13">
            <v>231</v>
          </cell>
          <cell r="BQ13">
            <v>231</v>
          </cell>
          <cell r="BR13">
            <v>2.8421709430404007E-14</v>
          </cell>
          <cell r="BS13">
            <v>0</v>
          </cell>
        </row>
        <row r="14">
          <cell r="I14" t="str">
            <v>2340B</v>
          </cell>
          <cell r="BC14">
            <v>29.7</v>
          </cell>
          <cell r="BE14">
            <v>30</v>
          </cell>
          <cell r="BQ14">
            <v>30</v>
          </cell>
          <cell r="BR14">
            <v>-0.29999999999999716</v>
          </cell>
          <cell r="BS14">
            <v>0</v>
          </cell>
        </row>
        <row r="15">
          <cell r="I15" t="str">
            <v>2340B</v>
          </cell>
          <cell r="BC15">
            <v>49.5</v>
          </cell>
          <cell r="BE15">
            <v>50</v>
          </cell>
          <cell r="BF15">
            <v>49.5</v>
          </cell>
          <cell r="BQ15">
            <v>99.5</v>
          </cell>
          <cell r="BR15">
            <v>-0.49999999999998579</v>
          </cell>
          <cell r="BS15">
            <v>0</v>
          </cell>
        </row>
        <row r="16">
          <cell r="I16" t="str">
            <v>2340B</v>
          </cell>
          <cell r="BC16">
            <v>0</v>
          </cell>
          <cell r="BL16">
            <v>22</v>
          </cell>
          <cell r="BQ16">
            <v>22</v>
          </cell>
          <cell r="BR16">
            <v>0</v>
          </cell>
          <cell r="BS16">
            <v>0</v>
          </cell>
        </row>
        <row r="17">
          <cell r="I17" t="str">
            <v>2340A</v>
          </cell>
          <cell r="BC17">
            <v>405</v>
          </cell>
          <cell r="BD17">
            <v>367</v>
          </cell>
          <cell r="BG17">
            <v>1352</v>
          </cell>
          <cell r="BK17">
            <v>104</v>
          </cell>
          <cell r="BM17">
            <v>0</v>
          </cell>
          <cell r="BQ17">
            <v>1456</v>
          </cell>
          <cell r="BR17">
            <v>0</v>
          </cell>
          <cell r="BS17">
            <v>0</v>
          </cell>
        </row>
        <row r="18">
          <cell r="I18" t="str">
            <v>2340B</v>
          </cell>
          <cell r="BC18">
            <v>154</v>
          </cell>
          <cell r="BE18">
            <v>154</v>
          </cell>
          <cell r="BQ18">
            <v>154</v>
          </cell>
          <cell r="BR18">
            <v>0</v>
          </cell>
          <cell r="BS18">
            <v>0</v>
          </cell>
        </row>
        <row r="19">
          <cell r="I19" t="str">
            <v>2340B</v>
          </cell>
          <cell r="BC19">
            <v>173</v>
          </cell>
          <cell r="BE19">
            <v>137</v>
          </cell>
          <cell r="BH19">
            <v>320</v>
          </cell>
          <cell r="BQ19">
            <v>457</v>
          </cell>
          <cell r="BR19">
            <v>-0.49999999999994316</v>
          </cell>
          <cell r="BS19">
            <v>0</v>
          </cell>
        </row>
        <row r="20">
          <cell r="I20" t="str">
            <v>2340B</v>
          </cell>
          <cell r="BC20">
            <v>638</v>
          </cell>
          <cell r="BE20">
            <v>638</v>
          </cell>
          <cell r="BQ20">
            <v>638</v>
          </cell>
          <cell r="BR20">
            <v>0</v>
          </cell>
          <cell r="BS20">
            <v>0</v>
          </cell>
        </row>
        <row r="21">
          <cell r="I21" t="str">
            <v>2340B</v>
          </cell>
          <cell r="BC21">
            <v>163.9</v>
          </cell>
          <cell r="BE21">
            <v>53</v>
          </cell>
          <cell r="BG21">
            <v>176</v>
          </cell>
          <cell r="BI21">
            <v>123</v>
          </cell>
          <cell r="BQ21">
            <v>352</v>
          </cell>
          <cell r="BR21">
            <v>0</v>
          </cell>
          <cell r="BS21">
            <v>0</v>
          </cell>
        </row>
        <row r="22">
          <cell r="I22" t="str">
            <v>2340B</v>
          </cell>
          <cell r="BC22">
            <v>0</v>
          </cell>
          <cell r="BG22">
            <v>37</v>
          </cell>
          <cell r="BI22">
            <v>38</v>
          </cell>
          <cell r="BQ22">
            <v>75</v>
          </cell>
          <cell r="BR22">
            <v>-0.19999999999998863</v>
          </cell>
          <cell r="BS22">
            <v>0</v>
          </cell>
        </row>
        <row r="23">
          <cell r="I23" t="str">
            <v>2340B</v>
          </cell>
          <cell r="BC23">
            <v>438</v>
          </cell>
          <cell r="BE23">
            <v>231</v>
          </cell>
          <cell r="BH23">
            <v>231</v>
          </cell>
          <cell r="BQ23">
            <v>462</v>
          </cell>
          <cell r="BR23">
            <v>5.6843418860808015E-14</v>
          </cell>
          <cell r="BS23">
            <v>0</v>
          </cell>
        </row>
        <row r="24">
          <cell r="BC24">
            <v>22321.9</v>
          </cell>
          <cell r="BD24">
            <v>24773</v>
          </cell>
          <cell r="BE24">
            <v>2527</v>
          </cell>
          <cell r="BF24">
            <v>5109.5</v>
          </cell>
          <cell r="BG24">
            <v>2598.5</v>
          </cell>
          <cell r="BH24">
            <v>20015</v>
          </cell>
          <cell r="BI24">
            <v>161</v>
          </cell>
          <cell r="BJ24">
            <v>0</v>
          </cell>
          <cell r="BK24">
            <v>104</v>
          </cell>
          <cell r="BL24">
            <v>22</v>
          </cell>
          <cell r="BM24">
            <v>0</v>
          </cell>
          <cell r="BN24">
            <v>0</v>
          </cell>
          <cell r="BO24">
            <v>0</v>
          </cell>
          <cell r="BP24">
            <v>0</v>
          </cell>
          <cell r="BQ24">
            <v>30537</v>
          </cell>
          <cell r="BR24">
            <v>-2.1999999999957196</v>
          </cell>
          <cell r="BS24">
            <v>0.10000000000000009</v>
          </cell>
        </row>
        <row r="25">
          <cell r="I25" t="str">
            <v>2340A</v>
          </cell>
          <cell r="BC25">
            <v>0</v>
          </cell>
          <cell r="BG25">
            <v>104</v>
          </cell>
          <cell r="BI25">
            <v>421</v>
          </cell>
          <cell r="BQ25">
            <v>525</v>
          </cell>
          <cell r="BR25">
            <v>0</v>
          </cell>
          <cell r="BS25">
            <v>0</v>
          </cell>
        </row>
        <row r="26">
          <cell r="I26" t="str">
            <v>2340B</v>
          </cell>
          <cell r="BC26">
            <v>0</v>
          </cell>
          <cell r="BF26">
            <v>41</v>
          </cell>
          <cell r="BG26">
            <v>234</v>
          </cell>
          <cell r="BQ26">
            <v>275</v>
          </cell>
          <cell r="BR26">
            <v>0</v>
          </cell>
          <cell r="BS26">
            <v>0</v>
          </cell>
        </row>
        <row r="27">
          <cell r="I27" t="str">
            <v>2340A</v>
          </cell>
          <cell r="BC27">
            <v>0</v>
          </cell>
          <cell r="BN27">
            <v>15960</v>
          </cell>
          <cell r="BQ27">
            <v>15960</v>
          </cell>
          <cell r="BR27">
            <v>0</v>
          </cell>
          <cell r="BS27">
            <v>0</v>
          </cell>
        </row>
        <row r="28">
          <cell r="I28" t="str">
            <v>2340B</v>
          </cell>
          <cell r="BC28">
            <v>0</v>
          </cell>
          <cell r="BG28">
            <v>149</v>
          </cell>
          <cell r="BJ28">
            <v>198</v>
          </cell>
          <cell r="BM28">
            <v>148</v>
          </cell>
          <cell r="BQ28">
            <v>495</v>
          </cell>
          <cell r="BR28">
            <v>5.6843418860808015E-14</v>
          </cell>
          <cell r="BS28">
            <v>0</v>
          </cell>
        </row>
        <row r="29">
          <cell r="I29" t="str">
            <v>2340B</v>
          </cell>
          <cell r="BC29">
            <v>0</v>
          </cell>
          <cell r="BG29">
            <v>11</v>
          </cell>
          <cell r="BQ29">
            <v>11</v>
          </cell>
          <cell r="BR29">
            <v>0</v>
          </cell>
          <cell r="BS29">
            <v>0</v>
          </cell>
        </row>
        <row r="30">
          <cell r="I30" t="str">
            <v>2340B</v>
          </cell>
          <cell r="BC30">
            <v>0</v>
          </cell>
          <cell r="BK30">
            <v>63</v>
          </cell>
          <cell r="BQ30">
            <v>63</v>
          </cell>
          <cell r="BR30">
            <v>-0.29999999999999716</v>
          </cell>
          <cell r="BS30">
            <v>0</v>
          </cell>
        </row>
        <row r="31">
          <cell r="I31" t="str">
            <v>2340B</v>
          </cell>
          <cell r="BC31">
            <v>0</v>
          </cell>
          <cell r="BI31">
            <v>34</v>
          </cell>
          <cell r="BK31">
            <v>7</v>
          </cell>
          <cell r="BQ31">
            <v>41</v>
          </cell>
          <cell r="BR31">
            <v>-0.29999999999999716</v>
          </cell>
          <cell r="BS31">
            <v>0</v>
          </cell>
        </row>
        <row r="32">
          <cell r="I32" t="str">
            <v>2340B</v>
          </cell>
          <cell r="BC32">
            <v>0</v>
          </cell>
          <cell r="BG32">
            <v>121</v>
          </cell>
          <cell r="BQ32">
            <v>121</v>
          </cell>
          <cell r="BR32">
            <v>1.4210854715202004E-14</v>
          </cell>
          <cell r="BS32">
            <v>0</v>
          </cell>
        </row>
        <row r="33">
          <cell r="I33" t="str">
            <v>2340A</v>
          </cell>
          <cell r="BC33">
            <v>0</v>
          </cell>
          <cell r="BI33">
            <v>248</v>
          </cell>
          <cell r="BN33">
            <v>582</v>
          </cell>
          <cell r="BQ33">
            <v>830</v>
          </cell>
          <cell r="BR33">
            <v>0</v>
          </cell>
          <cell r="BS33">
            <v>0</v>
          </cell>
        </row>
        <row r="34">
          <cell r="I34" t="str">
            <v>2340B</v>
          </cell>
          <cell r="BC34">
            <v>0</v>
          </cell>
          <cell r="BJ34">
            <v>20</v>
          </cell>
          <cell r="BQ34">
            <v>20</v>
          </cell>
          <cell r="BR34">
            <v>-0.19999999999999929</v>
          </cell>
          <cell r="BS34">
            <v>0</v>
          </cell>
        </row>
        <row r="35">
          <cell r="I35" t="str">
            <v>2340B</v>
          </cell>
          <cell r="BC35">
            <v>0</v>
          </cell>
          <cell r="BG35">
            <v>7</v>
          </cell>
          <cell r="BH35">
            <v>11</v>
          </cell>
          <cell r="BQ35">
            <v>18</v>
          </cell>
          <cell r="BR35">
            <v>-0.39999999999999858</v>
          </cell>
          <cell r="BS35">
            <v>0</v>
          </cell>
        </row>
        <row r="36">
          <cell r="I36" t="str">
            <v>2340B</v>
          </cell>
          <cell r="BC36">
            <v>0</v>
          </cell>
          <cell r="BG36">
            <v>79</v>
          </cell>
          <cell r="BK36">
            <v>119</v>
          </cell>
          <cell r="BM36">
            <v>119</v>
          </cell>
          <cell r="BN36">
            <v>79</v>
          </cell>
          <cell r="BP36" t="str">
            <v xml:space="preserve"> </v>
          </cell>
          <cell r="BQ36">
            <v>396</v>
          </cell>
          <cell r="BR36">
            <v>5.6843418860808015E-14</v>
          </cell>
          <cell r="BS36">
            <v>0</v>
          </cell>
        </row>
        <row r="37">
          <cell r="I37" t="str">
            <v>2340B</v>
          </cell>
          <cell r="BC37">
            <v>0</v>
          </cell>
          <cell r="BK37">
            <v>462</v>
          </cell>
          <cell r="BM37">
            <v>770</v>
          </cell>
          <cell r="BN37">
            <v>308</v>
          </cell>
          <cell r="BQ37">
            <v>1540</v>
          </cell>
          <cell r="BR37">
            <v>2.2737367544323206E-13</v>
          </cell>
          <cell r="BS37">
            <v>0</v>
          </cell>
        </row>
        <row r="38">
          <cell r="I38" t="str">
            <v>2340B</v>
          </cell>
          <cell r="BC38">
            <v>0</v>
          </cell>
          <cell r="BK38">
            <v>366.3</v>
          </cell>
          <cell r="BM38">
            <v>610.5</v>
          </cell>
          <cell r="BN38">
            <v>244.2</v>
          </cell>
          <cell r="BQ38">
            <v>1221</v>
          </cell>
          <cell r="BR38">
            <v>0</v>
          </cell>
          <cell r="BS38">
            <v>0</v>
          </cell>
        </row>
        <row r="39">
          <cell r="I39" t="str">
            <v>2340B</v>
          </cell>
          <cell r="BC39">
            <v>0</v>
          </cell>
          <cell r="BK39">
            <v>990</v>
          </cell>
          <cell r="BM39">
            <v>1650</v>
          </cell>
          <cell r="BN39">
            <v>660</v>
          </cell>
          <cell r="BQ39">
            <v>3300</v>
          </cell>
          <cell r="BR39">
            <v>4.5474735088646412E-13</v>
          </cell>
          <cell r="BS39">
            <v>0</v>
          </cell>
        </row>
        <row r="40">
          <cell r="I40" t="str">
            <v>2340B</v>
          </cell>
          <cell r="BC40">
            <v>0</v>
          </cell>
          <cell r="BK40">
            <v>297</v>
          </cell>
          <cell r="BM40">
            <v>693</v>
          </cell>
          <cell r="BQ40">
            <v>990</v>
          </cell>
          <cell r="BR40">
            <v>1.1368683772161603E-13</v>
          </cell>
          <cell r="BS40">
            <v>0</v>
          </cell>
        </row>
        <row r="41">
          <cell r="I41" t="str">
            <v>2340A</v>
          </cell>
          <cell r="BC41">
            <v>0</v>
          </cell>
          <cell r="BK41">
            <v>152</v>
          </cell>
          <cell r="BM41">
            <v>531</v>
          </cell>
          <cell r="BN41">
            <v>77</v>
          </cell>
          <cell r="BQ41">
            <v>760</v>
          </cell>
          <cell r="BR41">
            <v>0</v>
          </cell>
          <cell r="BS41">
            <v>0</v>
          </cell>
        </row>
        <row r="42">
          <cell r="I42" t="str">
            <v>2340A</v>
          </cell>
          <cell r="BC42">
            <v>0</v>
          </cell>
          <cell r="BP42">
            <v>1784</v>
          </cell>
          <cell r="BQ42">
            <v>1784</v>
          </cell>
          <cell r="BR42">
            <v>0</v>
          </cell>
          <cell r="BS42">
            <v>0</v>
          </cell>
        </row>
        <row r="43">
          <cell r="I43" t="str">
            <v>2340B</v>
          </cell>
          <cell r="BC43">
            <v>0</v>
          </cell>
          <cell r="BK43">
            <v>76</v>
          </cell>
          <cell r="BN43">
            <v>177</v>
          </cell>
          <cell r="BP43">
            <v>253</v>
          </cell>
          <cell r="BQ43">
            <v>506</v>
          </cell>
          <cell r="BR43">
            <v>5.6843418860808015E-14</v>
          </cell>
          <cell r="BS43">
            <v>0</v>
          </cell>
        </row>
        <row r="44">
          <cell r="I44" t="str">
            <v>2340B</v>
          </cell>
          <cell r="BC44">
            <v>0</v>
          </cell>
          <cell r="BL44">
            <v>45</v>
          </cell>
          <cell r="BQ44">
            <v>45</v>
          </cell>
          <cell r="BR44">
            <v>0.10000000000000142</v>
          </cell>
          <cell r="BS44">
            <v>0.10000000000000142</v>
          </cell>
        </row>
        <row r="45">
          <cell r="I45" t="str">
            <v>2340B</v>
          </cell>
          <cell r="BC45">
            <v>0</v>
          </cell>
          <cell r="BL45">
            <v>148.5</v>
          </cell>
          <cell r="BQ45">
            <v>148.5</v>
          </cell>
          <cell r="BR45">
            <v>0</v>
          </cell>
          <cell r="BS45">
            <v>0</v>
          </cell>
        </row>
        <row r="46">
          <cell r="I46" t="str">
            <v>2340B</v>
          </cell>
          <cell r="BC46">
            <v>0</v>
          </cell>
          <cell r="BK46">
            <v>25</v>
          </cell>
          <cell r="BL46">
            <v>58</v>
          </cell>
          <cell r="BN46">
            <v>82</v>
          </cell>
          <cell r="BQ46">
            <v>165</v>
          </cell>
          <cell r="BR46">
            <v>0</v>
          </cell>
          <cell r="BS46">
            <v>2.8421709430404007E-14</v>
          </cell>
        </row>
        <row r="47">
          <cell r="I47" t="str">
            <v>2340B</v>
          </cell>
          <cell r="BC47">
            <v>0</v>
          </cell>
          <cell r="BK47">
            <v>65</v>
          </cell>
          <cell r="BL47">
            <v>370.5</v>
          </cell>
          <cell r="BQ47">
            <v>435.5</v>
          </cell>
          <cell r="BR47">
            <v>0.10000000000002274</v>
          </cell>
          <cell r="BS47">
            <v>9.9999999999965894E-2</v>
          </cell>
        </row>
        <row r="48">
          <cell r="I48" t="str">
            <v>2340B</v>
          </cell>
          <cell r="BC48">
            <v>0</v>
          </cell>
          <cell r="BI48">
            <v>2</v>
          </cell>
          <cell r="BJ48" t="str">
            <v xml:space="preserve"> </v>
          </cell>
          <cell r="BL48">
            <v>7</v>
          </cell>
          <cell r="BQ48">
            <v>9</v>
          </cell>
          <cell r="BR48">
            <v>-0.19999999999999929</v>
          </cell>
          <cell r="BS48">
            <v>0</v>
          </cell>
        </row>
        <row r="49">
          <cell r="I49" t="str">
            <v>2340A</v>
          </cell>
          <cell r="BC49">
            <v>0</v>
          </cell>
          <cell r="BQ49">
            <v>0</v>
          </cell>
          <cell r="BR49">
            <v>13050</v>
          </cell>
          <cell r="BS49">
            <v>11160</v>
          </cell>
        </row>
        <row r="50">
          <cell r="I50" t="str">
            <v>2340B</v>
          </cell>
          <cell r="BC50">
            <v>0</v>
          </cell>
          <cell r="BL50">
            <v>20</v>
          </cell>
          <cell r="BM50">
            <v>46</v>
          </cell>
          <cell r="BN50">
            <v>66</v>
          </cell>
          <cell r="BQ50">
            <v>132</v>
          </cell>
          <cell r="BR50">
            <v>0</v>
          </cell>
          <cell r="BS50">
            <v>0</v>
          </cell>
        </row>
        <row r="51">
          <cell r="I51" t="str">
            <v>2340B</v>
          </cell>
          <cell r="BC51">
            <v>0</v>
          </cell>
          <cell r="BM51">
            <v>380</v>
          </cell>
          <cell r="BN51">
            <v>379</v>
          </cell>
          <cell r="BQ51">
            <v>759</v>
          </cell>
          <cell r="BR51">
            <v>1.1368683772161603E-13</v>
          </cell>
          <cell r="BS51">
            <v>0</v>
          </cell>
        </row>
        <row r="52">
          <cell r="I52" t="str">
            <v>2340B</v>
          </cell>
          <cell r="BC52">
            <v>0</v>
          </cell>
          <cell r="BL52">
            <v>157</v>
          </cell>
          <cell r="BN52">
            <v>365</v>
          </cell>
          <cell r="BO52">
            <v>523</v>
          </cell>
          <cell r="BQ52">
            <v>1045</v>
          </cell>
          <cell r="BR52">
            <v>0</v>
          </cell>
          <cell r="BS52">
            <v>0</v>
          </cell>
        </row>
        <row r="53">
          <cell r="I53" t="str">
            <v>2340B</v>
          </cell>
          <cell r="BC53">
            <v>0</v>
          </cell>
          <cell r="BK53">
            <v>82</v>
          </cell>
          <cell r="BM53">
            <v>465.8</v>
          </cell>
          <cell r="BQ53">
            <v>547.79999999999995</v>
          </cell>
          <cell r="BR53">
            <v>1.1368683772161603E-13</v>
          </cell>
          <cell r="BS53">
            <v>0</v>
          </cell>
        </row>
        <row r="54">
          <cell r="I54" t="str">
            <v>2340B</v>
          </cell>
          <cell r="BC54">
            <v>0</v>
          </cell>
          <cell r="BM54">
            <v>4.4000000000000004</v>
          </cell>
          <cell r="BQ54">
            <v>4.4000000000000004</v>
          </cell>
          <cell r="BR54">
            <v>0</v>
          </cell>
          <cell r="BS54">
            <v>0</v>
          </cell>
        </row>
        <row r="55">
          <cell r="I55" t="str">
            <v>2340B</v>
          </cell>
          <cell r="BC55">
            <v>0</v>
          </cell>
          <cell r="BK55">
            <v>5.5</v>
          </cell>
          <cell r="BM55" t="str">
            <v xml:space="preserve">  </v>
          </cell>
          <cell r="BQ55">
            <v>5.5</v>
          </cell>
          <cell r="BR55">
            <v>0</v>
          </cell>
          <cell r="BS55">
            <v>0</v>
          </cell>
        </row>
        <row r="56">
          <cell r="I56" t="str">
            <v>2340B</v>
          </cell>
          <cell r="BC56">
            <v>0</v>
          </cell>
          <cell r="BL56">
            <v>4.4000000000000004</v>
          </cell>
          <cell r="BM56" t="str">
            <v xml:space="preserve"> </v>
          </cell>
          <cell r="BQ56">
            <v>4.4000000000000004</v>
          </cell>
          <cell r="BR56">
            <v>0</v>
          </cell>
          <cell r="BS56">
            <v>0</v>
          </cell>
        </row>
        <row r="57">
          <cell r="I57" t="str">
            <v>2340B</v>
          </cell>
          <cell r="BC57">
            <v>0</v>
          </cell>
          <cell r="BM57" t="str">
            <v xml:space="preserve"> </v>
          </cell>
          <cell r="BN57">
            <v>17.600000000000001</v>
          </cell>
          <cell r="BQ57">
            <v>17.600000000000001</v>
          </cell>
          <cell r="BR57">
            <v>0</v>
          </cell>
          <cell r="BS57">
            <v>0</v>
          </cell>
        </row>
        <row r="58">
          <cell r="I58" t="str">
            <v>2340B</v>
          </cell>
          <cell r="BC58">
            <v>0</v>
          </cell>
          <cell r="BL58">
            <v>2</v>
          </cell>
          <cell r="BM58" t="str">
            <v xml:space="preserve"> </v>
          </cell>
          <cell r="BQ58">
            <v>2</v>
          </cell>
          <cell r="BR58">
            <v>0.20000000000000018</v>
          </cell>
          <cell r="BS58">
            <v>0.20000000000000018</v>
          </cell>
        </row>
        <row r="59">
          <cell r="I59" t="str">
            <v>2340B</v>
          </cell>
          <cell r="BC59">
            <v>0</v>
          </cell>
          <cell r="BM59">
            <v>3</v>
          </cell>
          <cell r="BN59" t="str">
            <v xml:space="preserve"> </v>
          </cell>
          <cell r="BQ59">
            <v>3</v>
          </cell>
          <cell r="BR59">
            <v>0.30000000000000027</v>
          </cell>
          <cell r="BS59">
            <v>0.29999999999999982</v>
          </cell>
        </row>
        <row r="60">
          <cell r="I60" t="str">
            <v>2340B</v>
          </cell>
          <cell r="BC60">
            <v>0</v>
          </cell>
          <cell r="BK60">
            <v>40</v>
          </cell>
          <cell r="BQ60">
            <v>40</v>
          </cell>
          <cell r="BR60">
            <v>158.00000000000003</v>
          </cell>
          <cell r="BS60">
            <v>158</v>
          </cell>
        </row>
        <row r="61">
          <cell r="I61" t="str">
            <v>2340B</v>
          </cell>
          <cell r="BC61">
            <v>0</v>
          </cell>
          <cell r="BN61">
            <v>8</v>
          </cell>
          <cell r="BQ61">
            <v>8</v>
          </cell>
          <cell r="BR61">
            <v>-0.29999999999999893</v>
          </cell>
          <cell r="BS61">
            <v>0</v>
          </cell>
        </row>
        <row r="62">
          <cell r="I62" t="str">
            <v>2340B</v>
          </cell>
          <cell r="BC62">
            <v>0</v>
          </cell>
          <cell r="BM62">
            <v>160</v>
          </cell>
          <cell r="BQ62">
            <v>160</v>
          </cell>
          <cell r="BR62">
            <v>859.7</v>
          </cell>
          <cell r="BS62">
            <v>731</v>
          </cell>
        </row>
        <row r="63">
          <cell r="I63" t="str">
            <v>2340A</v>
          </cell>
          <cell r="BC63">
            <v>0</v>
          </cell>
          <cell r="BQ63">
            <v>0</v>
          </cell>
          <cell r="BR63">
            <v>17500</v>
          </cell>
          <cell r="BS63">
            <v>2523</v>
          </cell>
        </row>
        <row r="64">
          <cell r="I64" t="str">
            <v>2340B</v>
          </cell>
          <cell r="BC64">
            <v>0</v>
          </cell>
          <cell r="BN64">
            <v>231</v>
          </cell>
          <cell r="BP64" t="str">
            <v xml:space="preserve"> </v>
          </cell>
          <cell r="BQ64">
            <v>231</v>
          </cell>
          <cell r="BR64">
            <v>2.8421709430404007E-14</v>
          </cell>
          <cell r="BS64">
            <v>0</v>
          </cell>
        </row>
        <row r="65">
          <cell r="I65" t="str">
            <v>2340B</v>
          </cell>
          <cell r="BC65">
            <v>0</v>
          </cell>
          <cell r="BN65">
            <v>313.5</v>
          </cell>
          <cell r="BP65" t="str">
            <v xml:space="preserve"> </v>
          </cell>
          <cell r="BQ65">
            <v>313.5</v>
          </cell>
          <cell r="BR65">
            <v>0</v>
          </cell>
          <cell r="BS65">
            <v>0</v>
          </cell>
        </row>
        <row r="66">
          <cell r="I66" t="str">
            <v>2340B</v>
          </cell>
          <cell r="BC66">
            <v>0</v>
          </cell>
          <cell r="BN66">
            <v>10</v>
          </cell>
          <cell r="BQ66">
            <v>10</v>
          </cell>
          <cell r="BR66">
            <v>-9.9999999999999645E-2</v>
          </cell>
          <cell r="BS66">
            <v>0</v>
          </cell>
        </row>
        <row r="67">
          <cell r="I67" t="str">
            <v>2340B</v>
          </cell>
          <cell r="BC67">
            <v>0</v>
          </cell>
          <cell r="BN67">
            <v>12</v>
          </cell>
          <cell r="BQ67">
            <v>12</v>
          </cell>
          <cell r="BR67">
            <v>0.10000000000000142</v>
          </cell>
          <cell r="BS67">
            <v>9.9999999999999645E-2</v>
          </cell>
        </row>
        <row r="68">
          <cell r="I68" t="str">
            <v>2340A</v>
          </cell>
          <cell r="BC68">
            <v>0</v>
          </cell>
          <cell r="BQ68">
            <v>0</v>
          </cell>
          <cell r="BR68">
            <v>150</v>
          </cell>
          <cell r="BS68">
            <v>0</v>
          </cell>
        </row>
        <row r="69">
          <cell r="I69" t="str">
            <v>2340B</v>
          </cell>
          <cell r="BC69">
            <v>0</v>
          </cell>
          <cell r="BQ69">
            <v>0</v>
          </cell>
          <cell r="BR69">
            <v>57.2</v>
          </cell>
          <cell r="BS69">
            <v>0</v>
          </cell>
        </row>
        <row r="70">
          <cell r="I70" t="str">
            <v>2340B</v>
          </cell>
          <cell r="BC70">
            <v>0</v>
          </cell>
          <cell r="BP70">
            <v>990</v>
          </cell>
          <cell r="BQ70">
            <v>990</v>
          </cell>
          <cell r="BR70">
            <v>293.70000000000005</v>
          </cell>
          <cell r="BS70">
            <v>121</v>
          </cell>
        </row>
        <row r="71">
          <cell r="I71" t="str">
            <v>2340A</v>
          </cell>
          <cell r="BC71">
            <v>0</v>
          </cell>
          <cell r="BO71">
            <v>130</v>
          </cell>
          <cell r="BQ71">
            <v>130</v>
          </cell>
          <cell r="BR71">
            <v>520</v>
          </cell>
          <cell r="BS71">
            <v>336</v>
          </cell>
        </row>
        <row r="72">
          <cell r="I72" t="str">
            <v>2340B</v>
          </cell>
          <cell r="BC72">
            <v>0</v>
          </cell>
          <cell r="BQ72">
            <v>0</v>
          </cell>
          <cell r="BR72">
            <v>75.900000000000006</v>
          </cell>
          <cell r="BS72">
            <v>0</v>
          </cell>
        </row>
        <row r="73">
          <cell r="I73" t="str">
            <v>2340B</v>
          </cell>
          <cell r="BC73">
            <v>0</v>
          </cell>
          <cell r="BQ73">
            <v>0</v>
          </cell>
          <cell r="BR73">
            <v>290.40000000000003</v>
          </cell>
          <cell r="BS73">
            <v>0</v>
          </cell>
        </row>
        <row r="74">
          <cell r="I74" t="str">
            <v>2340B</v>
          </cell>
          <cell r="BC74">
            <v>0</v>
          </cell>
          <cell r="BQ74">
            <v>0</v>
          </cell>
          <cell r="BR74">
            <v>55.000000000000007</v>
          </cell>
          <cell r="BS74">
            <v>0</v>
          </cell>
        </row>
        <row r="75">
          <cell r="I75" t="str">
            <v>2340B</v>
          </cell>
          <cell r="BC75">
            <v>0</v>
          </cell>
          <cell r="BQ75">
            <v>0</v>
          </cell>
          <cell r="BR75">
            <v>51.7</v>
          </cell>
          <cell r="BS75">
            <v>0</v>
          </cell>
        </row>
        <row r="76">
          <cell r="I76" t="str">
            <v>2340B</v>
          </cell>
          <cell r="BC76">
            <v>0</v>
          </cell>
          <cell r="BQ76">
            <v>0</v>
          </cell>
          <cell r="BR76">
            <v>11</v>
          </cell>
          <cell r="BS76">
            <v>0</v>
          </cell>
        </row>
        <row r="77">
          <cell r="I77" t="str">
            <v>2340A</v>
          </cell>
          <cell r="BC77">
            <v>0</v>
          </cell>
          <cell r="BQ77">
            <v>0</v>
          </cell>
          <cell r="BR77">
            <v>800</v>
          </cell>
          <cell r="BS77">
            <v>640</v>
          </cell>
        </row>
        <row r="78">
          <cell r="BC78">
            <v>0</v>
          </cell>
          <cell r="BD78">
            <v>0</v>
          </cell>
          <cell r="BE78">
            <v>0</v>
          </cell>
          <cell r="BF78">
            <v>41</v>
          </cell>
          <cell r="BG78">
            <v>705</v>
          </cell>
          <cell r="BH78">
            <v>11</v>
          </cell>
          <cell r="BI78">
            <v>705</v>
          </cell>
          <cell r="BJ78">
            <v>218</v>
          </cell>
          <cell r="BK78">
            <v>2749.8</v>
          </cell>
          <cell r="BL78">
            <v>812.4</v>
          </cell>
          <cell r="BM78">
            <v>5580.7</v>
          </cell>
          <cell r="BN78">
            <v>19571.3</v>
          </cell>
          <cell r="BO78">
            <v>653</v>
          </cell>
          <cell r="BP78">
            <v>3027</v>
          </cell>
          <cell r="BQ78">
            <v>34074.199999999997</v>
          </cell>
          <cell r="BR78">
            <v>33871.600000000006</v>
          </cell>
          <cell r="BS78">
            <v>15669.800000000001</v>
          </cell>
        </row>
        <row r="79">
          <cell r="BC79">
            <v>22321.9</v>
          </cell>
          <cell r="BD79">
            <v>24773</v>
          </cell>
          <cell r="BE79">
            <v>2527</v>
          </cell>
          <cell r="BF79">
            <v>5150.5</v>
          </cell>
          <cell r="BG79">
            <v>3303.5</v>
          </cell>
          <cell r="BH79">
            <v>20026</v>
          </cell>
          <cell r="BI79">
            <v>866</v>
          </cell>
          <cell r="BJ79">
            <v>218</v>
          </cell>
          <cell r="BK79">
            <v>2853.8</v>
          </cell>
          <cell r="BL79">
            <v>834.4</v>
          </cell>
          <cell r="BM79">
            <v>5580.7</v>
          </cell>
          <cell r="BN79">
            <v>19571.3</v>
          </cell>
          <cell r="BO79">
            <v>653</v>
          </cell>
          <cell r="BP79">
            <v>3027</v>
          </cell>
          <cell r="BQ79">
            <v>64611.199999999997</v>
          </cell>
          <cell r="BR79">
            <v>33869.400000000009</v>
          </cell>
          <cell r="BS79">
            <v>15669.900000000001</v>
          </cell>
        </row>
        <row r="80">
          <cell r="I80" t="str">
            <v>2380B</v>
          </cell>
          <cell r="BC80">
            <v>0</v>
          </cell>
          <cell r="BD80">
            <v>744</v>
          </cell>
          <cell r="BG80">
            <v>81</v>
          </cell>
          <cell r="BQ80">
            <v>81</v>
          </cell>
          <cell r="BR80">
            <v>1.1368683772161603E-13</v>
          </cell>
          <cell r="BS80">
            <v>0</v>
          </cell>
        </row>
        <row r="81">
          <cell r="I81" t="str">
            <v>2380B</v>
          </cell>
          <cell r="BC81">
            <v>0</v>
          </cell>
          <cell r="BD81">
            <v>1239</v>
          </cell>
          <cell r="BG81">
            <v>136</v>
          </cell>
          <cell r="BQ81">
            <v>136</v>
          </cell>
          <cell r="BR81">
            <v>0</v>
          </cell>
          <cell r="BS81">
            <v>0</v>
          </cell>
        </row>
        <row r="82">
          <cell r="I82" t="str">
            <v>2380B</v>
          </cell>
          <cell r="BC82">
            <v>93</v>
          </cell>
          <cell r="BD82">
            <v>831</v>
          </cell>
          <cell r="BH82">
            <v>92</v>
          </cell>
          <cell r="BM82">
            <v>1</v>
          </cell>
          <cell r="BQ82">
            <v>93</v>
          </cell>
          <cell r="BR82">
            <v>1.1368683772161603E-13</v>
          </cell>
          <cell r="BS82">
            <v>0</v>
          </cell>
        </row>
        <row r="83">
          <cell r="I83" t="str">
            <v>2380B</v>
          </cell>
          <cell r="BC83">
            <v>658.90000000000009</v>
          </cell>
          <cell r="BD83">
            <v>3168</v>
          </cell>
          <cell r="BH83">
            <v>1222</v>
          </cell>
          <cell r="BQ83">
            <v>1222</v>
          </cell>
          <cell r="BR83">
            <v>0.1000000000003638</v>
          </cell>
          <cell r="BS83">
            <v>9.9999999999454303E-2</v>
          </cell>
        </row>
        <row r="84">
          <cell r="I84" t="str">
            <v>2380B</v>
          </cell>
          <cell r="BC84">
            <v>291</v>
          </cell>
          <cell r="BD84">
            <v>600</v>
          </cell>
          <cell r="BF84">
            <v>272</v>
          </cell>
          <cell r="BP84">
            <v>19</v>
          </cell>
          <cell r="BQ84">
            <v>291</v>
          </cell>
          <cell r="BR84">
            <v>1.1368683772161603E-13</v>
          </cell>
          <cell r="BS84">
            <v>0</v>
          </cell>
        </row>
        <row r="85">
          <cell r="I85" t="str">
            <v>2380A</v>
          </cell>
          <cell r="BC85">
            <v>0</v>
          </cell>
          <cell r="BH85">
            <v>15</v>
          </cell>
          <cell r="BQ85">
            <v>15</v>
          </cell>
          <cell r="BR85">
            <v>0</v>
          </cell>
          <cell r="BS85">
            <v>0</v>
          </cell>
        </row>
        <row r="86">
          <cell r="I86" t="str">
            <v>2380B</v>
          </cell>
          <cell r="BC86">
            <v>29.7</v>
          </cell>
          <cell r="BE86">
            <v>30</v>
          </cell>
          <cell r="BQ86">
            <v>30</v>
          </cell>
          <cell r="BR86">
            <v>-0.29999999999999716</v>
          </cell>
          <cell r="BS86">
            <v>0</v>
          </cell>
        </row>
        <row r="87">
          <cell r="I87" t="str">
            <v>2380B</v>
          </cell>
          <cell r="BC87">
            <v>329.9</v>
          </cell>
          <cell r="BG87">
            <v>802</v>
          </cell>
          <cell r="BH87">
            <v>802</v>
          </cell>
          <cell r="BI87">
            <v>507</v>
          </cell>
          <cell r="BN87">
            <v>373</v>
          </cell>
          <cell r="BQ87">
            <v>2484</v>
          </cell>
          <cell r="BR87">
            <v>65.800000000000182</v>
          </cell>
          <cell r="BS87">
            <v>65.800000000000182</v>
          </cell>
        </row>
        <row r="88">
          <cell r="I88" t="str">
            <v>2380B</v>
          </cell>
          <cell r="BC88">
            <v>7.7</v>
          </cell>
          <cell r="BG88">
            <v>8</v>
          </cell>
          <cell r="BQ88">
            <v>8</v>
          </cell>
          <cell r="BR88">
            <v>-0.29999999999999893</v>
          </cell>
          <cell r="BS88">
            <v>0</v>
          </cell>
        </row>
        <row r="89">
          <cell r="I89" t="str">
            <v>2380B</v>
          </cell>
          <cell r="BC89">
            <v>0</v>
          </cell>
          <cell r="BH89">
            <v>485</v>
          </cell>
          <cell r="BI89">
            <v>243</v>
          </cell>
          <cell r="BM89">
            <v>0</v>
          </cell>
          <cell r="BN89">
            <v>81</v>
          </cell>
          <cell r="BQ89">
            <v>809</v>
          </cell>
          <cell r="BR89">
            <v>-0.49999999999988631</v>
          </cell>
          <cell r="BS89">
            <v>0</v>
          </cell>
        </row>
        <row r="90">
          <cell r="BC90">
            <v>1410.2</v>
          </cell>
          <cell r="BD90">
            <v>6582</v>
          </cell>
          <cell r="BE90">
            <v>30</v>
          </cell>
          <cell r="BF90">
            <v>272</v>
          </cell>
          <cell r="BG90">
            <v>1027</v>
          </cell>
          <cell r="BH90">
            <v>2616</v>
          </cell>
          <cell r="BI90">
            <v>750</v>
          </cell>
          <cell r="BJ90">
            <v>0</v>
          </cell>
          <cell r="BK90">
            <v>0</v>
          </cell>
          <cell r="BL90">
            <v>0</v>
          </cell>
          <cell r="BM90">
            <v>1</v>
          </cell>
          <cell r="BN90">
            <v>454</v>
          </cell>
          <cell r="BO90">
            <v>0</v>
          </cell>
          <cell r="BP90">
            <v>19</v>
          </cell>
          <cell r="BQ90">
            <v>5169</v>
          </cell>
          <cell r="BR90">
            <v>64.800000000001006</v>
          </cell>
          <cell r="BS90">
            <v>65.899999999999636</v>
          </cell>
        </row>
        <row r="91">
          <cell r="I91" t="str">
            <v>2380B</v>
          </cell>
          <cell r="BC91">
            <v>0</v>
          </cell>
          <cell r="BG91">
            <v>176</v>
          </cell>
          <cell r="BQ91">
            <v>176</v>
          </cell>
          <cell r="BR91">
            <v>0</v>
          </cell>
          <cell r="BS91">
            <v>0</v>
          </cell>
        </row>
        <row r="92">
          <cell r="I92" t="str">
            <v>2380B</v>
          </cell>
          <cell r="BC92">
            <v>0</v>
          </cell>
          <cell r="BH92">
            <v>47</v>
          </cell>
          <cell r="BQ92">
            <v>47</v>
          </cell>
          <cell r="BR92">
            <v>0.30000000000000426</v>
          </cell>
          <cell r="BS92">
            <v>0.29999999999999716</v>
          </cell>
        </row>
        <row r="93">
          <cell r="I93" t="str">
            <v>2380B</v>
          </cell>
          <cell r="BC93">
            <v>0</v>
          </cell>
          <cell r="BI93">
            <v>188</v>
          </cell>
          <cell r="BJ93">
            <v>376</v>
          </cell>
          <cell r="BN93">
            <v>63</v>
          </cell>
          <cell r="BQ93">
            <v>627</v>
          </cell>
          <cell r="BR93">
            <v>0</v>
          </cell>
          <cell r="BS93">
            <v>1.1368683772161603E-13</v>
          </cell>
        </row>
        <row r="94">
          <cell r="I94" t="str">
            <v>2380B</v>
          </cell>
          <cell r="BC94">
            <v>0</v>
          </cell>
          <cell r="BJ94">
            <v>226</v>
          </cell>
          <cell r="BL94">
            <v>225</v>
          </cell>
          <cell r="BM94">
            <v>0</v>
          </cell>
          <cell r="BQ94">
            <v>451</v>
          </cell>
          <cell r="BR94">
            <v>5.6843418860808015E-14</v>
          </cell>
          <cell r="BS94">
            <v>0</v>
          </cell>
        </row>
        <row r="95">
          <cell r="I95" t="str">
            <v>2380B</v>
          </cell>
          <cell r="BC95">
            <v>0</v>
          </cell>
          <cell r="BO95">
            <v>4</v>
          </cell>
          <cell r="BQ95">
            <v>4</v>
          </cell>
          <cell r="BR95">
            <v>0.40000000000000036</v>
          </cell>
          <cell r="BS95">
            <v>0.40000000000000036</v>
          </cell>
        </row>
        <row r="96">
          <cell r="I96" t="str">
            <v>2380B</v>
          </cell>
          <cell r="BC96">
            <v>0</v>
          </cell>
          <cell r="BM96">
            <v>27</v>
          </cell>
          <cell r="BO96">
            <v>105</v>
          </cell>
          <cell r="BQ96">
            <v>132</v>
          </cell>
          <cell r="BR96">
            <v>0</v>
          </cell>
          <cell r="BS96">
            <v>0</v>
          </cell>
        </row>
        <row r="97">
          <cell r="I97" t="str">
            <v>2380B</v>
          </cell>
          <cell r="BC97">
            <v>0</v>
          </cell>
          <cell r="BO97">
            <v>389</v>
          </cell>
          <cell r="BQ97">
            <v>389</v>
          </cell>
          <cell r="BR97">
            <v>942</v>
          </cell>
          <cell r="BS97">
            <v>398.29999999999995</v>
          </cell>
        </row>
        <row r="98">
          <cell r="I98">
            <v>0</v>
          </cell>
          <cell r="BC98">
            <v>0</v>
          </cell>
          <cell r="BQ98">
            <v>0</v>
          </cell>
          <cell r="BR98">
            <v>0</v>
          </cell>
          <cell r="BS98">
            <v>0</v>
          </cell>
        </row>
        <row r="99">
          <cell r="I99" t="str">
            <v>2380A</v>
          </cell>
          <cell r="BC99">
            <v>0</v>
          </cell>
          <cell r="BM99">
            <v>7</v>
          </cell>
          <cell r="BQ99">
            <v>7</v>
          </cell>
          <cell r="BR99">
            <v>0</v>
          </cell>
          <cell r="BS99">
            <v>0</v>
          </cell>
        </row>
        <row r="100">
          <cell r="I100">
            <v>0</v>
          </cell>
          <cell r="BC100">
            <v>0</v>
          </cell>
          <cell r="BQ100">
            <v>0</v>
          </cell>
          <cell r="BR100">
            <v>0</v>
          </cell>
          <cell r="BS100">
            <v>0</v>
          </cell>
        </row>
        <row r="101">
          <cell r="I101">
            <v>0</v>
          </cell>
          <cell r="BC101">
            <v>0</v>
          </cell>
          <cell r="BQ101">
            <v>0</v>
          </cell>
          <cell r="BR101">
            <v>0</v>
          </cell>
          <cell r="BS101">
            <v>0</v>
          </cell>
        </row>
        <row r="102">
          <cell r="I102" t="str">
            <v>2380B</v>
          </cell>
          <cell r="BC102">
            <v>0</v>
          </cell>
          <cell r="BN102">
            <v>44</v>
          </cell>
          <cell r="BQ102">
            <v>44</v>
          </cell>
          <cell r="BR102">
            <v>0</v>
          </cell>
          <cell r="BS102">
            <v>0</v>
          </cell>
        </row>
        <row r="103">
          <cell r="I103" t="str">
            <v>2380B</v>
          </cell>
          <cell r="BC103">
            <v>0</v>
          </cell>
          <cell r="BQ103">
            <v>0</v>
          </cell>
          <cell r="BR103">
            <v>12.100000000000001</v>
          </cell>
          <cell r="BS103">
            <v>0</v>
          </cell>
        </row>
        <row r="104">
          <cell r="I104" t="str">
            <v>2380B</v>
          </cell>
          <cell r="BC104">
            <v>0</v>
          </cell>
          <cell r="BP104">
            <v>7</v>
          </cell>
          <cell r="BQ104">
            <v>7</v>
          </cell>
          <cell r="BR104">
            <v>-0.39999999999999947</v>
          </cell>
          <cell r="BS104">
            <v>0</v>
          </cell>
        </row>
        <row r="105">
          <cell r="I105" t="str">
            <v>2380A</v>
          </cell>
          <cell r="BC105">
            <v>0</v>
          </cell>
          <cell r="BQ105">
            <v>0</v>
          </cell>
          <cell r="BR105">
            <v>26</v>
          </cell>
          <cell r="BS105">
            <v>0</v>
          </cell>
        </row>
        <row r="106">
          <cell r="I106" t="str">
            <v>2380B</v>
          </cell>
          <cell r="BC106">
            <v>0</v>
          </cell>
          <cell r="BP106">
            <v>495</v>
          </cell>
          <cell r="BQ106">
            <v>495</v>
          </cell>
          <cell r="BR106">
            <v>3025.0000000000005</v>
          </cell>
          <cell r="BS106">
            <v>0</v>
          </cell>
        </row>
        <row r="107">
          <cell r="I107">
            <v>0</v>
          </cell>
          <cell r="BC107">
            <v>0</v>
          </cell>
          <cell r="BQ107">
            <v>0</v>
          </cell>
          <cell r="BR107">
            <v>0</v>
          </cell>
          <cell r="BS107">
            <v>0</v>
          </cell>
        </row>
        <row r="108">
          <cell r="I108">
            <v>0</v>
          </cell>
          <cell r="BC108">
            <v>0</v>
          </cell>
          <cell r="BQ108">
            <v>0</v>
          </cell>
          <cell r="BR108">
            <v>0</v>
          </cell>
          <cell r="BS108">
            <v>0</v>
          </cell>
        </row>
        <row r="109">
          <cell r="I109">
            <v>0</v>
          </cell>
          <cell r="BC109">
            <v>0</v>
          </cell>
          <cell r="BQ109">
            <v>0</v>
          </cell>
          <cell r="BR109">
            <v>0</v>
          </cell>
          <cell r="BS109">
            <v>0</v>
          </cell>
        </row>
        <row r="110">
          <cell r="I110">
            <v>0</v>
          </cell>
          <cell r="BC110">
            <v>0</v>
          </cell>
          <cell r="BQ110">
            <v>0</v>
          </cell>
          <cell r="BR110">
            <v>0</v>
          </cell>
          <cell r="BS110">
            <v>0</v>
          </cell>
        </row>
        <row r="111">
          <cell r="I111">
            <v>0</v>
          </cell>
          <cell r="BC111">
            <v>0</v>
          </cell>
          <cell r="BQ111">
            <v>0</v>
          </cell>
          <cell r="BR111">
            <v>0</v>
          </cell>
          <cell r="BS111">
            <v>0</v>
          </cell>
        </row>
        <row r="112">
          <cell r="I112">
            <v>0</v>
          </cell>
          <cell r="BC112">
            <v>0</v>
          </cell>
          <cell r="BQ112">
            <v>0</v>
          </cell>
          <cell r="BR112">
            <v>0</v>
          </cell>
          <cell r="BS112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제품별"/>
      <sheetName val="98연계표"/>
      <sheetName val="Card08"/>
      <sheetName val="97"/>
      <sheetName val="변경비교-을"/>
      <sheetName val="제조 경영"/>
      <sheetName val="상세내역"/>
      <sheetName val="별제권_정리담보권"/>
      <sheetName val="LSTK#1"/>
      <sheetName val="리니어모터 LIST"/>
      <sheetName val="전주자재"/>
      <sheetName val="예산내역서"/>
      <sheetName val="기번기준"/>
      <sheetName val="법인세등 (2)"/>
      <sheetName val="97PLAN"/>
      <sheetName val="01월"/>
      <sheetName val="별제권_정리담보권1"/>
      <sheetName val="송전기본"/>
      <sheetName val="A"/>
      <sheetName val="소계정"/>
      <sheetName val="성신"/>
      <sheetName val="분류표"/>
      <sheetName val="AIR SHOWER(3인용)"/>
      <sheetName val="2.대외공문"/>
      <sheetName val="DB"/>
      <sheetName val="등급표"/>
      <sheetName val="MAIN"/>
      <sheetName val="불합리관리 SHEET"/>
      <sheetName val="현황(2006.4Q)"/>
      <sheetName val="증감내역"/>
      <sheetName val="취합04-01 B_L &amp; T_C"/>
      <sheetName val="합계잔액시산표"/>
      <sheetName val="노임단가"/>
      <sheetName val="단가조사"/>
      <sheetName val="설비등록"/>
      <sheetName val="3월"/>
      <sheetName val="인원"/>
      <sheetName val="비고"/>
      <sheetName val="일위대가"/>
      <sheetName val="Baby일위대가"/>
      <sheetName val="2012년 전용 수주계획"/>
      <sheetName val="1단1열(S)"/>
      <sheetName val="목록"/>
      <sheetName val="반입실적"/>
      <sheetName val="Form"/>
      <sheetName val="Mark"/>
      <sheetName val="Tin"/>
      <sheetName val="Tin1"/>
      <sheetName val="Trim"/>
      <sheetName val="설비효율"/>
      <sheetName val="설비UPEH"/>
      <sheetName val="LOSSTIME"/>
      <sheetName val="Sheet1"/>
      <sheetName val="종합"/>
      <sheetName val="출하생산일보"/>
      <sheetName val="성명데이터"/>
      <sheetName val="산출내역서집계표"/>
      <sheetName val="밸브설치"/>
      <sheetName val="법인구분"/>
      <sheetName val="기초코드"/>
      <sheetName val="토량산출서"/>
      <sheetName val="산출근거1"/>
      <sheetName val="실행VS예상"/>
      <sheetName val="SPPLCPAN"/>
      <sheetName val="데모라인"/>
      <sheetName val="하_고과(결과)"/>
      <sheetName val="년고과(결과)"/>
      <sheetName val="비용"/>
      <sheetName val="일위대가(1)"/>
      <sheetName val="일위대가(계측기설치)"/>
      <sheetName val="영업그룹"/>
      <sheetName val="8YF610_재료비"/>
      <sheetName val="Sheet11"/>
      <sheetName val="품의서"/>
      <sheetName val="FAX"/>
      <sheetName val="9GNG운반"/>
      <sheetName val="BOE_MODULE_원가"/>
      <sheetName val="RD제품개발투자비(매가)"/>
      <sheetName val="부하_팀별"/>
      <sheetName val="기본자료"/>
      <sheetName val="Sheet2"/>
      <sheetName val="현금&amp;현금등가(K)"/>
      <sheetName val="퇴충(K)"/>
      <sheetName val="공수TABLE"/>
      <sheetName val="경쟁실분"/>
      <sheetName val="신한은행1"/>
      <sheetName val="반송"/>
      <sheetName val="차체부품 INS REPORT(갑)"/>
      <sheetName val="20관리비율"/>
      <sheetName val="일위"/>
      <sheetName val="정율표"/>
      <sheetName val="액정2 전체 Raw"/>
      <sheetName val="+ Weekly Progress(KO)"/>
      <sheetName val="MX628EX"/>
      <sheetName val="0-ハード（その他)"/>
      <sheetName val="Parameter"/>
      <sheetName val="WVADB"/>
      <sheetName val="dV&amp;Cl"/>
      <sheetName val="R"/>
      <sheetName val="AgPaste"/>
      <sheetName val="Chassis"/>
      <sheetName val="Circuit_Others"/>
      <sheetName val="DriverIC"/>
      <sheetName val="DrivingA"/>
      <sheetName val="DrivingB_ScanIC"/>
      <sheetName val="DrivingB"/>
      <sheetName val="FabOperation"/>
      <sheetName val="IndirectExpense"/>
      <sheetName val="Logic"/>
      <sheetName val="Definition"/>
      <sheetName val="OtherChemicals"/>
      <sheetName val="OtherMechanical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8연계표"/>
      <sheetName val="#REF"/>
      <sheetName val="정산보고"/>
      <sheetName val="예산사용"/>
      <sheetName val="HISTORY"/>
      <sheetName val="개선사항"/>
      <sheetName val="문제점"/>
      <sheetName val="재료비"/>
      <sheetName val="외주비"/>
      <sheetName val="노무비"/>
      <sheetName val="직접경비"/>
      <sheetName val="조직도"/>
      <sheetName val="144"/>
      <sheetName val="G2설비도급"/>
      <sheetName val="제조 경영"/>
      <sheetName val="PC%계산"/>
      <sheetName val="제품별"/>
      <sheetName val="연계표"/>
      <sheetName val="경율산정.XLS"/>
      <sheetName val="광-단가"/>
      <sheetName val="대-단가"/>
      <sheetName val="IDONG"/>
      <sheetName val="전주자재"/>
      <sheetName val="기번기준"/>
      <sheetName val="항목별"/>
      <sheetName val="1단1열(S)"/>
      <sheetName val="품의서"/>
      <sheetName val="11"/>
      <sheetName val="BASE MC"/>
      <sheetName val="SISH-BC자재"/>
      <sheetName val="97"/>
      <sheetName val="평내중"/>
      <sheetName val="총괄내역"/>
      <sheetName val="BGT"/>
      <sheetName val="DB"/>
      <sheetName val="BM_08'上"/>
      <sheetName val="2.대외공문"/>
      <sheetName val="Guide"/>
      <sheetName val="상세내역"/>
      <sheetName val="평가데이터"/>
      <sheetName val="M4-Error"/>
      <sheetName val="Error DB"/>
      <sheetName val="E0130"/>
      <sheetName val="E0136"/>
      <sheetName val="E0137"/>
      <sheetName val="현황"/>
      <sheetName val="9-1차이내역"/>
      <sheetName val="ref"/>
      <sheetName val="자료설정"/>
      <sheetName val="DATASHT2"/>
      <sheetName val="BC자재"/>
      <sheetName val=" 갑  지 "/>
      <sheetName val="프로젝트원가검토결과"/>
      <sheetName val="3. 서버 및 네트워크"/>
      <sheetName val="20관리비율"/>
      <sheetName val="과천MAIN"/>
      <sheetName val="수량산출"/>
      <sheetName val="임율"/>
      <sheetName val="mtu-detail"/>
      <sheetName val="DBASE"/>
      <sheetName val="1.평가개요"/>
      <sheetName val="A-100전제"/>
      <sheetName val="A"/>
      <sheetName val="코어테크(엄)"/>
      <sheetName val="일위대가(1)"/>
      <sheetName val="분류표"/>
      <sheetName val="별제권_정리담보권"/>
      <sheetName val="SFA M-P"/>
      <sheetName val="사업부별"/>
      <sheetName val="PT_ED"/>
      <sheetName val="60KCF_01"/>
      <sheetName val="1417-W1"/>
      <sheetName val="TEL"/>
      <sheetName val="이강규"/>
      <sheetName val="Index"/>
      <sheetName val="교대일보"/>
      <sheetName val="3 상세 내역 NEGO"/>
      <sheetName val="별제권_정리담보권1"/>
      <sheetName val="자동창고항목별집계표"/>
      <sheetName val="합계잔액시산표"/>
      <sheetName val="소계정"/>
      <sheetName val="반송"/>
      <sheetName val="GI-LIST"/>
      <sheetName val="발전,기타"/>
      <sheetName val="계정"/>
      <sheetName val="I一般比"/>
      <sheetName val="N賃率-職"/>
      <sheetName val="12월(천D 자료)→"/>
      <sheetName val="Sheet1"/>
      <sheetName val="DIST入力"/>
      <sheetName val="MAIN"/>
      <sheetName val="진행 사항"/>
      <sheetName val="일정"/>
      <sheetName val="인사자료총집계"/>
      <sheetName val="제조_경영"/>
      <sheetName val="경율산정_XLS"/>
      <sheetName val="BASE_MC"/>
      <sheetName val="2_대외공문"/>
      <sheetName val="Error_DB"/>
      <sheetName val="_갑__지_"/>
      <sheetName val="3__서버_및_네트워크"/>
      <sheetName val="1_평가개요"/>
      <sheetName val="SFA_M-P"/>
      <sheetName val="3_상세_내역_NEGO"/>
      <sheetName val="12월(천D_자료)→"/>
      <sheetName val="진행_사항"/>
      <sheetName val="제조_경영1"/>
      <sheetName val="경율산정_XLS1"/>
      <sheetName val="BASE_MC1"/>
      <sheetName val="2_대외공문1"/>
      <sheetName val="Error_DB1"/>
      <sheetName val="_갑__지_1"/>
      <sheetName val="3__서버_및_네트워크1"/>
      <sheetName val="1_평가개요1"/>
      <sheetName val="SFA_M-P1"/>
      <sheetName val="3_상세_내역_NEGO1"/>
      <sheetName val="12월(천D_자료)→1"/>
      <sheetName val="진행_사항1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1-0. DMD"/>
      <sheetName val="1-2-12-1.Net Demand (含G)"/>
      <sheetName val="Output Trend"/>
      <sheetName val="Assumption"/>
      <sheetName val="1-0 PSI DMD"/>
      <sheetName val="PSI"/>
      <sheetName val="Action Item"/>
      <sheetName val="By Model Q'ty"/>
      <sheetName val="1-2-1.S0-TFT Sub In"/>
      <sheetName val="1-2-7. S0-CF Sub In"/>
      <sheetName val="1-2-2. S0-TFT Sub Out"/>
      <sheetName val="1-2-8. S0-CF Sub Out"/>
      <sheetName val="3-3-1. S0-LCD  約當Sub In"/>
      <sheetName val="1-2-5. S0-LCD Panel In"/>
      <sheetName val="1-2-6. S0-LCD Panel Out"/>
      <sheetName val="1-2-11-1.LCD Pannel Out (PROD)"/>
      <sheetName val="1-2-11.S0-LCM Pannel In"/>
      <sheetName val="1-2-12.S0-LCM Pannel Out"/>
      <sheetName val="1-2-11-1.LCM Pannel In(PROD)"/>
      <sheetName val="1-2-12-1.LCM Pannel  Out (PROD)"/>
      <sheetName val="1-2-11-1.LCM Pannel In(B)"/>
      <sheetName val="1-2-12-1.Net Demand (PROD)"/>
      <sheetName val="1-2-4. S0-LCD Sub In"/>
      <sheetName val="3-2. Veri Total-CF-chart"/>
      <sheetName val="3-1. Veri Total-TFT-chart"/>
      <sheetName val=" 3-10. S0-LCM Capa Veri. Sum"/>
      <sheetName val="3-3 Veri LCD II ODF"/>
      <sheetName val="3-6. PS  DMD-Cap-By prod"/>
      <sheetName val="3-9. COG DMD-Cap-Chart"/>
      <sheetName val="1-0. DownGrade Out"/>
      <sheetName val="1-0. Risk DMD"/>
      <sheetName val="@.Parameter Input"/>
      <sheetName val="1-1. Proc RoadMap"/>
      <sheetName val="1-2-12-1.Risk Net Demand (PROD)"/>
      <sheetName val="1-2-1-1.S0-TFT Sub In-By Proc%"/>
      <sheetName val="1-2-9. S0-TFT  約當Sub Out"/>
      <sheetName val="1-2-1.S0-TFT Sub In(Risk)"/>
      <sheetName val="1-2-9. S0-TFT  約當Sub Out(2)"/>
      <sheetName val="1-2-10. S0-CF  約當Sub Out"/>
      <sheetName val="1-3-1 S0-TFT1 to LCD1"/>
      <sheetName val="1-3-1 S0-CF1 to LCD1"/>
      <sheetName val="1-4. S0-LCD Panel In-約當 PCS"/>
      <sheetName val="1-2-3. S0-TFT Panel Out"/>
      <sheetName val="1-2-5. S0-LCD Panel In(Demand)"/>
      <sheetName val="1-2-11-1.LCM Pannel In (含G)"/>
      <sheetName val="1-2-12-1.Down Grade (PROD)"/>
      <sheetName val="1-2-12-1.Net Deamnd (PROD)(各G)"/>
      <sheetName val="temp"/>
      <sheetName val="1-2-1.S0-TFT Sub In(Demand)"/>
      <sheetName val="1-2-7.S0-CF Sub In(Demand)"/>
      <sheetName val="3-3-1-1. S0-TFT Sub Out"/>
      <sheetName val="3-3-1-2. S0-TFT Sub Out%"/>
      <sheetName val="3-3-1-3. S0-LCD II 約當 C.F."/>
      <sheetName val="3-8. Polish DMD-Cap-Chart"/>
      <sheetName val="3-5. MVA DMD-Cap-Chart"/>
      <sheetName val="3.0 DMD-Cap Summary."/>
      <sheetName val=" 3-4. S0-LCD Capa Veri. Sum"/>
      <sheetName val="4-4-0.Cutting Factor For TFT II"/>
      <sheetName val="4-4-0.Cutting Factor For CF II"/>
      <sheetName val=" 3-0-1. DMD-Cap Summary-Cal"/>
      <sheetName val="1-0. PSI DMD Sum"/>
      <sheetName val="3-3-1. S0-TFT  約當Sub Out"/>
      <sheetName val="성신"/>
      <sheetName val="제품별"/>
      <sheetName val="법인세등 (2)"/>
      <sheetName val="MX628EX"/>
      <sheetName val="R-BC자재"/>
      <sheetName val="포장복구집계"/>
    </sheetNames>
    <sheetDataSet>
      <sheetData sheetId="0" refreshError="1"/>
      <sheetData sheetId="1" refreshError="1">
        <row r="2">
          <cell r="T2">
            <v>3</v>
          </cell>
        </row>
      </sheetData>
      <sheetData sheetId="2" refreshError="1"/>
      <sheetData sheetId="3" refreshError="1"/>
      <sheetData sheetId="4" refreshError="1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  <sheetData sheetId="31" refreshError="1"/>
      <sheetData sheetId="32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/>
      <sheetData sheetId="57" refreshError="1"/>
      <sheetData sheetId="58" refreshError="1"/>
      <sheetData sheetId="59" refreshError="1"/>
      <sheetData sheetId="60" refreshError="1"/>
      <sheetData sheetId="6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"/>
      <sheetName val=" INPUT Motor선정 Data"/>
      <sheetName val="INPUT Vel_Profile"/>
      <sheetName val="리니어모터 LIST"/>
      <sheetName val="97"/>
      <sheetName val="MX628EX"/>
      <sheetName val="제품별"/>
      <sheetName val="1-0. DMD"/>
    </sheetNames>
    <sheetDataSet>
      <sheetData sheetId="0"/>
      <sheetData sheetId="1"/>
      <sheetData sheetId="2"/>
      <sheetData sheetId="3">
        <row r="3">
          <cell r="B3" t="str">
            <v>LM-H2P1A-06M(MIT)</v>
          </cell>
          <cell r="C3">
            <v>60</v>
          </cell>
          <cell r="E3">
            <v>150</v>
          </cell>
          <cell r="I3">
            <v>500</v>
          </cell>
          <cell r="L3">
            <v>128</v>
          </cell>
          <cell r="M3">
            <v>0.9</v>
          </cell>
        </row>
        <row r="4">
          <cell r="B4" t="str">
            <v>LM-H2P2A-12M(MIT)</v>
          </cell>
          <cell r="C4">
            <v>120</v>
          </cell>
          <cell r="E4">
            <v>300</v>
          </cell>
          <cell r="I4">
            <v>1000</v>
          </cell>
          <cell r="L4">
            <v>128</v>
          </cell>
          <cell r="M4">
            <v>1.4</v>
          </cell>
        </row>
        <row r="5">
          <cell r="B5" t="str">
            <v>LM-H2P2B-24M(MIT)</v>
          </cell>
          <cell r="C5">
            <v>240</v>
          </cell>
          <cell r="E5">
            <v>600</v>
          </cell>
          <cell r="I5">
            <v>1900</v>
          </cell>
          <cell r="L5">
            <v>224</v>
          </cell>
          <cell r="M5">
            <v>2.5</v>
          </cell>
        </row>
        <row r="6">
          <cell r="B6" t="str">
            <v>LM-H2P2C-36M(MIT)</v>
          </cell>
          <cell r="C6">
            <v>360</v>
          </cell>
          <cell r="E6">
            <v>900</v>
          </cell>
          <cell r="I6">
            <v>2700</v>
          </cell>
          <cell r="L6">
            <v>320</v>
          </cell>
          <cell r="M6">
            <v>3.6</v>
          </cell>
        </row>
        <row r="7">
          <cell r="B7" t="str">
            <v>LM-H2P2D-48M(MIT)</v>
          </cell>
          <cell r="C7">
            <v>480</v>
          </cell>
          <cell r="E7">
            <v>1200</v>
          </cell>
          <cell r="I7">
            <v>3500</v>
          </cell>
          <cell r="L7">
            <v>416</v>
          </cell>
          <cell r="M7">
            <v>4.7</v>
          </cell>
        </row>
        <row r="8">
          <cell r="B8" t="str">
            <v>LM-H2P3A-24M(MIT)</v>
          </cell>
          <cell r="C8">
            <v>240</v>
          </cell>
          <cell r="E8">
            <v>600</v>
          </cell>
          <cell r="I8">
            <v>2000</v>
          </cell>
          <cell r="L8">
            <v>128</v>
          </cell>
          <cell r="M8">
            <v>2.4</v>
          </cell>
        </row>
        <row r="9">
          <cell r="B9" t="str">
            <v>LM-H2P3B-48M(MIT)</v>
          </cell>
          <cell r="C9">
            <v>480</v>
          </cell>
          <cell r="E9">
            <v>1200</v>
          </cell>
          <cell r="I9">
            <v>3700</v>
          </cell>
          <cell r="L9">
            <v>224</v>
          </cell>
          <cell r="M9">
            <v>4.3</v>
          </cell>
        </row>
        <row r="10">
          <cell r="B10" t="str">
            <v>LM-H2P3C-72M(MIT)</v>
          </cell>
          <cell r="C10">
            <v>720</v>
          </cell>
          <cell r="E10">
            <v>1800</v>
          </cell>
          <cell r="I10">
            <v>5300</v>
          </cell>
          <cell r="L10">
            <v>320</v>
          </cell>
          <cell r="M10">
            <v>6.2</v>
          </cell>
        </row>
        <row r="11">
          <cell r="B11" t="str">
            <v>LM-H2P3D-96M(MIT)</v>
          </cell>
          <cell r="C11">
            <v>960</v>
          </cell>
          <cell r="E11">
            <v>2400</v>
          </cell>
          <cell r="I11">
            <v>7000</v>
          </cell>
          <cell r="L11">
            <v>416</v>
          </cell>
          <cell r="M11">
            <v>8.1</v>
          </cell>
        </row>
        <row r="12">
          <cell r="B12" t="str">
            <v>LM-U2P2B-40M(MIT)</v>
          </cell>
          <cell r="C12">
            <v>400</v>
          </cell>
          <cell r="E12">
            <v>1600</v>
          </cell>
          <cell r="I12">
            <v>0</v>
          </cell>
          <cell r="L12">
            <v>286</v>
          </cell>
          <cell r="M12">
            <v>2.9</v>
          </cell>
        </row>
        <row r="13">
          <cell r="B13" t="str">
            <v>LM-U2P2C-60M(MIT)</v>
          </cell>
          <cell r="C13">
            <v>600</v>
          </cell>
          <cell r="E13">
            <v>2400</v>
          </cell>
          <cell r="I13">
            <v>0</v>
          </cell>
          <cell r="L13">
            <v>406</v>
          </cell>
          <cell r="M13">
            <v>4.2</v>
          </cell>
        </row>
        <row r="14">
          <cell r="B14" t="str">
            <v>LM-U2P2D-80M(MIT)</v>
          </cell>
          <cell r="C14">
            <v>800</v>
          </cell>
          <cell r="E14">
            <v>3200</v>
          </cell>
          <cell r="I14">
            <v>0</v>
          </cell>
          <cell r="L14">
            <v>526</v>
          </cell>
          <cell r="M14">
            <v>5.5</v>
          </cell>
        </row>
        <row r="15">
          <cell r="B15" t="str">
            <v>SGLFW-20A090A(YAS)</v>
          </cell>
          <cell r="C15">
            <v>25</v>
          </cell>
          <cell r="D15">
            <v>0.7</v>
          </cell>
          <cell r="E15">
            <v>86</v>
          </cell>
          <cell r="F15">
            <v>3</v>
          </cell>
          <cell r="G15">
            <v>12</v>
          </cell>
          <cell r="H15">
            <v>36</v>
          </cell>
          <cell r="I15">
            <v>314</v>
          </cell>
          <cell r="L15">
            <v>91</v>
          </cell>
          <cell r="M15">
            <v>0.7</v>
          </cell>
        </row>
        <row r="16">
          <cell r="B16" t="str">
            <v>SGLFW-20A120A(YAS)</v>
          </cell>
          <cell r="C16">
            <v>40</v>
          </cell>
          <cell r="D16">
            <v>0.8</v>
          </cell>
          <cell r="E16">
            <v>125</v>
          </cell>
          <cell r="F16">
            <v>2.9</v>
          </cell>
          <cell r="G16">
            <v>18</v>
          </cell>
          <cell r="H16">
            <v>54</v>
          </cell>
          <cell r="I16">
            <v>462</v>
          </cell>
          <cell r="L16">
            <v>127</v>
          </cell>
          <cell r="M16">
            <v>0.9</v>
          </cell>
        </row>
        <row r="17">
          <cell r="B17" t="str">
            <v>SGLFW-35A120A(YAS)</v>
          </cell>
          <cell r="C17">
            <v>80</v>
          </cell>
          <cell r="D17">
            <v>1.4</v>
          </cell>
          <cell r="E17">
            <v>220</v>
          </cell>
          <cell r="F17">
            <v>4.4000000000000004</v>
          </cell>
          <cell r="G17">
            <v>20.8</v>
          </cell>
          <cell r="H17">
            <v>62.4</v>
          </cell>
          <cell r="I17">
            <v>809</v>
          </cell>
          <cell r="L17">
            <v>127</v>
          </cell>
          <cell r="M17">
            <v>1.3</v>
          </cell>
        </row>
        <row r="18">
          <cell r="B18" t="str">
            <v>SGLFW-35A230A(YAS)</v>
          </cell>
          <cell r="C18">
            <v>160</v>
          </cell>
          <cell r="D18">
            <v>2.8</v>
          </cell>
          <cell r="E18">
            <v>440</v>
          </cell>
          <cell r="F18">
            <v>8.8000000000000007</v>
          </cell>
          <cell r="G18">
            <v>20.8</v>
          </cell>
          <cell r="H18">
            <v>62.4</v>
          </cell>
          <cell r="I18">
            <v>1586</v>
          </cell>
          <cell r="L18">
            <v>235</v>
          </cell>
          <cell r="M18">
            <v>2.2999999999999998</v>
          </cell>
        </row>
        <row r="19">
          <cell r="B19" t="str">
            <v>SGLFW-50A200A(YAS)</v>
          </cell>
          <cell r="C19">
            <v>200</v>
          </cell>
          <cell r="D19">
            <v>3.2</v>
          </cell>
          <cell r="E19">
            <v>600</v>
          </cell>
          <cell r="F19">
            <v>10.9</v>
          </cell>
          <cell r="G19">
            <v>22.6</v>
          </cell>
          <cell r="H19">
            <v>67.900000000000006</v>
          </cell>
          <cell r="I19">
            <v>2095</v>
          </cell>
          <cell r="L19">
            <v>215</v>
          </cell>
          <cell r="M19">
            <v>3.5</v>
          </cell>
        </row>
        <row r="20">
          <cell r="B20" t="str">
            <v>SGLFW-50A380A(YAS)</v>
          </cell>
          <cell r="C20">
            <v>400</v>
          </cell>
          <cell r="D20">
            <v>6.3</v>
          </cell>
          <cell r="E20">
            <v>1200</v>
          </cell>
          <cell r="F20">
            <v>21.8</v>
          </cell>
          <cell r="G20">
            <v>22.6</v>
          </cell>
          <cell r="H20">
            <v>67.900000000000006</v>
          </cell>
          <cell r="I20">
            <v>4144</v>
          </cell>
          <cell r="L20">
            <v>395</v>
          </cell>
          <cell r="M20">
            <v>6.9</v>
          </cell>
        </row>
        <row r="21">
          <cell r="B21" t="str">
            <v>SGLFW-1ZA200A(YAS)</v>
          </cell>
          <cell r="C21">
            <v>400</v>
          </cell>
          <cell r="D21">
            <v>5.7</v>
          </cell>
          <cell r="E21">
            <v>1200</v>
          </cell>
          <cell r="F21">
            <v>19.7</v>
          </cell>
          <cell r="G21">
            <v>25.1</v>
          </cell>
          <cell r="H21">
            <v>75.3</v>
          </cell>
          <cell r="I21">
            <v>4190</v>
          </cell>
          <cell r="L21">
            <v>215</v>
          </cell>
          <cell r="M21">
            <v>6.4</v>
          </cell>
        </row>
        <row r="22">
          <cell r="B22" t="str">
            <v>SGLFW-1ZA380A(YAS)</v>
          </cell>
          <cell r="C22">
            <v>800</v>
          </cell>
          <cell r="D22">
            <v>11.4</v>
          </cell>
          <cell r="E22">
            <v>2400</v>
          </cell>
          <cell r="F22">
            <v>39.299999999999997</v>
          </cell>
          <cell r="G22">
            <v>25.1</v>
          </cell>
          <cell r="H22">
            <v>75.3</v>
          </cell>
          <cell r="I22">
            <v>8289</v>
          </cell>
          <cell r="L22">
            <v>395</v>
          </cell>
          <cell r="M22">
            <v>11.5</v>
          </cell>
        </row>
        <row r="23">
          <cell r="B23" t="str">
            <v>SGLGW-30A050A(YAS)</v>
          </cell>
          <cell r="C23">
            <v>13.5</v>
          </cell>
          <cell r="D23">
            <v>0.55000000000000004</v>
          </cell>
          <cell r="E23">
            <v>40</v>
          </cell>
          <cell r="F23">
            <v>1.62</v>
          </cell>
          <cell r="G23">
            <v>8.8000000000000007</v>
          </cell>
          <cell r="H23">
            <v>26.4</v>
          </cell>
          <cell r="I23">
            <v>0</v>
          </cell>
          <cell r="L23">
            <v>50</v>
          </cell>
          <cell r="M23">
            <v>0.14000000000000001</v>
          </cell>
        </row>
        <row r="24">
          <cell r="B24" t="str">
            <v>SGLGW-30A080A(YAS)</v>
          </cell>
          <cell r="C24">
            <v>27</v>
          </cell>
          <cell r="D24">
            <v>0.85</v>
          </cell>
          <cell r="E24">
            <v>80</v>
          </cell>
          <cell r="F24">
            <v>2.5299999999999998</v>
          </cell>
          <cell r="G24">
            <v>11.3</v>
          </cell>
          <cell r="H24">
            <v>33.9</v>
          </cell>
          <cell r="I24">
            <v>0</v>
          </cell>
          <cell r="L24">
            <v>80</v>
          </cell>
          <cell r="M24">
            <v>0.19</v>
          </cell>
        </row>
        <row r="25">
          <cell r="B25" t="str">
            <v>SGLGW-40A140B(YAS)</v>
          </cell>
          <cell r="C25">
            <v>47</v>
          </cell>
          <cell r="D25">
            <v>0.8</v>
          </cell>
          <cell r="E25">
            <v>140</v>
          </cell>
          <cell r="F25">
            <v>2.4</v>
          </cell>
          <cell r="G25">
            <v>20.5</v>
          </cell>
          <cell r="H25">
            <v>61.5</v>
          </cell>
          <cell r="I25">
            <v>0</v>
          </cell>
          <cell r="L25">
            <v>140</v>
          </cell>
          <cell r="M25">
            <v>0.4</v>
          </cell>
        </row>
        <row r="26">
          <cell r="B26" t="str">
            <v>SGLGW-40A253B(YAS)</v>
          </cell>
          <cell r="C26">
            <v>93</v>
          </cell>
          <cell r="D26">
            <v>1.6</v>
          </cell>
          <cell r="E26">
            <v>280</v>
          </cell>
          <cell r="F26">
            <v>4.9000000000000004</v>
          </cell>
          <cell r="G26">
            <v>20.5</v>
          </cell>
          <cell r="H26">
            <v>61.5</v>
          </cell>
          <cell r="I26">
            <v>0</v>
          </cell>
          <cell r="L26">
            <v>252.5</v>
          </cell>
          <cell r="M26">
            <v>0.66</v>
          </cell>
        </row>
        <row r="27">
          <cell r="B27" t="str">
            <v>SGLGW-40A365B(YAS)</v>
          </cell>
          <cell r="C27">
            <v>140</v>
          </cell>
          <cell r="D27">
            <v>2.4</v>
          </cell>
          <cell r="E27">
            <v>420</v>
          </cell>
          <cell r="F27">
            <v>7.3</v>
          </cell>
          <cell r="G27">
            <v>20.5</v>
          </cell>
          <cell r="H27">
            <v>61.5</v>
          </cell>
          <cell r="I27">
            <v>0</v>
          </cell>
          <cell r="L27">
            <v>365</v>
          </cell>
          <cell r="M27">
            <v>0.93</v>
          </cell>
        </row>
        <row r="28">
          <cell r="B28" t="str">
            <v>SGLGW-60A140B(YAS)</v>
          </cell>
          <cell r="C28">
            <v>73</v>
          </cell>
          <cell r="D28">
            <v>1.2</v>
          </cell>
          <cell r="E28">
            <v>220</v>
          </cell>
          <cell r="F28">
            <v>3.5</v>
          </cell>
          <cell r="G28">
            <v>22.2</v>
          </cell>
          <cell r="H28">
            <v>66.599999999999994</v>
          </cell>
          <cell r="I28">
            <v>0</v>
          </cell>
          <cell r="L28">
            <v>140</v>
          </cell>
          <cell r="M28">
            <v>0.48</v>
          </cell>
        </row>
        <row r="29">
          <cell r="B29" t="str">
            <v>SGLGW-60A253B(YAS)</v>
          </cell>
          <cell r="C29">
            <v>147</v>
          </cell>
          <cell r="D29">
            <v>2.2999999999999998</v>
          </cell>
          <cell r="E29">
            <v>440</v>
          </cell>
          <cell r="F29">
            <v>7</v>
          </cell>
          <cell r="G29">
            <v>22.2</v>
          </cell>
          <cell r="H29">
            <v>66.599999999999994</v>
          </cell>
          <cell r="I29">
            <v>0</v>
          </cell>
          <cell r="L29">
            <v>252.5</v>
          </cell>
          <cell r="M29">
            <v>0.82</v>
          </cell>
        </row>
        <row r="30">
          <cell r="B30" t="str">
            <v>SGLGW-60A365B(YAS)</v>
          </cell>
          <cell r="C30">
            <v>220</v>
          </cell>
          <cell r="D30">
            <v>3.5</v>
          </cell>
          <cell r="E30">
            <v>660</v>
          </cell>
          <cell r="F30">
            <v>10.5</v>
          </cell>
          <cell r="G30">
            <v>22.2</v>
          </cell>
          <cell r="H30">
            <v>66.599999999999994</v>
          </cell>
          <cell r="I30">
            <v>0</v>
          </cell>
          <cell r="L30">
            <v>365</v>
          </cell>
          <cell r="M30">
            <v>1.1599999999999999</v>
          </cell>
        </row>
        <row r="31">
          <cell r="B31" t="str">
            <v>SGLGW-90A200A(YAS)</v>
          </cell>
          <cell r="C31">
            <v>325</v>
          </cell>
          <cell r="D31">
            <v>4.4000000000000004</v>
          </cell>
          <cell r="E31">
            <v>1300</v>
          </cell>
          <cell r="F31">
            <v>17.600000000000001</v>
          </cell>
          <cell r="G31">
            <v>26</v>
          </cell>
          <cell r="H31">
            <v>78</v>
          </cell>
          <cell r="I31">
            <v>0</v>
          </cell>
          <cell r="L31">
            <v>199</v>
          </cell>
          <cell r="M31">
            <v>2.2000000000000002</v>
          </cell>
        </row>
        <row r="32">
          <cell r="B32" t="str">
            <v>SGLGW-90A370A(YAS)</v>
          </cell>
          <cell r="C32">
            <v>550</v>
          </cell>
          <cell r="D32">
            <v>7.5</v>
          </cell>
          <cell r="E32">
            <v>2200</v>
          </cell>
          <cell r="F32">
            <v>30</v>
          </cell>
          <cell r="G32">
            <v>26</v>
          </cell>
          <cell r="H32">
            <v>78</v>
          </cell>
          <cell r="I32">
            <v>0</v>
          </cell>
          <cell r="L32">
            <v>367</v>
          </cell>
          <cell r="M32">
            <v>3.7</v>
          </cell>
        </row>
        <row r="33">
          <cell r="B33" t="str">
            <v>SGLGW-90A535A(YAS)</v>
          </cell>
          <cell r="C33">
            <v>750</v>
          </cell>
          <cell r="D33">
            <v>10.199999999999999</v>
          </cell>
          <cell r="E33">
            <v>3000</v>
          </cell>
          <cell r="F33">
            <v>40.799999999999997</v>
          </cell>
          <cell r="G33">
            <v>26</v>
          </cell>
          <cell r="H33">
            <v>78</v>
          </cell>
          <cell r="I33">
            <v>0</v>
          </cell>
          <cell r="L33">
            <v>535</v>
          </cell>
          <cell r="M33">
            <v>5</v>
          </cell>
        </row>
        <row r="34">
          <cell r="B34" t="str">
            <v>PMI10C(세우)</v>
          </cell>
          <cell r="C34">
            <v>18.8</v>
          </cell>
          <cell r="D34">
            <v>1.3</v>
          </cell>
          <cell r="E34">
            <v>56.4</v>
          </cell>
          <cell r="F34">
            <v>3.9</v>
          </cell>
          <cell r="G34">
            <v>4.9400000000000004</v>
          </cell>
          <cell r="H34">
            <v>14.46</v>
          </cell>
          <cell r="I34">
            <v>100</v>
          </cell>
          <cell r="J34">
            <v>4.67</v>
          </cell>
          <cell r="K34">
            <v>11.2</v>
          </cell>
          <cell r="L34">
            <v>46</v>
          </cell>
          <cell r="M34">
            <v>0.22</v>
          </cell>
        </row>
        <row r="35">
          <cell r="B35" t="str">
            <v>PMI20C(세우)</v>
          </cell>
          <cell r="C35">
            <v>38</v>
          </cell>
          <cell r="D35">
            <v>1.3</v>
          </cell>
          <cell r="E35">
            <v>114</v>
          </cell>
          <cell r="F35">
            <v>3.9</v>
          </cell>
          <cell r="G35">
            <v>9.91</v>
          </cell>
          <cell r="H35">
            <v>29.23</v>
          </cell>
          <cell r="I35">
            <v>200</v>
          </cell>
          <cell r="J35">
            <v>9.18</v>
          </cell>
          <cell r="K35">
            <v>22.77</v>
          </cell>
          <cell r="L35">
            <v>82</v>
          </cell>
          <cell r="M35">
            <v>0.41</v>
          </cell>
        </row>
        <row r="36">
          <cell r="B36" t="str">
            <v>PMI30C(세우)</v>
          </cell>
          <cell r="C36">
            <v>56.8</v>
          </cell>
          <cell r="D36">
            <v>1.3</v>
          </cell>
          <cell r="E36">
            <v>170.5</v>
          </cell>
          <cell r="F36">
            <v>3.9</v>
          </cell>
          <cell r="G36">
            <v>14.74</v>
          </cell>
          <cell r="H36">
            <v>43.71</v>
          </cell>
          <cell r="I36">
            <v>300</v>
          </cell>
          <cell r="J36">
            <v>13.77</v>
          </cell>
          <cell r="K36">
            <v>34.200000000000003</v>
          </cell>
          <cell r="L36">
            <v>118</v>
          </cell>
          <cell r="M36">
            <v>6</v>
          </cell>
        </row>
        <row r="37">
          <cell r="B37" t="str">
            <v>PMI40C(세우)</v>
          </cell>
          <cell r="C37">
            <v>75.2</v>
          </cell>
          <cell r="D37">
            <v>1.3</v>
          </cell>
          <cell r="E37">
            <v>225.7</v>
          </cell>
          <cell r="F37">
            <v>3.9</v>
          </cell>
          <cell r="G37">
            <v>19.440000000000001</v>
          </cell>
          <cell r="H37">
            <v>57.87</v>
          </cell>
          <cell r="I37">
            <v>400</v>
          </cell>
          <cell r="J37">
            <v>18.100000000000001</v>
          </cell>
          <cell r="K37">
            <v>45.49</v>
          </cell>
          <cell r="L37">
            <v>154</v>
          </cell>
          <cell r="M37">
            <v>0.76</v>
          </cell>
        </row>
        <row r="38">
          <cell r="B38" t="str">
            <v>PS10C(세우)</v>
          </cell>
          <cell r="C38">
            <v>42.1</v>
          </cell>
          <cell r="D38">
            <v>2</v>
          </cell>
          <cell r="E38">
            <v>126.3</v>
          </cell>
          <cell r="F38">
            <v>6</v>
          </cell>
          <cell r="G38">
            <v>7.12</v>
          </cell>
          <cell r="H38">
            <v>21.05</v>
          </cell>
          <cell r="I38">
            <v>210</v>
          </cell>
          <cell r="J38">
            <v>3.86</v>
          </cell>
          <cell r="K38">
            <v>13.15</v>
          </cell>
          <cell r="L38">
            <v>58.5</v>
          </cell>
          <cell r="M38">
            <v>0.38</v>
          </cell>
        </row>
        <row r="39">
          <cell r="B39" t="str">
            <v>PS20C(세우)</v>
          </cell>
          <cell r="C39">
            <v>84.5</v>
          </cell>
          <cell r="D39">
            <v>2</v>
          </cell>
          <cell r="E39">
            <v>253.5</v>
          </cell>
          <cell r="F39">
            <v>6</v>
          </cell>
          <cell r="G39">
            <v>14.14</v>
          </cell>
          <cell r="H39">
            <v>42.25</v>
          </cell>
          <cell r="I39">
            <v>410</v>
          </cell>
          <cell r="J39">
            <v>7.63</v>
          </cell>
          <cell r="K39">
            <v>26.89</v>
          </cell>
          <cell r="L39">
            <v>106.5</v>
          </cell>
          <cell r="M39">
            <v>0.69</v>
          </cell>
        </row>
        <row r="40">
          <cell r="B40" t="str">
            <v>PS30C(세우)</v>
          </cell>
          <cell r="C40">
            <v>125.1</v>
          </cell>
          <cell r="D40">
            <v>2</v>
          </cell>
          <cell r="E40">
            <v>375.3</v>
          </cell>
          <cell r="F40">
            <v>6</v>
          </cell>
          <cell r="G40">
            <v>21.04</v>
          </cell>
          <cell r="H40">
            <v>62.55</v>
          </cell>
          <cell r="I40">
            <v>610</v>
          </cell>
          <cell r="J40">
            <v>11.4</v>
          </cell>
          <cell r="K40">
            <v>40.36</v>
          </cell>
          <cell r="L40">
            <v>154.5</v>
          </cell>
          <cell r="M40">
            <v>1</v>
          </cell>
        </row>
        <row r="41">
          <cell r="B41" t="str">
            <v>PS40C(세우)</v>
          </cell>
          <cell r="C41">
            <v>166.7</v>
          </cell>
          <cell r="D41">
            <v>2</v>
          </cell>
          <cell r="E41">
            <v>500.1</v>
          </cell>
          <cell r="F41">
            <v>6</v>
          </cell>
          <cell r="G41">
            <v>27.97</v>
          </cell>
          <cell r="H41">
            <v>83.36</v>
          </cell>
          <cell r="I41">
            <v>810</v>
          </cell>
          <cell r="J41">
            <v>15.25</v>
          </cell>
          <cell r="K41">
            <v>53.8</v>
          </cell>
          <cell r="L41">
            <v>202.5</v>
          </cell>
          <cell r="M41">
            <v>1.31</v>
          </cell>
        </row>
        <row r="42">
          <cell r="B42" t="str">
            <v>PM10C(세우)</v>
          </cell>
          <cell r="C42">
            <v>78.3</v>
          </cell>
          <cell r="D42">
            <v>3.8</v>
          </cell>
          <cell r="E42">
            <v>234.9</v>
          </cell>
          <cell r="F42">
            <v>11.4</v>
          </cell>
          <cell r="G42">
            <v>7.01</v>
          </cell>
          <cell r="H42">
            <v>20.61</v>
          </cell>
          <cell r="I42">
            <v>390</v>
          </cell>
          <cell r="J42">
            <v>1.63</v>
          </cell>
          <cell r="K42">
            <v>7.68</v>
          </cell>
          <cell r="L42">
            <v>71</v>
          </cell>
          <cell r="M42">
            <v>0.63</v>
          </cell>
        </row>
        <row r="43">
          <cell r="B43" t="str">
            <v>PM20C(세우)</v>
          </cell>
          <cell r="C43">
            <v>157.4</v>
          </cell>
          <cell r="D43">
            <v>3.8</v>
          </cell>
          <cell r="E43">
            <v>472.2</v>
          </cell>
          <cell r="F43">
            <v>11.4</v>
          </cell>
          <cell r="G43">
            <v>13.95</v>
          </cell>
          <cell r="H43">
            <v>41.42</v>
          </cell>
          <cell r="I43">
            <v>770</v>
          </cell>
          <cell r="J43">
            <v>3.28</v>
          </cell>
          <cell r="K43">
            <v>15.38</v>
          </cell>
          <cell r="L43">
            <v>131</v>
          </cell>
          <cell r="M43">
            <v>1.18</v>
          </cell>
        </row>
        <row r="44">
          <cell r="B44" t="str">
            <v>PM30C(세우)</v>
          </cell>
          <cell r="C44">
            <v>236.2</v>
          </cell>
          <cell r="D44">
            <v>3.8</v>
          </cell>
          <cell r="E44">
            <v>708.6</v>
          </cell>
          <cell r="F44">
            <v>11.4</v>
          </cell>
          <cell r="G44">
            <v>20.8</v>
          </cell>
          <cell r="H44">
            <v>62.16</v>
          </cell>
          <cell r="I44">
            <v>1160</v>
          </cell>
          <cell r="J44">
            <v>5.03</v>
          </cell>
          <cell r="K44">
            <v>23.01</v>
          </cell>
          <cell r="L44">
            <v>191</v>
          </cell>
          <cell r="M44">
            <v>1.73</v>
          </cell>
        </row>
        <row r="45">
          <cell r="B45" t="str">
            <v>PM40C(세우)</v>
          </cell>
          <cell r="C45">
            <v>315.3</v>
          </cell>
          <cell r="D45">
            <v>3.8</v>
          </cell>
          <cell r="E45">
            <v>945.9</v>
          </cell>
          <cell r="F45">
            <v>11.4</v>
          </cell>
          <cell r="G45">
            <v>27.68</v>
          </cell>
          <cell r="H45">
            <v>82.97</v>
          </cell>
          <cell r="I45">
            <v>1540</v>
          </cell>
          <cell r="J45">
            <v>6.68</v>
          </cell>
          <cell r="K45">
            <v>30.65</v>
          </cell>
          <cell r="L45">
            <v>251</v>
          </cell>
          <cell r="M45">
            <v>2.27</v>
          </cell>
        </row>
        <row r="46">
          <cell r="B46" t="str">
            <v>PL10C(세우)</v>
          </cell>
          <cell r="C46">
            <v>162.6</v>
          </cell>
          <cell r="D46">
            <v>6.4</v>
          </cell>
          <cell r="E46">
            <v>487.8</v>
          </cell>
          <cell r="F46">
            <v>19.2</v>
          </cell>
          <cell r="G46">
            <v>8.4</v>
          </cell>
          <cell r="H46">
            <v>25.41</v>
          </cell>
          <cell r="I46">
            <v>690</v>
          </cell>
          <cell r="J46">
            <v>1.18</v>
          </cell>
          <cell r="K46">
            <v>7.59</v>
          </cell>
          <cell r="L46">
            <v>100</v>
          </cell>
          <cell r="M46">
            <v>2.4700000000000002</v>
          </cell>
        </row>
        <row r="47">
          <cell r="B47" t="str">
            <v>PL20C(세우)</v>
          </cell>
          <cell r="C47">
            <v>319.3</v>
          </cell>
          <cell r="D47">
            <v>6.4</v>
          </cell>
          <cell r="E47">
            <v>957.9</v>
          </cell>
          <cell r="F47">
            <v>19.2</v>
          </cell>
          <cell r="G47">
            <v>16.600000000000001</v>
          </cell>
          <cell r="H47">
            <v>49.89</v>
          </cell>
          <cell r="I47">
            <v>1380</v>
          </cell>
          <cell r="J47">
            <v>2.36</v>
          </cell>
          <cell r="K47">
            <v>15.08</v>
          </cell>
          <cell r="L47">
            <v>184</v>
          </cell>
          <cell r="M47">
            <v>4.2699999999999996</v>
          </cell>
        </row>
        <row r="48">
          <cell r="B48" t="str">
            <v>PL30C(세우)</v>
          </cell>
          <cell r="C48">
            <v>480.5</v>
          </cell>
          <cell r="D48">
            <v>6.4</v>
          </cell>
          <cell r="E48">
            <v>1441.5</v>
          </cell>
          <cell r="F48">
            <v>19.2</v>
          </cell>
          <cell r="G48">
            <v>24.88</v>
          </cell>
          <cell r="H48">
            <v>75.08</v>
          </cell>
          <cell r="I48">
            <v>2070</v>
          </cell>
          <cell r="J48">
            <v>3.54</v>
          </cell>
          <cell r="K48">
            <v>22.59</v>
          </cell>
          <cell r="L48">
            <v>268</v>
          </cell>
          <cell r="M48">
            <v>6.07</v>
          </cell>
        </row>
        <row r="49">
          <cell r="B49" t="str">
            <v>PL40C(세우)</v>
          </cell>
          <cell r="C49">
            <v>639.29999999999995</v>
          </cell>
          <cell r="D49">
            <v>6.4</v>
          </cell>
          <cell r="E49">
            <v>1917.9</v>
          </cell>
          <cell r="F49">
            <v>19.2</v>
          </cell>
          <cell r="G49">
            <v>33.130000000000003</v>
          </cell>
          <cell r="H49">
            <v>99.89</v>
          </cell>
          <cell r="I49">
            <v>2760</v>
          </cell>
          <cell r="J49">
            <v>4.72</v>
          </cell>
          <cell r="K49">
            <v>30.03</v>
          </cell>
          <cell r="L49">
            <v>352</v>
          </cell>
          <cell r="M49">
            <v>7.87</v>
          </cell>
        </row>
        <row r="50">
          <cell r="B50" t="str">
            <v>PE12C(세우)</v>
          </cell>
          <cell r="C50">
            <v>380.7</v>
          </cell>
          <cell r="D50">
            <v>22.6</v>
          </cell>
          <cell r="E50">
            <v>1142</v>
          </cell>
          <cell r="F50">
            <v>67.8</v>
          </cell>
          <cell r="G50">
            <v>5.62</v>
          </cell>
          <cell r="H50">
            <v>16.84</v>
          </cell>
          <cell r="I50">
            <v>1750</v>
          </cell>
          <cell r="J50">
            <v>0.24</v>
          </cell>
          <cell r="K50">
            <v>3.69</v>
          </cell>
          <cell r="L50">
            <v>145</v>
          </cell>
          <cell r="M50">
            <v>3.47</v>
          </cell>
        </row>
        <row r="51">
          <cell r="B51" t="str">
            <v>PE22C(세우)</v>
          </cell>
          <cell r="C51">
            <v>779.3</v>
          </cell>
          <cell r="D51">
            <v>22.6</v>
          </cell>
          <cell r="E51">
            <v>2337.8000000000002</v>
          </cell>
          <cell r="F51">
            <v>67.8</v>
          </cell>
          <cell r="G51">
            <v>11.51</v>
          </cell>
          <cell r="H51">
            <v>34.479999999999997</v>
          </cell>
          <cell r="I51">
            <v>3500</v>
          </cell>
          <cell r="J51">
            <v>0.48</v>
          </cell>
          <cell r="K51">
            <v>7.51</v>
          </cell>
          <cell r="L51">
            <v>265</v>
          </cell>
          <cell r="M51">
            <v>6.47</v>
          </cell>
        </row>
        <row r="52">
          <cell r="B52" t="str">
            <v>PE32C(세우)</v>
          </cell>
          <cell r="C52">
            <v>1166.7</v>
          </cell>
          <cell r="D52">
            <v>22.6</v>
          </cell>
          <cell r="E52">
            <v>3500.2</v>
          </cell>
          <cell r="F52">
            <v>67.8</v>
          </cell>
          <cell r="G52">
            <v>17.23</v>
          </cell>
          <cell r="H52">
            <v>51.63</v>
          </cell>
          <cell r="I52">
            <v>5250</v>
          </cell>
          <cell r="J52">
            <v>0.72</v>
          </cell>
          <cell r="K52">
            <v>11.25</v>
          </cell>
          <cell r="L52">
            <v>385</v>
          </cell>
          <cell r="M52">
            <v>9.4700000000000006</v>
          </cell>
        </row>
        <row r="53">
          <cell r="B53" t="str">
            <v>PE42C(세우)</v>
          </cell>
          <cell r="C53">
            <v>1551.5</v>
          </cell>
          <cell r="D53">
            <v>22.6</v>
          </cell>
          <cell r="E53">
            <v>4654.6000000000004</v>
          </cell>
          <cell r="F53">
            <v>67.8</v>
          </cell>
          <cell r="G53">
            <v>22.91</v>
          </cell>
          <cell r="H53">
            <v>68.650000000000006</v>
          </cell>
          <cell r="I53">
            <v>7000</v>
          </cell>
          <cell r="J53">
            <v>0.96</v>
          </cell>
          <cell r="K53">
            <v>14.96</v>
          </cell>
          <cell r="L53">
            <v>505</v>
          </cell>
          <cell r="M53">
            <v>12.47</v>
          </cell>
        </row>
        <row r="54">
          <cell r="B54" t="str">
            <v>DMI10C(세우)</v>
          </cell>
          <cell r="C54">
            <v>24.7</v>
          </cell>
          <cell r="D54">
            <v>1.3</v>
          </cell>
          <cell r="E54">
            <v>74.099999999999994</v>
          </cell>
          <cell r="F54">
            <v>3.9</v>
          </cell>
          <cell r="G54">
            <v>6.78</v>
          </cell>
          <cell r="H54">
            <v>19</v>
          </cell>
          <cell r="I54">
            <v>0</v>
          </cell>
          <cell r="J54">
            <v>10.39</v>
          </cell>
          <cell r="K54">
            <v>3.95</v>
          </cell>
          <cell r="L54">
            <v>115</v>
          </cell>
          <cell r="M54">
            <v>0.25</v>
          </cell>
        </row>
        <row r="55">
          <cell r="B55" t="str">
            <v>DMI20C(세우)</v>
          </cell>
          <cell r="C55">
            <v>37</v>
          </cell>
          <cell r="D55">
            <v>1.3</v>
          </cell>
          <cell r="E55">
            <v>111.1</v>
          </cell>
          <cell r="F55">
            <v>3.9</v>
          </cell>
          <cell r="G55">
            <v>10.17</v>
          </cell>
          <cell r="H55">
            <v>28.5</v>
          </cell>
          <cell r="I55">
            <v>0</v>
          </cell>
          <cell r="J55">
            <v>15.59</v>
          </cell>
          <cell r="K55">
            <v>5.93</v>
          </cell>
          <cell r="L55">
            <v>163</v>
          </cell>
          <cell r="M55">
            <v>0.35</v>
          </cell>
        </row>
        <row r="56">
          <cell r="B56" t="str">
            <v>DMI30C(세우)</v>
          </cell>
          <cell r="C56">
            <v>49.4</v>
          </cell>
          <cell r="D56">
            <v>1.3</v>
          </cell>
          <cell r="E56">
            <v>148.19999999999999</v>
          </cell>
          <cell r="F56">
            <v>3.9</v>
          </cell>
          <cell r="G56">
            <v>13.56</v>
          </cell>
          <cell r="H56">
            <v>38</v>
          </cell>
          <cell r="I56">
            <v>0</v>
          </cell>
          <cell r="J56">
            <v>20.78</v>
          </cell>
          <cell r="K56">
            <v>7.91</v>
          </cell>
          <cell r="L56">
            <v>211</v>
          </cell>
          <cell r="M56">
            <v>0.45</v>
          </cell>
        </row>
        <row r="57">
          <cell r="B57" t="str">
            <v>DMI40C(세우)</v>
          </cell>
          <cell r="C57">
            <v>61.7</v>
          </cell>
          <cell r="D57">
            <v>1.3</v>
          </cell>
          <cell r="E57">
            <v>185.2</v>
          </cell>
          <cell r="F57">
            <v>3.9</v>
          </cell>
          <cell r="G57">
            <v>16.95</v>
          </cell>
          <cell r="H57">
            <v>47.5</v>
          </cell>
          <cell r="I57">
            <v>0</v>
          </cell>
          <cell r="J57">
            <v>25.98</v>
          </cell>
          <cell r="K57">
            <v>9.89</v>
          </cell>
          <cell r="L57">
            <v>259</v>
          </cell>
          <cell r="M57">
            <v>0.55000000000000004</v>
          </cell>
        </row>
        <row r="58">
          <cell r="B58" t="str">
            <v>DS20C(세우)</v>
          </cell>
          <cell r="C58">
            <v>45.2</v>
          </cell>
          <cell r="D58">
            <v>1.96</v>
          </cell>
          <cell r="E58">
            <v>135.69999999999999</v>
          </cell>
          <cell r="F58">
            <v>5.9</v>
          </cell>
          <cell r="G58">
            <v>7.69</v>
          </cell>
          <cell r="H58">
            <v>23.07</v>
          </cell>
          <cell r="I58">
            <v>0</v>
          </cell>
          <cell r="J58">
            <v>8.41</v>
          </cell>
          <cell r="K58">
            <v>3.74</v>
          </cell>
          <cell r="L58">
            <v>114.5</v>
          </cell>
          <cell r="M58">
            <v>0.4</v>
          </cell>
        </row>
        <row r="59">
          <cell r="B59" t="str">
            <v>DS30C(세우)</v>
          </cell>
          <cell r="C59">
            <v>67.8</v>
          </cell>
          <cell r="D59">
            <v>1.96</v>
          </cell>
          <cell r="E59">
            <v>203.5</v>
          </cell>
          <cell r="F59">
            <v>5.9</v>
          </cell>
          <cell r="G59">
            <v>11.54</v>
          </cell>
          <cell r="H59">
            <v>34.61</v>
          </cell>
          <cell r="I59">
            <v>0</v>
          </cell>
          <cell r="J59">
            <v>12.65</v>
          </cell>
          <cell r="K59">
            <v>5.61</v>
          </cell>
          <cell r="L59">
            <v>162.5</v>
          </cell>
          <cell r="M59">
            <v>0.56999999999999995</v>
          </cell>
        </row>
        <row r="60">
          <cell r="B60" t="str">
            <v>DS40C(세우)</v>
          </cell>
          <cell r="C60">
            <v>90.5</v>
          </cell>
          <cell r="D60">
            <v>1.96</v>
          </cell>
          <cell r="E60">
            <v>271.39999999999998</v>
          </cell>
          <cell r="F60">
            <v>5.9</v>
          </cell>
          <cell r="G60">
            <v>15.38</v>
          </cell>
          <cell r="H60">
            <v>46.15</v>
          </cell>
          <cell r="I60">
            <v>0</v>
          </cell>
          <cell r="J60">
            <v>16.89</v>
          </cell>
          <cell r="K60">
            <v>7.47</v>
          </cell>
          <cell r="L60">
            <v>210.5</v>
          </cell>
          <cell r="M60">
            <v>0.73</v>
          </cell>
        </row>
        <row r="61">
          <cell r="B61" t="str">
            <v>DS50C(세우)</v>
          </cell>
          <cell r="C61">
            <v>113.1</v>
          </cell>
          <cell r="D61">
            <v>1.96</v>
          </cell>
          <cell r="E61">
            <v>339.2</v>
          </cell>
          <cell r="F61">
            <v>5.9</v>
          </cell>
          <cell r="G61">
            <v>19.23</v>
          </cell>
          <cell r="H61">
            <v>57.69</v>
          </cell>
          <cell r="I61">
            <v>0</v>
          </cell>
          <cell r="J61">
            <v>21.13</v>
          </cell>
          <cell r="K61">
            <v>9.34</v>
          </cell>
          <cell r="L61">
            <v>258.5</v>
          </cell>
          <cell r="M61">
            <v>0.9</v>
          </cell>
        </row>
        <row r="62">
          <cell r="B62" t="str">
            <v>DM10C(세우)</v>
          </cell>
          <cell r="C62">
            <v>83.3</v>
          </cell>
          <cell r="D62">
            <v>3.65</v>
          </cell>
          <cell r="E62">
            <v>250</v>
          </cell>
          <cell r="F62">
            <v>11</v>
          </cell>
          <cell r="G62">
            <v>7.61</v>
          </cell>
          <cell r="H62">
            <v>22.83</v>
          </cell>
          <cell r="I62">
            <v>0</v>
          </cell>
          <cell r="J62">
            <v>3.44</v>
          </cell>
          <cell r="K62">
            <v>2.1800000000000002</v>
          </cell>
          <cell r="L62">
            <v>141</v>
          </cell>
          <cell r="M62">
            <v>0.6</v>
          </cell>
        </row>
        <row r="63">
          <cell r="B63" t="str">
            <v>DM20C(세우)</v>
          </cell>
          <cell r="C63">
            <v>125</v>
          </cell>
          <cell r="D63">
            <v>3.65</v>
          </cell>
          <cell r="E63">
            <v>374.9</v>
          </cell>
          <cell r="F63">
            <v>11</v>
          </cell>
          <cell r="G63">
            <v>11.41</v>
          </cell>
          <cell r="H63">
            <v>34.24</v>
          </cell>
          <cell r="I63">
            <v>0</v>
          </cell>
          <cell r="J63">
            <v>5.0199999999999996</v>
          </cell>
          <cell r="K63">
            <v>3.28</v>
          </cell>
          <cell r="L63">
            <v>201</v>
          </cell>
          <cell r="M63">
            <v>0.88</v>
          </cell>
        </row>
        <row r="64">
          <cell r="B64" t="str">
            <v>DM30C(세우)</v>
          </cell>
          <cell r="C64">
            <v>166.6</v>
          </cell>
          <cell r="D64">
            <v>3.65</v>
          </cell>
          <cell r="E64">
            <v>499.9</v>
          </cell>
          <cell r="F64">
            <v>11</v>
          </cell>
          <cell r="G64">
            <v>15.22</v>
          </cell>
          <cell r="H64">
            <v>45.65</v>
          </cell>
          <cell r="I64">
            <v>0</v>
          </cell>
          <cell r="J64">
            <v>6.6</v>
          </cell>
          <cell r="K64">
            <v>4.37</v>
          </cell>
          <cell r="L64">
            <v>261</v>
          </cell>
          <cell r="M64">
            <v>1.1599999999999999</v>
          </cell>
        </row>
        <row r="65">
          <cell r="B65" t="str">
            <v>DM40C(세우)</v>
          </cell>
          <cell r="C65">
            <v>208.3</v>
          </cell>
          <cell r="D65">
            <v>3.65</v>
          </cell>
          <cell r="E65">
            <v>624.9</v>
          </cell>
          <cell r="F65">
            <v>11</v>
          </cell>
          <cell r="G65">
            <v>19.02</v>
          </cell>
          <cell r="H65">
            <v>57.07</v>
          </cell>
          <cell r="I65">
            <v>0</v>
          </cell>
          <cell r="J65">
            <v>8.18</v>
          </cell>
          <cell r="K65">
            <v>5.46</v>
          </cell>
          <cell r="L65">
            <v>321</v>
          </cell>
          <cell r="M65">
            <v>1.44</v>
          </cell>
        </row>
        <row r="66">
          <cell r="B66" t="str">
            <v>DL10C(세우)</v>
          </cell>
          <cell r="C66">
            <v>188.5</v>
          </cell>
          <cell r="D66">
            <v>10.199999999999999</v>
          </cell>
          <cell r="E66">
            <v>565.4</v>
          </cell>
          <cell r="F66">
            <v>30.6</v>
          </cell>
          <cell r="G66">
            <v>5.56</v>
          </cell>
          <cell r="H66">
            <v>18.48</v>
          </cell>
          <cell r="I66">
            <v>0</v>
          </cell>
          <cell r="J66">
            <v>0.92</v>
          </cell>
          <cell r="K66">
            <v>1.0900000000000001</v>
          </cell>
          <cell r="L66">
            <v>188</v>
          </cell>
          <cell r="M66">
            <v>1.3</v>
          </cell>
        </row>
        <row r="67">
          <cell r="B67" t="str">
            <v>DL20C(세우)</v>
          </cell>
          <cell r="C67">
            <v>282.7</v>
          </cell>
          <cell r="D67">
            <v>10.199999999999999</v>
          </cell>
          <cell r="E67">
            <v>848.2</v>
          </cell>
          <cell r="F67">
            <v>30.6</v>
          </cell>
          <cell r="G67">
            <v>8.34</v>
          </cell>
          <cell r="H67">
            <v>27.72</v>
          </cell>
          <cell r="I67">
            <v>0</v>
          </cell>
          <cell r="J67">
            <v>1.36</v>
          </cell>
          <cell r="K67">
            <v>1.63</v>
          </cell>
          <cell r="L67">
            <v>272</v>
          </cell>
          <cell r="M67">
            <v>1.89</v>
          </cell>
        </row>
        <row r="68">
          <cell r="B68" t="str">
            <v>DL30C(세우)</v>
          </cell>
          <cell r="C68">
            <v>377</v>
          </cell>
          <cell r="D68">
            <v>10.199999999999999</v>
          </cell>
          <cell r="E68">
            <v>1130.9000000000001</v>
          </cell>
          <cell r="F68">
            <v>30.6</v>
          </cell>
          <cell r="G68">
            <v>11.12</v>
          </cell>
          <cell r="H68">
            <v>36.96</v>
          </cell>
          <cell r="I68">
            <v>0</v>
          </cell>
          <cell r="J68">
            <v>1.8</v>
          </cell>
          <cell r="K68">
            <v>2.1800000000000002</v>
          </cell>
          <cell r="L68">
            <v>356</v>
          </cell>
          <cell r="M68">
            <v>2.48</v>
          </cell>
        </row>
        <row r="69">
          <cell r="B69" t="str">
            <v>DL40C(세우)</v>
          </cell>
          <cell r="C69">
            <v>471.2</v>
          </cell>
          <cell r="D69">
            <v>10.199999999999999</v>
          </cell>
          <cell r="E69">
            <v>1413.6</v>
          </cell>
          <cell r="F69">
            <v>30.6</v>
          </cell>
          <cell r="G69">
            <v>13.9</v>
          </cell>
          <cell r="H69">
            <v>46.2</v>
          </cell>
          <cell r="I69">
            <v>0</v>
          </cell>
          <cell r="J69">
            <v>2.2400000000000002</v>
          </cell>
          <cell r="K69">
            <v>2.72</v>
          </cell>
          <cell r="L69">
            <v>440</v>
          </cell>
          <cell r="M69">
            <v>3.07</v>
          </cell>
        </row>
        <row r="70">
          <cell r="B70" t="str">
            <v>DE10C(세우)</v>
          </cell>
          <cell r="C70">
            <v>447.8</v>
          </cell>
          <cell r="D70">
            <v>13.85</v>
          </cell>
          <cell r="E70">
            <v>1343.4</v>
          </cell>
          <cell r="F70">
            <v>41.55</v>
          </cell>
          <cell r="G70">
            <v>10.82</v>
          </cell>
          <cell r="H70">
            <v>32.33</v>
          </cell>
          <cell r="I70">
            <v>0</v>
          </cell>
          <cell r="J70">
            <v>0.98</v>
          </cell>
          <cell r="K70">
            <v>2.4900000000000002</v>
          </cell>
          <cell r="L70">
            <v>266</v>
          </cell>
          <cell r="M70">
            <v>3.21</v>
          </cell>
        </row>
        <row r="71">
          <cell r="B71" t="str">
            <v>DE20C(세우)</v>
          </cell>
          <cell r="C71">
            <v>671.7</v>
          </cell>
          <cell r="D71">
            <v>13.85</v>
          </cell>
          <cell r="E71">
            <v>2015.2</v>
          </cell>
          <cell r="F71">
            <v>41.55</v>
          </cell>
          <cell r="G71">
            <v>16.22</v>
          </cell>
          <cell r="H71">
            <v>48.5</v>
          </cell>
          <cell r="I71">
            <v>0</v>
          </cell>
          <cell r="J71">
            <v>1.47</v>
          </cell>
          <cell r="K71">
            <v>3.74</v>
          </cell>
          <cell r="L71">
            <v>386</v>
          </cell>
          <cell r="M71">
            <v>4.72</v>
          </cell>
        </row>
        <row r="72">
          <cell r="B72" t="str">
            <v>DE30C(세우)</v>
          </cell>
          <cell r="C72">
            <v>895.6</v>
          </cell>
          <cell r="D72">
            <v>13.85</v>
          </cell>
          <cell r="E72">
            <v>2686.9</v>
          </cell>
          <cell r="F72">
            <v>41.55</v>
          </cell>
          <cell r="G72">
            <v>21.63</v>
          </cell>
          <cell r="H72">
            <v>64.67</v>
          </cell>
          <cell r="I72">
            <v>0</v>
          </cell>
          <cell r="J72">
            <v>1.96</v>
          </cell>
          <cell r="K72">
            <v>4.9800000000000004</v>
          </cell>
          <cell r="L72">
            <v>506</v>
          </cell>
          <cell r="M72">
            <v>6.23</v>
          </cell>
        </row>
        <row r="73">
          <cell r="B73" t="str">
            <v>DE40C(세우)</v>
          </cell>
          <cell r="C73">
            <v>1119.5</v>
          </cell>
          <cell r="D73">
            <v>13.85</v>
          </cell>
          <cell r="E73">
            <v>3385.6</v>
          </cell>
          <cell r="F73">
            <v>41.55</v>
          </cell>
          <cell r="G73">
            <v>27.04</v>
          </cell>
          <cell r="H73">
            <v>80.83</v>
          </cell>
          <cell r="I73">
            <v>0</v>
          </cell>
          <cell r="J73">
            <v>2.46</v>
          </cell>
          <cell r="K73">
            <v>6.23</v>
          </cell>
          <cell r="L73">
            <v>626</v>
          </cell>
          <cell r="M73">
            <v>7.74</v>
          </cell>
        </row>
        <row r="74">
          <cell r="B74" t="str">
            <v>PCT-1SA(미래)</v>
          </cell>
          <cell r="C74">
            <v>40</v>
          </cell>
          <cell r="D74">
            <v>1.37</v>
          </cell>
          <cell r="E74">
            <v>119.6</v>
          </cell>
          <cell r="F74">
            <v>4.12</v>
          </cell>
          <cell r="G74">
            <v>10.08</v>
          </cell>
          <cell r="H74">
            <v>29.03</v>
          </cell>
          <cell r="I74">
            <v>143</v>
          </cell>
          <cell r="J74">
            <v>2.39</v>
          </cell>
          <cell r="K74">
            <v>9.32</v>
          </cell>
          <cell r="L74">
            <v>66</v>
          </cell>
          <cell r="M74">
            <v>0.95</v>
          </cell>
        </row>
        <row r="75">
          <cell r="B75" t="str">
            <v>PCT-2SA(미래)</v>
          </cell>
          <cell r="C75">
            <v>80</v>
          </cell>
          <cell r="D75">
            <v>1.37</v>
          </cell>
          <cell r="E75">
            <v>239.4</v>
          </cell>
          <cell r="F75">
            <v>4.12</v>
          </cell>
          <cell r="G75">
            <v>20.16</v>
          </cell>
          <cell r="H75">
            <v>58.06</v>
          </cell>
          <cell r="I75">
            <v>286</v>
          </cell>
          <cell r="J75">
            <v>4.78</v>
          </cell>
          <cell r="K75">
            <v>18.64</v>
          </cell>
          <cell r="L75">
            <v>126</v>
          </cell>
          <cell r="M75">
            <v>1.3</v>
          </cell>
        </row>
        <row r="76">
          <cell r="B76" t="str">
            <v>PCT-4SA(미래)</v>
          </cell>
          <cell r="C76">
            <v>160</v>
          </cell>
          <cell r="D76">
            <v>1.37</v>
          </cell>
          <cell r="E76">
            <v>478.8</v>
          </cell>
          <cell r="F76">
            <v>4.12</v>
          </cell>
          <cell r="G76">
            <v>40.32</v>
          </cell>
          <cell r="H76">
            <v>116.12</v>
          </cell>
          <cell r="I76">
            <v>572</v>
          </cell>
          <cell r="J76">
            <v>9.56</v>
          </cell>
          <cell r="K76">
            <v>37.28</v>
          </cell>
          <cell r="L76">
            <v>246</v>
          </cell>
          <cell r="M76">
            <v>1.95</v>
          </cell>
        </row>
        <row r="77">
          <cell r="B77" t="str">
            <v>PCS-2SB(미래)</v>
          </cell>
          <cell r="C77">
            <v>132</v>
          </cell>
          <cell r="D77">
            <v>2.31</v>
          </cell>
          <cell r="E77">
            <v>395</v>
          </cell>
          <cell r="F77">
            <v>6.93</v>
          </cell>
          <cell r="G77">
            <v>19.78</v>
          </cell>
          <cell r="H77">
            <v>56.97</v>
          </cell>
          <cell r="I77">
            <v>398</v>
          </cell>
          <cell r="J77">
            <v>2.2599999999999998</v>
          </cell>
          <cell r="K77">
            <v>15.28</v>
          </cell>
          <cell r="L77">
            <v>126</v>
          </cell>
          <cell r="M77">
            <v>1.9</v>
          </cell>
        </row>
        <row r="78">
          <cell r="B78" t="str">
            <v>PCS-3SB(미래)</v>
          </cell>
          <cell r="C78">
            <v>198</v>
          </cell>
          <cell r="D78">
            <v>2.31</v>
          </cell>
          <cell r="E78">
            <v>592</v>
          </cell>
          <cell r="F78">
            <v>6.93</v>
          </cell>
          <cell r="G78">
            <v>29.7</v>
          </cell>
          <cell r="H78">
            <v>85.4</v>
          </cell>
          <cell r="I78">
            <v>597</v>
          </cell>
          <cell r="J78">
            <v>3.4</v>
          </cell>
          <cell r="K78">
            <v>22.9</v>
          </cell>
          <cell r="L78">
            <v>186</v>
          </cell>
          <cell r="M78">
            <v>2.6</v>
          </cell>
        </row>
        <row r="79">
          <cell r="B79" t="str">
            <v>PCS-2S2PB(미래)</v>
          </cell>
          <cell r="C79">
            <v>263</v>
          </cell>
          <cell r="D79">
            <v>4.62</v>
          </cell>
          <cell r="E79">
            <v>789</v>
          </cell>
          <cell r="F79">
            <v>13.86</v>
          </cell>
          <cell r="G79">
            <v>19.78</v>
          </cell>
          <cell r="H79">
            <v>56.97</v>
          </cell>
          <cell r="I79">
            <v>796</v>
          </cell>
          <cell r="J79">
            <v>1.1299999999999999</v>
          </cell>
          <cell r="K79">
            <v>7.64</v>
          </cell>
          <cell r="L79">
            <v>246</v>
          </cell>
          <cell r="M79">
            <v>3.9</v>
          </cell>
        </row>
        <row r="80">
          <cell r="B80" t="str">
            <v>PCS-3S2PB(미래)</v>
          </cell>
          <cell r="C80">
            <v>395</v>
          </cell>
          <cell r="D80">
            <v>4.62</v>
          </cell>
          <cell r="E80">
            <v>1184</v>
          </cell>
          <cell r="F80">
            <v>13.86</v>
          </cell>
          <cell r="G80">
            <v>29.7</v>
          </cell>
          <cell r="H80">
            <v>85.4</v>
          </cell>
          <cell r="I80">
            <v>1194</v>
          </cell>
          <cell r="J80">
            <v>1.7</v>
          </cell>
          <cell r="K80">
            <v>11.5</v>
          </cell>
          <cell r="L80">
            <v>366</v>
          </cell>
          <cell r="M80">
            <v>5.3</v>
          </cell>
        </row>
        <row r="81">
          <cell r="B81" t="str">
            <v>PCM-2PA(미래)</v>
          </cell>
          <cell r="C81">
            <v>527</v>
          </cell>
          <cell r="D81">
            <v>3.39</v>
          </cell>
          <cell r="E81">
            <v>1581</v>
          </cell>
          <cell r="F81">
            <v>10.17</v>
          </cell>
          <cell r="G81">
            <v>47.3</v>
          </cell>
          <cell r="H81">
            <v>155.4</v>
          </cell>
          <cell r="I81">
            <v>1472</v>
          </cell>
          <cell r="J81">
            <v>4.5</v>
          </cell>
          <cell r="K81">
            <v>15.1</v>
          </cell>
          <cell r="L81">
            <v>187</v>
          </cell>
          <cell r="M81">
            <v>3.7</v>
          </cell>
        </row>
        <row r="82">
          <cell r="B82" t="str">
            <v>PCM-3PA(미래)</v>
          </cell>
          <cell r="C82">
            <v>791</v>
          </cell>
          <cell r="D82">
            <v>5.09</v>
          </cell>
          <cell r="E82">
            <v>2373</v>
          </cell>
          <cell r="F82">
            <v>15.27</v>
          </cell>
          <cell r="G82">
            <v>47.3</v>
          </cell>
          <cell r="H82">
            <v>155.4</v>
          </cell>
          <cell r="I82">
            <v>2208</v>
          </cell>
          <cell r="J82">
            <v>3</v>
          </cell>
          <cell r="K82">
            <v>10.1</v>
          </cell>
          <cell r="L82">
            <v>277</v>
          </cell>
          <cell r="M82">
            <v>5.6</v>
          </cell>
        </row>
        <row r="83">
          <cell r="B83" t="str">
            <v>PCM-4PA(미래)</v>
          </cell>
          <cell r="C83">
            <v>1055</v>
          </cell>
          <cell r="D83">
            <v>6.79</v>
          </cell>
          <cell r="E83">
            <v>3165</v>
          </cell>
          <cell r="F83">
            <v>20.37</v>
          </cell>
          <cell r="G83">
            <v>47.3</v>
          </cell>
          <cell r="H83">
            <v>155.4</v>
          </cell>
          <cell r="I83">
            <v>2944</v>
          </cell>
          <cell r="J83">
            <v>2.2999999999999998</v>
          </cell>
          <cell r="K83">
            <v>7.6</v>
          </cell>
          <cell r="L83">
            <v>367</v>
          </cell>
          <cell r="M83">
            <v>7.5</v>
          </cell>
        </row>
        <row r="84">
          <cell r="B84" t="str">
            <v>PCL-2PA(미래)</v>
          </cell>
          <cell r="C84">
            <v>999</v>
          </cell>
          <cell r="D84">
            <v>9.3000000000000007</v>
          </cell>
          <cell r="E84">
            <v>2997</v>
          </cell>
          <cell r="F84">
            <v>27.9</v>
          </cell>
          <cell r="G84">
            <v>37.299999999999997</v>
          </cell>
          <cell r="H84">
            <v>107.4</v>
          </cell>
          <cell r="I84">
            <v>4560</v>
          </cell>
          <cell r="J84">
            <v>1.4</v>
          </cell>
          <cell r="K84">
            <v>17.7</v>
          </cell>
          <cell r="L84">
            <v>397</v>
          </cell>
          <cell r="M84">
            <v>6.8</v>
          </cell>
        </row>
        <row r="85">
          <cell r="B85" t="str">
            <v>PCL-3PA(미래)</v>
          </cell>
          <cell r="C85">
            <v>1498</v>
          </cell>
          <cell r="D85">
            <v>13.95</v>
          </cell>
          <cell r="E85">
            <v>4495</v>
          </cell>
          <cell r="F85">
            <v>41.85</v>
          </cell>
          <cell r="G85">
            <v>37.299999999999997</v>
          </cell>
          <cell r="H85">
            <v>107.4</v>
          </cell>
          <cell r="I85">
            <v>6840</v>
          </cell>
          <cell r="J85">
            <v>0.9</v>
          </cell>
          <cell r="K85">
            <v>11.8</v>
          </cell>
          <cell r="L85">
            <v>517</v>
          </cell>
          <cell r="M85">
            <v>10.199999999999999</v>
          </cell>
        </row>
        <row r="88">
          <cell r="A88" t="str">
            <v>DLM180</v>
          </cell>
          <cell r="B88">
            <v>10.93</v>
          </cell>
        </row>
        <row r="89">
          <cell r="A89" t="str">
            <v>DLM190</v>
          </cell>
          <cell r="B89">
            <v>21.45</v>
          </cell>
        </row>
        <row r="90">
          <cell r="A90" t="str">
            <v>DLM250</v>
          </cell>
          <cell r="B90">
            <v>19.100000000000001</v>
          </cell>
        </row>
        <row r="91">
          <cell r="A91" t="str">
            <v>DLM260</v>
          </cell>
          <cell r="B91">
            <v>33.67</v>
          </cell>
        </row>
        <row r="92">
          <cell r="A92" t="str">
            <v>DLM280</v>
          </cell>
          <cell r="B92">
            <v>23.58</v>
          </cell>
        </row>
        <row r="93">
          <cell r="A93" t="str">
            <v>DLM290</v>
          </cell>
          <cell r="B93">
            <v>35.72</v>
          </cell>
        </row>
        <row r="94">
          <cell r="A94" t="str">
            <v>DLM360</v>
          </cell>
          <cell r="B94">
            <v>55.7</v>
          </cell>
        </row>
      </sheetData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_out_Summary"/>
      <sheetName val="MS_Start"/>
      <sheetName val="MS_Out"/>
      <sheetName val="1212 Shipping schedule"/>
      <sheetName val="WIP"/>
      <sheetName val="UpToDate"/>
      <sheetName val="貼上 Pre-2100"/>
      <sheetName val="轉換table"/>
      <sheetName val="1-0. DMD"/>
      <sheetName val="STROKE별 단가"/>
      <sheetName val="법인세등 (2)"/>
      <sheetName val="리니어모터 LIST"/>
      <sheetName val="(3)Product mix"/>
      <sheetName val="성신"/>
      <sheetName val="교각1"/>
      <sheetName val="1212_Shipping_schedule"/>
      <sheetName val="貼上_Pre-2100"/>
      <sheetName val="1212_Shipping_schedule1"/>
      <sheetName val="貼上_Pre-21001"/>
      <sheetName val="Gamma"/>
      <sheetName val="color SR"/>
      <sheetName val="2006MPS"/>
      <sheetName val="Materials Quarterly"/>
      <sheetName val="Time_Scale"/>
      <sheetName val="Consumables"/>
      <sheetName val="Fab Summary"/>
      <sheetName val="TACT"/>
      <sheetName val="품의서"/>
      <sheetName val="제품별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covered_Sheet1"/>
      <sheetName val="STROKE별 단가"/>
      <sheetName val="DLM250P-F527"/>
      <sheetName val="MS_Out"/>
      <sheetName val="1212 Shipping schedule"/>
      <sheetName val="1-0. DMD"/>
      <sheetName val="법인세등 (2)"/>
      <sheetName val="리니어모터 LIST"/>
      <sheetName val="MX628EX"/>
    </sheetNames>
    <sheetDataSet>
      <sheetData sheetId="0" refreshError="1"/>
      <sheetData sheetId="1">
        <row r="2">
          <cell r="E2">
            <v>138000</v>
          </cell>
          <cell r="U2">
            <v>0</v>
          </cell>
          <cell r="V2">
            <v>0</v>
          </cell>
          <cell r="W2">
            <v>1</v>
          </cell>
        </row>
        <row r="3">
          <cell r="E3">
            <v>153000</v>
          </cell>
          <cell r="U3">
            <v>0</v>
          </cell>
          <cell r="V3">
            <v>0</v>
          </cell>
          <cell r="W3">
            <v>1</v>
          </cell>
        </row>
        <row r="4">
          <cell r="E4">
            <v>168000</v>
          </cell>
          <cell r="U4">
            <v>0</v>
          </cell>
          <cell r="V4">
            <v>0</v>
          </cell>
          <cell r="W4">
            <v>1</v>
          </cell>
        </row>
        <row r="5">
          <cell r="E5">
            <v>203000</v>
          </cell>
          <cell r="U5">
            <v>1</v>
          </cell>
          <cell r="V5">
            <v>0</v>
          </cell>
          <cell r="W5">
            <v>1</v>
          </cell>
        </row>
        <row r="6">
          <cell r="E6">
            <v>228000</v>
          </cell>
          <cell r="U6">
            <v>2</v>
          </cell>
          <cell r="V6">
            <v>0</v>
          </cell>
          <cell r="W6">
            <v>1</v>
          </cell>
        </row>
        <row r="7">
          <cell r="E7">
            <v>253000</v>
          </cell>
          <cell r="U7">
            <v>2</v>
          </cell>
          <cell r="V7">
            <v>0</v>
          </cell>
          <cell r="W7">
            <v>1</v>
          </cell>
        </row>
        <row r="8">
          <cell r="E8">
            <v>278000</v>
          </cell>
          <cell r="U8">
            <v>0</v>
          </cell>
          <cell r="V8">
            <v>0</v>
          </cell>
          <cell r="W8">
            <v>2</v>
          </cell>
        </row>
        <row r="9">
          <cell r="E9">
            <v>303000</v>
          </cell>
          <cell r="U9">
            <v>0</v>
          </cell>
          <cell r="V9">
            <v>0</v>
          </cell>
          <cell r="W9">
            <v>2</v>
          </cell>
        </row>
        <row r="10">
          <cell r="E10">
            <v>328000</v>
          </cell>
          <cell r="U10">
            <v>1</v>
          </cell>
          <cell r="V10">
            <v>0</v>
          </cell>
          <cell r="W10">
            <v>2</v>
          </cell>
        </row>
        <row r="11">
          <cell r="E11">
            <v>363000</v>
          </cell>
          <cell r="U11">
            <v>0</v>
          </cell>
          <cell r="V11">
            <v>1</v>
          </cell>
          <cell r="W11">
            <v>2</v>
          </cell>
        </row>
        <row r="12">
          <cell r="E12">
            <v>378000</v>
          </cell>
          <cell r="U12">
            <v>0</v>
          </cell>
          <cell r="V12">
            <v>1</v>
          </cell>
          <cell r="W12">
            <v>2</v>
          </cell>
        </row>
        <row r="13">
          <cell r="E13">
            <v>393000</v>
          </cell>
          <cell r="U13">
            <v>0</v>
          </cell>
          <cell r="V13">
            <v>1</v>
          </cell>
          <cell r="W13">
            <v>2</v>
          </cell>
        </row>
        <row r="14">
          <cell r="E14">
            <v>428000</v>
          </cell>
          <cell r="U14">
            <v>1</v>
          </cell>
          <cell r="V14">
            <v>1</v>
          </cell>
          <cell r="W14">
            <v>2</v>
          </cell>
        </row>
        <row r="15">
          <cell r="E15">
            <v>453000</v>
          </cell>
          <cell r="U15">
            <v>1</v>
          </cell>
          <cell r="V15">
            <v>0</v>
          </cell>
          <cell r="W15">
            <v>3</v>
          </cell>
        </row>
        <row r="16">
          <cell r="E16">
            <v>478000</v>
          </cell>
          <cell r="U16">
            <v>1</v>
          </cell>
          <cell r="V16">
            <v>0</v>
          </cell>
          <cell r="W16">
            <v>3</v>
          </cell>
        </row>
        <row r="17">
          <cell r="E17">
            <v>503000</v>
          </cell>
          <cell r="U17">
            <v>0</v>
          </cell>
          <cell r="V17">
            <v>1</v>
          </cell>
          <cell r="W17">
            <v>3</v>
          </cell>
        </row>
        <row r="18">
          <cell r="E18">
            <v>528000</v>
          </cell>
          <cell r="U18">
            <v>0</v>
          </cell>
          <cell r="V18">
            <v>1</v>
          </cell>
          <cell r="W18">
            <v>3</v>
          </cell>
        </row>
        <row r="19">
          <cell r="E19">
            <v>553000</v>
          </cell>
          <cell r="U19">
            <v>1</v>
          </cell>
          <cell r="V19">
            <v>1</v>
          </cell>
          <cell r="W19">
            <v>3</v>
          </cell>
        </row>
        <row r="20">
          <cell r="E20">
            <v>588000</v>
          </cell>
          <cell r="U20">
            <v>1</v>
          </cell>
          <cell r="V20">
            <v>0</v>
          </cell>
          <cell r="W20">
            <v>4</v>
          </cell>
        </row>
        <row r="21">
          <cell r="E21">
            <v>603000</v>
          </cell>
          <cell r="U21">
            <v>1</v>
          </cell>
          <cell r="V21">
            <v>0</v>
          </cell>
          <cell r="W21">
            <v>4</v>
          </cell>
        </row>
        <row r="22">
          <cell r="E22">
            <v>618000</v>
          </cell>
          <cell r="U22">
            <v>1</v>
          </cell>
          <cell r="V22">
            <v>0</v>
          </cell>
          <cell r="W22">
            <v>4</v>
          </cell>
        </row>
        <row r="23">
          <cell r="E23">
            <v>653000</v>
          </cell>
          <cell r="U23">
            <v>0</v>
          </cell>
          <cell r="V23">
            <v>1</v>
          </cell>
          <cell r="W23">
            <v>4</v>
          </cell>
        </row>
        <row r="24">
          <cell r="E24">
            <v>678000</v>
          </cell>
          <cell r="U24">
            <v>0</v>
          </cell>
          <cell r="V24">
            <v>0</v>
          </cell>
          <cell r="W24">
            <v>5</v>
          </cell>
        </row>
        <row r="25">
          <cell r="E25">
            <v>703000</v>
          </cell>
          <cell r="U25">
            <v>0</v>
          </cell>
          <cell r="V25">
            <v>0</v>
          </cell>
          <cell r="W25">
            <v>5</v>
          </cell>
        </row>
        <row r="26">
          <cell r="E26">
            <v>728000</v>
          </cell>
          <cell r="U26">
            <v>1</v>
          </cell>
          <cell r="V26">
            <v>0</v>
          </cell>
          <cell r="W26">
            <v>5</v>
          </cell>
        </row>
        <row r="27">
          <cell r="E27">
            <v>753000</v>
          </cell>
          <cell r="U27">
            <v>1</v>
          </cell>
          <cell r="V27">
            <v>0</v>
          </cell>
          <cell r="W27">
            <v>5</v>
          </cell>
        </row>
        <row r="28">
          <cell r="E28">
            <v>778000</v>
          </cell>
          <cell r="U28">
            <v>0</v>
          </cell>
          <cell r="V28">
            <v>1</v>
          </cell>
          <cell r="W28">
            <v>5</v>
          </cell>
        </row>
        <row r="29">
          <cell r="E29">
            <v>813000</v>
          </cell>
          <cell r="U29">
            <v>0</v>
          </cell>
          <cell r="V29">
            <v>0</v>
          </cell>
          <cell r="W29">
            <v>6</v>
          </cell>
        </row>
        <row r="30">
          <cell r="E30">
            <v>828000</v>
          </cell>
          <cell r="U30">
            <v>0</v>
          </cell>
          <cell r="V30">
            <v>0</v>
          </cell>
          <cell r="W30">
            <v>6</v>
          </cell>
        </row>
        <row r="31">
          <cell r="E31">
            <v>843000</v>
          </cell>
          <cell r="U31">
            <v>0</v>
          </cell>
          <cell r="V31">
            <v>0</v>
          </cell>
          <cell r="W31">
            <v>6</v>
          </cell>
        </row>
        <row r="32">
          <cell r="E32">
            <v>878000</v>
          </cell>
          <cell r="U32">
            <v>1</v>
          </cell>
          <cell r="V32">
            <v>0</v>
          </cell>
          <cell r="W32">
            <v>6</v>
          </cell>
        </row>
        <row r="33">
          <cell r="E33">
            <v>903000</v>
          </cell>
          <cell r="U33">
            <v>0</v>
          </cell>
          <cell r="V33">
            <v>1</v>
          </cell>
          <cell r="W33">
            <v>6</v>
          </cell>
        </row>
        <row r="34">
          <cell r="E34">
            <v>928000</v>
          </cell>
          <cell r="U34">
            <v>0</v>
          </cell>
          <cell r="V34">
            <v>1</v>
          </cell>
          <cell r="W34">
            <v>6</v>
          </cell>
        </row>
        <row r="35">
          <cell r="E35">
            <v>953000</v>
          </cell>
          <cell r="U35">
            <v>0</v>
          </cell>
          <cell r="V35">
            <v>0</v>
          </cell>
          <cell r="W35">
            <v>7</v>
          </cell>
        </row>
        <row r="36">
          <cell r="E36">
            <v>978000</v>
          </cell>
          <cell r="U36">
            <v>0</v>
          </cell>
          <cell r="V36">
            <v>0</v>
          </cell>
          <cell r="W36">
            <v>7</v>
          </cell>
        </row>
        <row r="37">
          <cell r="E37">
            <v>1002999.9999999999</v>
          </cell>
          <cell r="U37">
            <v>1</v>
          </cell>
          <cell r="V37">
            <v>0</v>
          </cell>
          <cell r="W37">
            <v>7</v>
          </cell>
        </row>
        <row r="38">
          <cell r="E38">
            <v>1038000</v>
          </cell>
          <cell r="U38">
            <v>0</v>
          </cell>
          <cell r="V38">
            <v>1</v>
          </cell>
          <cell r="W38">
            <v>7</v>
          </cell>
        </row>
        <row r="39">
          <cell r="E39">
            <v>1053000</v>
          </cell>
          <cell r="U39">
            <v>0</v>
          </cell>
          <cell r="V39">
            <v>1</v>
          </cell>
          <cell r="W39">
            <v>7</v>
          </cell>
        </row>
        <row r="40">
          <cell r="E40">
            <v>1068000</v>
          </cell>
          <cell r="U40">
            <v>0</v>
          </cell>
          <cell r="V40">
            <v>1</v>
          </cell>
          <cell r="W40">
            <v>7</v>
          </cell>
        </row>
        <row r="41">
          <cell r="E41">
            <v>1093000</v>
          </cell>
          <cell r="U41">
            <v>0</v>
          </cell>
          <cell r="V41">
            <v>0</v>
          </cell>
          <cell r="W41">
            <v>8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본드_박영근대리_0113"/>
      <sheetName val="본더기(0602-16,Ver1.1)"/>
      <sheetName val="본더기 spec"/>
      <sheetName val="중요부품(원가비교)"/>
      <sheetName val="본더기(0602-16-2,Ver1.2)"/>
      <sheetName val="본더기 spec(0602-16-2)"/>
      <sheetName val="STROKE별 단가"/>
      <sheetName val="DLM360P-F980-Mitsubish"/>
      <sheetName val="DLM280P-F480-Mitsubish"/>
      <sheetName val="본더기(0603-06)_Ballscrew"/>
      <sheetName val="본더기(0603-16-2,Ver1.2) (2)"/>
      <sheetName val="결함검사_상세List(060320_V1.4)"/>
      <sheetName val="본더기 spec(0602-16-2) (2)"/>
      <sheetName val="DLM360P-F980-2Move-ST1600"/>
      <sheetName val="DLM360P-F980-1Move-ST1600"/>
      <sheetName val="DLM250P-F480-ST370"/>
      <sheetName val="DLM250P-F480-ST560"/>
      <sheetName val="DLM250P-F480-ST760"/>
      <sheetName val="DLM250P-F480-ST1600"/>
      <sheetName val="소형본더기(최호준, 061206)"/>
      <sheetName val="소형본더기(최호준, 061207,최종)"/>
      <sheetName val="MS_Out"/>
      <sheetName val="1212 Shipping schedule"/>
      <sheetName val="1-0. DM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2">
          <cell r="B2">
            <v>584</v>
          </cell>
          <cell r="C2">
            <v>10.6288</v>
          </cell>
          <cell r="F2">
            <v>0.56940000000000002</v>
          </cell>
          <cell r="G2">
            <v>2306.0700000000002</v>
          </cell>
          <cell r="H2">
            <v>9000</v>
          </cell>
          <cell r="I2">
            <v>2.6455199999999999</v>
          </cell>
          <cell r="J2">
            <v>10714.356</v>
          </cell>
          <cell r="N2">
            <v>484</v>
          </cell>
          <cell r="Q2">
            <v>23240</v>
          </cell>
          <cell r="R2">
            <v>347.07963267948969</v>
          </cell>
          <cell r="S2">
            <v>18018.583470577039</v>
          </cell>
          <cell r="W2">
            <v>480</v>
          </cell>
        </row>
        <row r="3">
          <cell r="B3">
            <v>744</v>
          </cell>
          <cell r="C3">
            <v>13.540799999999999</v>
          </cell>
          <cell r="F3">
            <v>0.72539999999999993</v>
          </cell>
          <cell r="G3">
            <v>2937.87</v>
          </cell>
          <cell r="H3">
            <v>10600</v>
          </cell>
          <cell r="I3">
            <v>3.37032</v>
          </cell>
          <cell r="J3">
            <v>13649.796</v>
          </cell>
          <cell r="N3">
            <v>644</v>
          </cell>
          <cell r="Q3">
            <v>26040</v>
          </cell>
          <cell r="R3">
            <v>427.07963267948969</v>
          </cell>
          <cell r="S3">
            <v>21618.583470577036</v>
          </cell>
          <cell r="W3">
            <v>720</v>
          </cell>
        </row>
        <row r="4">
          <cell r="B4">
            <v>784</v>
          </cell>
          <cell r="C4">
            <v>14.268799999999999</v>
          </cell>
          <cell r="F4">
            <v>0.76439999999999997</v>
          </cell>
          <cell r="G4">
            <v>3095.8199999999997</v>
          </cell>
          <cell r="H4">
            <v>11000</v>
          </cell>
          <cell r="I4">
            <v>3.55152</v>
          </cell>
          <cell r="J4">
            <v>14383.656000000001</v>
          </cell>
          <cell r="N4">
            <v>684</v>
          </cell>
          <cell r="Q4">
            <v>26740</v>
          </cell>
          <cell r="R4">
            <v>447.07963267948969</v>
          </cell>
          <cell r="S4">
            <v>22518.583470577036</v>
          </cell>
          <cell r="W4">
            <v>720</v>
          </cell>
        </row>
        <row r="5">
          <cell r="B5">
            <v>834</v>
          </cell>
          <cell r="C5">
            <v>15.178799999999999</v>
          </cell>
          <cell r="F5">
            <v>0.81314999999999993</v>
          </cell>
          <cell r="G5">
            <v>3293.2574999999997</v>
          </cell>
          <cell r="H5">
            <v>11500</v>
          </cell>
          <cell r="I5">
            <v>3.7780200000000002</v>
          </cell>
          <cell r="J5">
            <v>15300.981</v>
          </cell>
          <cell r="N5">
            <v>734</v>
          </cell>
          <cell r="Q5">
            <v>27615</v>
          </cell>
          <cell r="R5">
            <v>472.07963267948969</v>
          </cell>
          <cell r="S5">
            <v>23643.583470577036</v>
          </cell>
          <cell r="W5">
            <v>720</v>
          </cell>
        </row>
        <row r="6">
          <cell r="B6">
            <v>984</v>
          </cell>
          <cell r="C6">
            <v>17.908799999999999</v>
          </cell>
          <cell r="F6">
            <v>0.95940000000000003</v>
          </cell>
          <cell r="G6">
            <v>3885.57</v>
          </cell>
          <cell r="H6">
            <v>13000</v>
          </cell>
          <cell r="I6">
            <v>4.4575200000000006</v>
          </cell>
          <cell r="J6">
            <v>18052.956000000002</v>
          </cell>
          <cell r="N6">
            <v>884</v>
          </cell>
          <cell r="Q6">
            <v>30240</v>
          </cell>
          <cell r="R6">
            <v>547.07963267948969</v>
          </cell>
          <cell r="S6">
            <v>27018.583470577036</v>
          </cell>
          <cell r="W6">
            <v>960</v>
          </cell>
        </row>
        <row r="7">
          <cell r="B7">
            <v>1084</v>
          </cell>
          <cell r="C7">
            <v>19.7288</v>
          </cell>
          <cell r="F7">
            <v>1.0569</v>
          </cell>
          <cell r="G7">
            <v>4280.4449999999997</v>
          </cell>
          <cell r="H7">
            <v>14000</v>
          </cell>
          <cell r="I7">
            <v>4.91052</v>
          </cell>
          <cell r="J7">
            <v>19887.606</v>
          </cell>
          <cell r="N7">
            <v>984</v>
          </cell>
          <cell r="Q7">
            <v>31990</v>
          </cell>
          <cell r="R7">
            <v>597.07963267948969</v>
          </cell>
          <cell r="S7">
            <v>29268.583470577036</v>
          </cell>
          <cell r="W7">
            <v>960</v>
          </cell>
        </row>
        <row r="8">
          <cell r="B8">
            <v>1224</v>
          </cell>
          <cell r="C8">
            <v>22.276799999999998</v>
          </cell>
          <cell r="F8">
            <v>1.1933999999999998</v>
          </cell>
          <cell r="G8">
            <v>4833.2699999999995</v>
          </cell>
          <cell r="H8">
            <v>15400</v>
          </cell>
          <cell r="I8">
            <v>5.5447199999999999</v>
          </cell>
          <cell r="J8">
            <v>22456.115999999998</v>
          </cell>
          <cell r="N8">
            <v>1124</v>
          </cell>
          <cell r="Q8">
            <v>34440</v>
          </cell>
          <cell r="R8">
            <v>667.07963267948969</v>
          </cell>
          <cell r="S8">
            <v>32418.583470577036</v>
          </cell>
          <cell r="W8">
            <v>1200</v>
          </cell>
        </row>
        <row r="9">
          <cell r="B9">
            <v>1284</v>
          </cell>
          <cell r="C9">
            <v>23.3688</v>
          </cell>
          <cell r="F9">
            <v>1.2518999999999998</v>
          </cell>
          <cell r="G9">
            <v>5070.1949999999988</v>
          </cell>
          <cell r="H9">
            <v>16000</v>
          </cell>
          <cell r="I9">
            <v>5.8165200000000006</v>
          </cell>
          <cell r="J9">
            <v>23556.906000000003</v>
          </cell>
          <cell r="N9">
            <v>1184</v>
          </cell>
          <cell r="Q9">
            <v>35490</v>
          </cell>
          <cell r="R9">
            <v>697.07963267948969</v>
          </cell>
          <cell r="S9">
            <v>33768.583470577039</v>
          </cell>
          <cell r="W9">
            <v>1200</v>
          </cell>
        </row>
        <row r="10">
          <cell r="B10">
            <v>1384</v>
          </cell>
          <cell r="C10">
            <v>25.188800000000001</v>
          </cell>
          <cell r="F10">
            <v>1.3493999999999999</v>
          </cell>
          <cell r="G10">
            <v>5465.07</v>
          </cell>
          <cell r="H10">
            <v>17000</v>
          </cell>
          <cell r="I10">
            <v>6.2695200000000009</v>
          </cell>
          <cell r="J10">
            <v>25391.556000000004</v>
          </cell>
          <cell r="N10">
            <v>1284</v>
          </cell>
          <cell r="Q10">
            <v>37240</v>
          </cell>
          <cell r="R10">
            <v>747.07963267948969</v>
          </cell>
          <cell r="S10">
            <v>36018.583470577039</v>
          </cell>
          <cell r="W10">
            <v>1440</v>
          </cell>
        </row>
        <row r="11">
          <cell r="B11">
            <v>1484</v>
          </cell>
          <cell r="C11">
            <v>27.008800000000001</v>
          </cell>
          <cell r="F11">
            <v>1.4468999999999999</v>
          </cell>
          <cell r="G11">
            <v>5859.9449999999997</v>
          </cell>
          <cell r="H11">
            <v>18000</v>
          </cell>
          <cell r="I11">
            <v>6.7225200000000003</v>
          </cell>
          <cell r="J11">
            <v>27226.206000000002</v>
          </cell>
          <cell r="N11">
            <v>1384</v>
          </cell>
          <cell r="Q11">
            <v>38990</v>
          </cell>
          <cell r="R11">
            <v>797.07963267948969</v>
          </cell>
          <cell r="S11">
            <v>38268.583470577032</v>
          </cell>
          <cell r="W11">
            <v>1440</v>
          </cell>
        </row>
        <row r="12">
          <cell r="B12">
            <v>1584</v>
          </cell>
          <cell r="C12">
            <v>28.828799999999998</v>
          </cell>
          <cell r="F12">
            <v>1.5443999999999998</v>
          </cell>
          <cell r="G12">
            <v>6254.8199999999988</v>
          </cell>
          <cell r="H12">
            <v>19000</v>
          </cell>
          <cell r="I12">
            <v>7.1755200000000006</v>
          </cell>
          <cell r="J12">
            <v>29060.856000000003</v>
          </cell>
          <cell r="N12">
            <v>1484</v>
          </cell>
          <cell r="Q12">
            <v>40740</v>
          </cell>
          <cell r="R12">
            <v>847.07963267948969</v>
          </cell>
          <cell r="S12">
            <v>40518.583470577039</v>
          </cell>
          <cell r="W12">
            <v>1680</v>
          </cell>
        </row>
        <row r="13">
          <cell r="B13">
            <v>1684</v>
          </cell>
          <cell r="C13">
            <v>30.648799999999998</v>
          </cell>
          <cell r="F13">
            <v>1.6418999999999999</v>
          </cell>
          <cell r="G13">
            <v>6649.6949999999997</v>
          </cell>
          <cell r="H13">
            <v>20000</v>
          </cell>
          <cell r="I13">
            <v>7.6285200000000009</v>
          </cell>
          <cell r="J13">
            <v>30895.506000000005</v>
          </cell>
          <cell r="N13">
            <v>1584</v>
          </cell>
          <cell r="Q13">
            <v>42490</v>
          </cell>
          <cell r="R13">
            <v>897.07963267948969</v>
          </cell>
          <cell r="S13">
            <v>42768.583470577032</v>
          </cell>
          <cell r="W13">
            <v>1680</v>
          </cell>
        </row>
        <row r="14">
          <cell r="B14">
            <v>1784</v>
          </cell>
          <cell r="C14">
            <v>32.468800000000002</v>
          </cell>
          <cell r="F14">
            <v>1.7393999999999998</v>
          </cell>
          <cell r="G14">
            <v>7044.57</v>
          </cell>
          <cell r="H14">
            <v>21000</v>
          </cell>
          <cell r="I14">
            <v>8.0815200000000011</v>
          </cell>
          <cell r="J14">
            <v>32730.156000000006</v>
          </cell>
          <cell r="N14">
            <v>1684</v>
          </cell>
          <cell r="Q14">
            <v>44240</v>
          </cell>
          <cell r="R14">
            <v>947.07963267948969</v>
          </cell>
          <cell r="S14">
            <v>45018.583470577039</v>
          </cell>
          <cell r="W14">
            <v>1680</v>
          </cell>
        </row>
        <row r="15">
          <cell r="B15">
            <v>1884</v>
          </cell>
          <cell r="C15">
            <v>34.288799999999995</v>
          </cell>
          <cell r="F15">
            <v>1.8368999999999998</v>
          </cell>
          <cell r="G15">
            <v>7439.4449999999988</v>
          </cell>
          <cell r="H15">
            <v>22000</v>
          </cell>
          <cell r="I15">
            <v>8.5345200000000006</v>
          </cell>
          <cell r="J15">
            <v>34564.806000000004</v>
          </cell>
          <cell r="N15">
            <v>1784</v>
          </cell>
          <cell r="Q15">
            <v>45990</v>
          </cell>
          <cell r="R15">
            <v>997.07963267948969</v>
          </cell>
          <cell r="S15">
            <v>47268.583470577039</v>
          </cell>
          <cell r="W15">
            <v>1920</v>
          </cell>
        </row>
        <row r="16">
          <cell r="B16">
            <v>1984</v>
          </cell>
          <cell r="C16">
            <v>36.108799999999995</v>
          </cell>
          <cell r="F16">
            <v>1.9343999999999999</v>
          </cell>
          <cell r="G16">
            <v>7834.32</v>
          </cell>
          <cell r="H16">
            <v>23000</v>
          </cell>
          <cell r="I16">
            <v>8.98752</v>
          </cell>
          <cell r="J16">
            <v>36399.455999999998</v>
          </cell>
          <cell r="N16">
            <v>1884</v>
          </cell>
          <cell r="Q16">
            <v>47740</v>
          </cell>
          <cell r="R16">
            <v>1047.0796326794898</v>
          </cell>
          <cell r="S16">
            <v>49518.583470577039</v>
          </cell>
          <cell r="W16">
            <v>1920</v>
          </cell>
        </row>
        <row r="17">
          <cell r="B17">
            <v>2084</v>
          </cell>
          <cell r="C17">
            <v>37.928799999999995</v>
          </cell>
          <cell r="F17">
            <v>2.0318999999999998</v>
          </cell>
          <cell r="G17">
            <v>8229.1949999999997</v>
          </cell>
          <cell r="H17">
            <v>24000</v>
          </cell>
          <cell r="I17">
            <v>9.4405200000000011</v>
          </cell>
          <cell r="J17">
            <v>38234.106000000007</v>
          </cell>
          <cell r="N17">
            <v>1984</v>
          </cell>
          <cell r="Q17">
            <v>49490</v>
          </cell>
          <cell r="R17">
            <v>1097.0796326794898</v>
          </cell>
          <cell r="S17">
            <v>51768.583470577039</v>
          </cell>
          <cell r="W17">
            <v>2160</v>
          </cell>
        </row>
        <row r="18">
          <cell r="B18">
            <v>2184</v>
          </cell>
          <cell r="C18">
            <v>39.748799999999996</v>
          </cell>
          <cell r="F18">
            <v>2.1294</v>
          </cell>
          <cell r="G18">
            <v>8624.07</v>
          </cell>
          <cell r="H18">
            <v>25000</v>
          </cell>
          <cell r="I18">
            <v>9.8935200000000005</v>
          </cell>
          <cell r="J18">
            <v>40068.756000000001</v>
          </cell>
          <cell r="N18">
            <v>2084</v>
          </cell>
          <cell r="Q18">
            <v>51240</v>
          </cell>
          <cell r="R18">
            <v>1147.0796326794898</v>
          </cell>
          <cell r="S18">
            <v>54018.583470577047</v>
          </cell>
          <cell r="W18">
            <v>2160</v>
          </cell>
        </row>
        <row r="19">
          <cell r="B19">
            <v>2284</v>
          </cell>
          <cell r="C19">
            <v>41.568799999999996</v>
          </cell>
          <cell r="F19">
            <v>2.2269000000000001</v>
          </cell>
          <cell r="G19">
            <v>9018.9449999999997</v>
          </cell>
          <cell r="H19">
            <v>26000</v>
          </cell>
          <cell r="I19">
            <v>10.34652</v>
          </cell>
          <cell r="J19">
            <v>41903.406000000003</v>
          </cell>
          <cell r="N19">
            <v>2184</v>
          </cell>
          <cell r="Q19">
            <v>52990</v>
          </cell>
          <cell r="R19">
            <v>1197.0796326794896</v>
          </cell>
          <cell r="S19">
            <v>56268.583470577025</v>
          </cell>
          <cell r="W19">
            <v>2160</v>
          </cell>
        </row>
        <row r="20">
          <cell r="B20">
            <v>2384</v>
          </cell>
          <cell r="C20">
            <v>43.388799999999996</v>
          </cell>
          <cell r="F20">
            <v>2.3244000000000002</v>
          </cell>
          <cell r="G20">
            <v>9413.8200000000015</v>
          </cell>
          <cell r="H20">
            <v>27000</v>
          </cell>
          <cell r="I20">
            <v>10.799520000000001</v>
          </cell>
          <cell r="J20">
            <v>43738.056000000004</v>
          </cell>
          <cell r="N20">
            <v>2284</v>
          </cell>
          <cell r="Q20">
            <v>54740</v>
          </cell>
          <cell r="R20">
            <v>1247.0796326794896</v>
          </cell>
          <cell r="S20">
            <v>58518.583470577025</v>
          </cell>
          <cell r="W20">
            <v>2400</v>
          </cell>
        </row>
        <row r="21">
          <cell r="B21">
            <v>2484</v>
          </cell>
          <cell r="C21">
            <v>45.208799999999997</v>
          </cell>
          <cell r="F21">
            <v>2.4218999999999999</v>
          </cell>
          <cell r="G21">
            <v>9808.6949999999997</v>
          </cell>
          <cell r="H21">
            <v>28000</v>
          </cell>
          <cell r="I21">
            <v>11.252520000000001</v>
          </cell>
          <cell r="J21">
            <v>45572.706000000006</v>
          </cell>
          <cell r="N21">
            <v>2384</v>
          </cell>
          <cell r="Q21">
            <v>56490</v>
          </cell>
          <cell r="R21">
            <v>1297.0796326794896</v>
          </cell>
          <cell r="S21">
            <v>60768.583470577032</v>
          </cell>
          <cell r="W21">
            <v>2400</v>
          </cell>
        </row>
        <row r="22">
          <cell r="B22">
            <v>2584</v>
          </cell>
          <cell r="C22">
            <v>47.028799999999997</v>
          </cell>
          <cell r="F22">
            <v>2.5194000000000001</v>
          </cell>
          <cell r="G22">
            <v>10203.57</v>
          </cell>
          <cell r="H22">
            <v>29000</v>
          </cell>
          <cell r="I22">
            <v>11.70552</v>
          </cell>
          <cell r="J22">
            <v>47407.356</v>
          </cell>
          <cell r="N22">
            <v>2484</v>
          </cell>
          <cell r="Q22">
            <v>58240</v>
          </cell>
          <cell r="R22">
            <v>1347.0796326794896</v>
          </cell>
          <cell r="S22">
            <v>63018.583470577032</v>
          </cell>
          <cell r="W22">
            <v>2640</v>
          </cell>
        </row>
        <row r="23">
          <cell r="B23">
            <v>2684</v>
          </cell>
          <cell r="C23">
            <v>48.848799999999997</v>
          </cell>
          <cell r="F23">
            <v>2.6169000000000002</v>
          </cell>
          <cell r="G23">
            <v>10598.445000000002</v>
          </cell>
          <cell r="H23">
            <v>30000</v>
          </cell>
          <cell r="I23">
            <v>12.158520000000001</v>
          </cell>
          <cell r="J23">
            <v>49242.006000000001</v>
          </cell>
          <cell r="N23">
            <v>2584</v>
          </cell>
          <cell r="Q23">
            <v>59990</v>
          </cell>
          <cell r="R23">
            <v>1397.0796326794896</v>
          </cell>
          <cell r="S23">
            <v>65268.583470577032</v>
          </cell>
          <cell r="W23">
            <v>2640</v>
          </cell>
        </row>
        <row r="24">
          <cell r="B24">
            <v>2784</v>
          </cell>
          <cell r="C24">
            <v>50.668799999999997</v>
          </cell>
          <cell r="F24">
            <v>2.7143999999999999</v>
          </cell>
          <cell r="G24">
            <v>10993.32</v>
          </cell>
          <cell r="H24">
            <v>31000</v>
          </cell>
          <cell r="I24">
            <v>12.611520000000001</v>
          </cell>
          <cell r="J24">
            <v>51076.656000000003</v>
          </cell>
          <cell r="N24">
            <v>2684</v>
          </cell>
          <cell r="Q24">
            <v>61740</v>
          </cell>
          <cell r="R24">
            <v>1447.0796326794896</v>
          </cell>
          <cell r="S24">
            <v>67518.583470577025</v>
          </cell>
          <cell r="W24">
            <v>2880</v>
          </cell>
        </row>
        <row r="25">
          <cell r="B25">
            <v>2884</v>
          </cell>
          <cell r="C25">
            <v>52.488799999999998</v>
          </cell>
          <cell r="F25">
            <v>2.8119000000000001</v>
          </cell>
          <cell r="G25">
            <v>11388.195</v>
          </cell>
          <cell r="H25">
            <v>32000</v>
          </cell>
          <cell r="I25">
            <v>13.06452</v>
          </cell>
          <cell r="J25">
            <v>52911.305999999997</v>
          </cell>
          <cell r="N25">
            <v>2784</v>
          </cell>
          <cell r="Q25">
            <v>63490</v>
          </cell>
          <cell r="R25">
            <v>1497.0796326794896</v>
          </cell>
          <cell r="S25">
            <v>69768.583470577025</v>
          </cell>
          <cell r="W25">
            <v>2880</v>
          </cell>
        </row>
        <row r="26">
          <cell r="B26">
            <v>2984</v>
          </cell>
          <cell r="C26">
            <v>54.308799999999998</v>
          </cell>
          <cell r="F26">
            <v>2.9094000000000002</v>
          </cell>
          <cell r="G26">
            <v>11783.070000000002</v>
          </cell>
          <cell r="H26">
            <v>33000</v>
          </cell>
          <cell r="I26">
            <v>13.517520000000001</v>
          </cell>
          <cell r="J26">
            <v>54745.956000000006</v>
          </cell>
          <cell r="N26">
            <v>2884</v>
          </cell>
          <cell r="Q26">
            <v>65240</v>
          </cell>
          <cell r="R26">
            <v>1547.0796326794896</v>
          </cell>
          <cell r="S26">
            <v>72018.583470577025</v>
          </cell>
          <cell r="W26">
            <v>2880</v>
          </cell>
        </row>
        <row r="27">
          <cell r="B27">
            <v>3084</v>
          </cell>
          <cell r="C27">
            <v>56.128799999999998</v>
          </cell>
          <cell r="F27">
            <v>3.0068999999999999</v>
          </cell>
          <cell r="G27">
            <v>12177.945</v>
          </cell>
          <cell r="H27">
            <v>34000</v>
          </cell>
          <cell r="I27">
            <v>13.97052</v>
          </cell>
          <cell r="J27">
            <v>56580.606</v>
          </cell>
          <cell r="N27">
            <v>2984</v>
          </cell>
          <cell r="Q27">
            <v>66990</v>
          </cell>
          <cell r="R27">
            <v>1597.0796326794896</v>
          </cell>
          <cell r="S27">
            <v>74268.583470577025</v>
          </cell>
          <cell r="W27">
            <v>3120</v>
          </cell>
        </row>
        <row r="28">
          <cell r="B28">
            <v>3184</v>
          </cell>
          <cell r="C28">
            <v>57.948799999999999</v>
          </cell>
          <cell r="F28">
            <v>3.1044</v>
          </cell>
          <cell r="G28">
            <v>12572.82</v>
          </cell>
          <cell r="H28">
            <v>35000</v>
          </cell>
          <cell r="I28">
            <v>14.42352</v>
          </cell>
          <cell r="J28">
            <v>58415.256000000001</v>
          </cell>
          <cell r="N28">
            <v>3084</v>
          </cell>
          <cell r="Q28">
            <v>68740</v>
          </cell>
          <cell r="R28">
            <v>1647.0796326794896</v>
          </cell>
          <cell r="S28">
            <v>76518.583470577039</v>
          </cell>
          <cell r="W28">
            <v>3120</v>
          </cell>
        </row>
        <row r="29">
          <cell r="B29">
            <v>3284</v>
          </cell>
          <cell r="C29">
            <v>59.768799999999999</v>
          </cell>
          <cell r="F29">
            <v>3.2019000000000002</v>
          </cell>
          <cell r="G29">
            <v>12967.695000000002</v>
          </cell>
          <cell r="H29">
            <v>36000</v>
          </cell>
          <cell r="I29">
            <v>14.876520000000001</v>
          </cell>
          <cell r="J29">
            <v>60249.906000000003</v>
          </cell>
          <cell r="N29">
            <v>3184</v>
          </cell>
          <cell r="Q29">
            <v>70490</v>
          </cell>
          <cell r="R29">
            <v>1697.0796326794896</v>
          </cell>
          <cell r="S29">
            <v>78768.583470577025</v>
          </cell>
          <cell r="W29">
            <v>3360</v>
          </cell>
        </row>
        <row r="30">
          <cell r="B30">
            <v>3384</v>
          </cell>
          <cell r="C30">
            <v>61.588799999999999</v>
          </cell>
          <cell r="F30">
            <v>3.2993999999999999</v>
          </cell>
          <cell r="G30">
            <v>13362.57</v>
          </cell>
          <cell r="H30">
            <v>37000</v>
          </cell>
          <cell r="I30">
            <v>15.32952</v>
          </cell>
          <cell r="J30">
            <v>62084.556000000004</v>
          </cell>
          <cell r="N30">
            <v>3284</v>
          </cell>
          <cell r="Q30">
            <v>72240</v>
          </cell>
          <cell r="R30">
            <v>1747.0796326794896</v>
          </cell>
          <cell r="S30">
            <v>81018.583470577025</v>
          </cell>
          <cell r="W30">
            <v>3360</v>
          </cell>
        </row>
        <row r="31">
          <cell r="B31">
            <v>3484</v>
          </cell>
          <cell r="C31">
            <v>63.408799999999992</v>
          </cell>
          <cell r="F31">
            <v>3.3969</v>
          </cell>
          <cell r="G31">
            <v>13757.445</v>
          </cell>
          <cell r="H31">
            <v>38000</v>
          </cell>
          <cell r="I31">
            <v>15.78252</v>
          </cell>
          <cell r="J31">
            <v>63919.205999999998</v>
          </cell>
          <cell r="N31">
            <v>3384</v>
          </cell>
          <cell r="Q31">
            <v>73990</v>
          </cell>
          <cell r="R31">
            <v>1797.0796326794896</v>
          </cell>
          <cell r="S31">
            <v>83268.583470577025</v>
          </cell>
          <cell r="W31">
            <v>3360</v>
          </cell>
        </row>
        <row r="32">
          <cell r="B32">
            <v>3584</v>
          </cell>
          <cell r="C32">
            <v>65.228799999999993</v>
          </cell>
          <cell r="F32">
            <v>3.4944000000000002</v>
          </cell>
          <cell r="G32">
            <v>14152.320000000002</v>
          </cell>
          <cell r="H32">
            <v>39000</v>
          </cell>
          <cell r="I32">
            <v>16.235520000000001</v>
          </cell>
          <cell r="J32">
            <v>65753.856</v>
          </cell>
          <cell r="N32">
            <v>3484</v>
          </cell>
          <cell r="Q32">
            <v>75740</v>
          </cell>
          <cell r="R32">
            <v>1847.0796326794896</v>
          </cell>
          <cell r="S32">
            <v>85518.583470577025</v>
          </cell>
          <cell r="W32">
            <v>3600</v>
          </cell>
        </row>
        <row r="33">
          <cell r="B33">
            <v>3684</v>
          </cell>
          <cell r="C33">
            <v>67.0488</v>
          </cell>
          <cell r="F33">
            <v>3.5918999999999999</v>
          </cell>
          <cell r="G33">
            <v>14547.195</v>
          </cell>
          <cell r="H33">
            <v>40000</v>
          </cell>
          <cell r="I33">
            <v>16.68852</v>
          </cell>
          <cell r="J33">
            <v>67588.506000000008</v>
          </cell>
          <cell r="N33">
            <v>3584</v>
          </cell>
          <cell r="Q33">
            <v>77490</v>
          </cell>
          <cell r="R33">
            <v>1897.0796326794896</v>
          </cell>
          <cell r="S33">
            <v>87768.583470577039</v>
          </cell>
          <cell r="W33">
            <v>3600</v>
          </cell>
        </row>
        <row r="34">
          <cell r="B34">
            <v>3784</v>
          </cell>
          <cell r="C34">
            <v>68.868800000000007</v>
          </cell>
          <cell r="F34">
            <v>3.6894</v>
          </cell>
          <cell r="G34">
            <v>14942.07</v>
          </cell>
          <cell r="H34">
            <v>41000</v>
          </cell>
          <cell r="I34">
            <v>17.14152</v>
          </cell>
          <cell r="J34">
            <v>69423.156000000003</v>
          </cell>
          <cell r="N34">
            <v>3684</v>
          </cell>
          <cell r="Q34">
            <v>79240</v>
          </cell>
          <cell r="R34">
            <v>1947.0796326794896</v>
          </cell>
          <cell r="S34">
            <v>90018.583470577025</v>
          </cell>
          <cell r="W34">
            <v>3840</v>
          </cell>
        </row>
        <row r="35">
          <cell r="B35">
            <v>3884</v>
          </cell>
          <cell r="C35">
            <v>70.688800000000001</v>
          </cell>
          <cell r="F35">
            <v>3.7869000000000002</v>
          </cell>
          <cell r="G35">
            <v>15336.945000000002</v>
          </cell>
          <cell r="H35">
            <v>42000</v>
          </cell>
          <cell r="I35">
            <v>17.594519999999999</v>
          </cell>
          <cell r="J35">
            <v>71257.805999999997</v>
          </cell>
          <cell r="N35">
            <v>3784</v>
          </cell>
          <cell r="Q35">
            <v>80990</v>
          </cell>
          <cell r="R35">
            <v>1997.0796326794896</v>
          </cell>
          <cell r="S35">
            <v>92268.583470577025</v>
          </cell>
          <cell r="W35">
            <v>3840</v>
          </cell>
        </row>
        <row r="36">
          <cell r="B36">
            <v>3984</v>
          </cell>
          <cell r="C36">
            <v>72.508800000000008</v>
          </cell>
          <cell r="F36">
            <v>3.8844000000000003</v>
          </cell>
          <cell r="G36">
            <v>15731.820000000002</v>
          </cell>
          <cell r="H36">
            <v>43000</v>
          </cell>
          <cell r="I36">
            <v>18.047519999999999</v>
          </cell>
          <cell r="J36">
            <v>73092.455999999991</v>
          </cell>
          <cell r="N36">
            <v>3884</v>
          </cell>
          <cell r="Q36">
            <v>82740</v>
          </cell>
          <cell r="R36">
            <v>2047.0796326794896</v>
          </cell>
          <cell r="S36">
            <v>94518.583470577039</v>
          </cell>
          <cell r="W36">
            <v>4080</v>
          </cell>
        </row>
        <row r="37">
          <cell r="B37">
            <v>4084</v>
          </cell>
          <cell r="C37">
            <v>74.328800000000001</v>
          </cell>
          <cell r="F37">
            <v>3.9819</v>
          </cell>
          <cell r="G37">
            <v>16126.695</v>
          </cell>
          <cell r="H37">
            <v>44000</v>
          </cell>
          <cell r="I37">
            <v>18.500520000000002</v>
          </cell>
          <cell r="J37">
            <v>74927.106</v>
          </cell>
          <cell r="N37">
            <v>3984</v>
          </cell>
          <cell r="Q37">
            <v>84490</v>
          </cell>
          <cell r="R37">
            <v>2097.0796326794898</v>
          </cell>
          <cell r="S37">
            <v>96768.583470577025</v>
          </cell>
          <cell r="W37">
            <v>4080</v>
          </cell>
        </row>
        <row r="38">
          <cell r="B38">
            <v>4184</v>
          </cell>
          <cell r="C38">
            <v>76.148800000000008</v>
          </cell>
          <cell r="F38">
            <v>4.0793999999999997</v>
          </cell>
          <cell r="G38">
            <v>16521.57</v>
          </cell>
          <cell r="H38">
            <v>45000</v>
          </cell>
          <cell r="I38">
            <v>18.953520000000001</v>
          </cell>
          <cell r="J38">
            <v>76761.756000000008</v>
          </cell>
          <cell r="N38">
            <v>4084</v>
          </cell>
          <cell r="Q38">
            <v>86240</v>
          </cell>
          <cell r="R38">
            <v>2147.0796326794898</v>
          </cell>
          <cell r="S38">
            <v>99018.583470577039</v>
          </cell>
          <cell r="W38">
            <v>4080</v>
          </cell>
        </row>
        <row r="39">
          <cell r="B39">
            <v>4284</v>
          </cell>
          <cell r="C39">
            <v>77.968800000000002</v>
          </cell>
          <cell r="F39">
            <v>4.1768999999999998</v>
          </cell>
          <cell r="G39">
            <v>16916.445</v>
          </cell>
          <cell r="H39">
            <v>46000</v>
          </cell>
          <cell r="I39">
            <v>19.40652</v>
          </cell>
          <cell r="J39">
            <v>78596.406000000003</v>
          </cell>
          <cell r="N39">
            <v>4184</v>
          </cell>
          <cell r="Q39">
            <v>87990</v>
          </cell>
          <cell r="R39">
            <v>2197.0796326794898</v>
          </cell>
          <cell r="S39">
            <v>101268.58347057704</v>
          </cell>
          <cell r="W39">
            <v>4320</v>
          </cell>
        </row>
        <row r="40">
          <cell r="B40">
            <v>4384</v>
          </cell>
          <cell r="C40">
            <v>79.788800000000009</v>
          </cell>
          <cell r="F40">
            <v>4.2744</v>
          </cell>
          <cell r="G40">
            <v>17311.32</v>
          </cell>
          <cell r="H40">
            <v>47000</v>
          </cell>
          <cell r="I40">
            <v>19.85952</v>
          </cell>
          <cell r="J40">
            <v>80431.055999999997</v>
          </cell>
          <cell r="N40">
            <v>4284</v>
          </cell>
          <cell r="Q40">
            <v>89740</v>
          </cell>
          <cell r="R40">
            <v>2247.0796326794898</v>
          </cell>
          <cell r="S40">
            <v>103518.58347057705</v>
          </cell>
          <cell r="W40">
            <v>4320</v>
          </cell>
        </row>
        <row r="41">
          <cell r="B41">
            <v>4484</v>
          </cell>
          <cell r="C41">
            <v>81.608800000000002</v>
          </cell>
          <cell r="F41">
            <v>4.3718999999999992</v>
          </cell>
          <cell r="G41">
            <v>17706.194999999996</v>
          </cell>
          <cell r="H41">
            <v>48000</v>
          </cell>
          <cell r="I41">
            <v>20.312519999999999</v>
          </cell>
          <cell r="J41">
            <v>82265.705999999991</v>
          </cell>
          <cell r="N41">
            <v>4384</v>
          </cell>
          <cell r="Q41">
            <v>91490</v>
          </cell>
          <cell r="R41">
            <v>2297.0796326794898</v>
          </cell>
          <cell r="S41">
            <v>105768.58347057704</v>
          </cell>
          <cell r="W41">
            <v>4560</v>
          </cell>
        </row>
      </sheetData>
      <sheetData sheetId="7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covered_Sheet1"/>
      <sheetName val="STROKE별 단가"/>
      <sheetName val="DLM180P-F132"/>
      <sheetName val="MS_Out"/>
      <sheetName val="1212 Shipping schedule"/>
    </sheetNames>
    <sheetDataSet>
      <sheetData sheetId="0" refreshError="1"/>
      <sheetData sheetId="1">
        <row r="2">
          <cell r="D2">
            <v>16694.099999999999</v>
          </cell>
          <cell r="L2">
            <v>220</v>
          </cell>
          <cell r="M2">
            <v>139500</v>
          </cell>
          <cell r="O2">
            <v>103125</v>
          </cell>
          <cell r="T2">
            <v>20412.388980384691</v>
          </cell>
          <cell r="U2">
            <v>1</v>
          </cell>
          <cell r="V2">
            <v>0</v>
          </cell>
          <cell r="W2">
            <v>0</v>
          </cell>
        </row>
        <row r="3">
          <cell r="D3">
            <v>20403.900000000001</v>
          </cell>
          <cell r="L3">
            <v>320</v>
          </cell>
          <cell r="M3">
            <v>170500</v>
          </cell>
          <cell r="O3">
            <v>110875</v>
          </cell>
          <cell r="T3">
            <v>21912.388980384691</v>
          </cell>
          <cell r="U3">
            <v>0</v>
          </cell>
          <cell r="V3">
            <v>1</v>
          </cell>
          <cell r="W3">
            <v>0</v>
          </cell>
        </row>
        <row r="4">
          <cell r="D4">
            <v>24113.7</v>
          </cell>
          <cell r="L4">
            <v>420</v>
          </cell>
          <cell r="M4">
            <v>201500</v>
          </cell>
          <cell r="O4">
            <v>118625</v>
          </cell>
          <cell r="T4">
            <v>23412.388980384691</v>
          </cell>
          <cell r="U4">
            <v>0</v>
          </cell>
          <cell r="V4">
            <v>0</v>
          </cell>
          <cell r="W4">
            <v>1</v>
          </cell>
        </row>
        <row r="5">
          <cell r="D5">
            <v>27823.5</v>
          </cell>
          <cell r="L5">
            <v>520</v>
          </cell>
          <cell r="M5">
            <v>232500</v>
          </cell>
          <cell r="O5">
            <v>126375</v>
          </cell>
          <cell r="T5">
            <v>24912.388980384691</v>
          </cell>
          <cell r="U5">
            <v>2</v>
          </cell>
          <cell r="V5">
            <v>0</v>
          </cell>
          <cell r="W5">
            <v>0</v>
          </cell>
        </row>
        <row r="6">
          <cell r="D6">
            <v>31533.3</v>
          </cell>
          <cell r="L6">
            <v>620</v>
          </cell>
          <cell r="M6">
            <v>263500</v>
          </cell>
          <cell r="O6">
            <v>134125</v>
          </cell>
          <cell r="T6">
            <v>26412.388980384691</v>
          </cell>
          <cell r="U6">
            <v>1</v>
          </cell>
          <cell r="V6">
            <v>1</v>
          </cell>
          <cell r="W6">
            <v>0</v>
          </cell>
        </row>
        <row r="7">
          <cell r="D7">
            <v>35243.1</v>
          </cell>
          <cell r="L7">
            <v>720</v>
          </cell>
          <cell r="M7">
            <v>294500</v>
          </cell>
          <cell r="O7">
            <v>141875</v>
          </cell>
          <cell r="T7">
            <v>27912.388980384691</v>
          </cell>
          <cell r="U7">
            <v>1</v>
          </cell>
          <cell r="V7">
            <v>1</v>
          </cell>
          <cell r="W7">
            <v>0</v>
          </cell>
        </row>
        <row r="8">
          <cell r="D8">
            <v>38952.9</v>
          </cell>
          <cell r="L8">
            <v>820</v>
          </cell>
          <cell r="M8">
            <v>325500</v>
          </cell>
          <cell r="O8">
            <v>149625</v>
          </cell>
          <cell r="T8">
            <v>29412.388980384691</v>
          </cell>
          <cell r="U8">
            <v>1</v>
          </cell>
          <cell r="V8">
            <v>0</v>
          </cell>
          <cell r="W8">
            <v>1</v>
          </cell>
        </row>
        <row r="9">
          <cell r="D9">
            <v>42662.700000000004</v>
          </cell>
          <cell r="L9">
            <v>920</v>
          </cell>
          <cell r="M9">
            <v>356500</v>
          </cell>
          <cell r="O9">
            <v>157375</v>
          </cell>
          <cell r="T9">
            <v>30912.388980384691</v>
          </cell>
          <cell r="U9">
            <v>0</v>
          </cell>
          <cell r="V9">
            <v>1</v>
          </cell>
          <cell r="W9">
            <v>1</v>
          </cell>
        </row>
        <row r="10">
          <cell r="D10">
            <v>46372.5</v>
          </cell>
          <cell r="L10">
            <v>1020</v>
          </cell>
          <cell r="M10">
            <v>387500</v>
          </cell>
          <cell r="O10">
            <v>165125</v>
          </cell>
          <cell r="T10">
            <v>32412.388980384691</v>
          </cell>
          <cell r="U10">
            <v>0</v>
          </cell>
          <cell r="V10">
            <v>0</v>
          </cell>
          <cell r="W10">
            <v>2</v>
          </cell>
        </row>
        <row r="11">
          <cell r="D11">
            <v>50082.299999999996</v>
          </cell>
          <cell r="L11">
            <v>1120</v>
          </cell>
          <cell r="M11">
            <v>418500</v>
          </cell>
          <cell r="O11">
            <v>172875</v>
          </cell>
          <cell r="T11">
            <v>33912.388980384691</v>
          </cell>
          <cell r="U11">
            <v>2</v>
          </cell>
          <cell r="V11">
            <v>0</v>
          </cell>
          <cell r="W11">
            <v>1</v>
          </cell>
        </row>
        <row r="12">
          <cell r="D12">
            <v>53792.1</v>
          </cell>
          <cell r="L12">
            <v>1220</v>
          </cell>
          <cell r="M12">
            <v>449500</v>
          </cell>
          <cell r="O12">
            <v>180625</v>
          </cell>
          <cell r="T12">
            <v>35412.388980384691</v>
          </cell>
          <cell r="U12">
            <v>1</v>
          </cell>
          <cell r="V12">
            <v>1</v>
          </cell>
          <cell r="W12">
            <v>1</v>
          </cell>
        </row>
        <row r="13">
          <cell r="D13">
            <v>57501.9</v>
          </cell>
          <cell r="L13">
            <v>1320</v>
          </cell>
          <cell r="M13">
            <v>480500</v>
          </cell>
          <cell r="O13">
            <v>188375</v>
          </cell>
          <cell r="T13">
            <v>36912.388980384691</v>
          </cell>
          <cell r="U13">
            <v>1</v>
          </cell>
          <cell r="V13">
            <v>1</v>
          </cell>
          <cell r="W13">
            <v>1</v>
          </cell>
        </row>
        <row r="14">
          <cell r="D14">
            <v>61211.700000000004</v>
          </cell>
          <cell r="L14">
            <v>1420</v>
          </cell>
          <cell r="M14">
            <v>511500</v>
          </cell>
          <cell r="O14">
            <v>196125</v>
          </cell>
          <cell r="T14">
            <v>38412.388980384691</v>
          </cell>
          <cell r="U14">
            <v>1</v>
          </cell>
          <cell r="V14">
            <v>0</v>
          </cell>
          <cell r="W14">
            <v>2</v>
          </cell>
        </row>
        <row r="15">
          <cell r="D15">
            <v>64921.500000000007</v>
          </cell>
          <cell r="L15">
            <v>1520</v>
          </cell>
          <cell r="M15">
            <v>542500</v>
          </cell>
          <cell r="O15">
            <v>203875</v>
          </cell>
          <cell r="T15">
            <v>39912.388980384691</v>
          </cell>
          <cell r="U15">
            <v>0</v>
          </cell>
          <cell r="V15">
            <v>1</v>
          </cell>
          <cell r="W15">
            <v>2</v>
          </cell>
        </row>
        <row r="16">
          <cell r="D16">
            <v>68631.3</v>
          </cell>
          <cell r="L16">
            <v>1620</v>
          </cell>
          <cell r="M16">
            <v>573500</v>
          </cell>
          <cell r="O16">
            <v>211625</v>
          </cell>
          <cell r="T16">
            <v>41412.388980384698</v>
          </cell>
          <cell r="U16">
            <v>0</v>
          </cell>
          <cell r="V16">
            <v>0</v>
          </cell>
          <cell r="W16">
            <v>3</v>
          </cell>
        </row>
        <row r="17">
          <cell r="D17">
            <v>72341.099999999991</v>
          </cell>
          <cell r="L17">
            <v>1720</v>
          </cell>
          <cell r="M17">
            <v>604500</v>
          </cell>
          <cell r="O17">
            <v>219375</v>
          </cell>
          <cell r="T17">
            <v>42912.388980384698</v>
          </cell>
          <cell r="U17">
            <v>2</v>
          </cell>
          <cell r="V17">
            <v>0</v>
          </cell>
          <cell r="W17">
            <v>2</v>
          </cell>
        </row>
        <row r="18">
          <cell r="D18">
            <v>76050.899999999994</v>
          </cell>
          <cell r="L18">
            <v>1820</v>
          </cell>
          <cell r="M18">
            <v>635500</v>
          </cell>
          <cell r="O18">
            <v>227125</v>
          </cell>
          <cell r="T18">
            <v>44412.388980384698</v>
          </cell>
          <cell r="U18">
            <v>1</v>
          </cell>
          <cell r="V18">
            <v>1</v>
          </cell>
          <cell r="W18">
            <v>2</v>
          </cell>
        </row>
        <row r="19">
          <cell r="D19">
            <v>79760.7</v>
          </cell>
          <cell r="L19">
            <v>1920</v>
          </cell>
          <cell r="M19">
            <v>666500</v>
          </cell>
          <cell r="O19">
            <v>234875</v>
          </cell>
          <cell r="T19">
            <v>45912.388980384683</v>
          </cell>
          <cell r="U19">
            <v>1</v>
          </cell>
          <cell r="V19">
            <v>1</v>
          </cell>
          <cell r="W19">
            <v>2</v>
          </cell>
        </row>
        <row r="20">
          <cell r="D20">
            <v>83470.5</v>
          </cell>
          <cell r="L20">
            <v>2020</v>
          </cell>
          <cell r="M20">
            <v>697500</v>
          </cell>
          <cell r="O20">
            <v>242625</v>
          </cell>
          <cell r="T20">
            <v>47412.388980384683</v>
          </cell>
          <cell r="U20">
            <v>1</v>
          </cell>
          <cell r="V20">
            <v>0</v>
          </cell>
          <cell r="W20">
            <v>3</v>
          </cell>
        </row>
        <row r="21">
          <cell r="D21">
            <v>87180.3</v>
          </cell>
          <cell r="L21">
            <v>2120</v>
          </cell>
          <cell r="M21">
            <v>728500</v>
          </cell>
          <cell r="O21">
            <v>250375</v>
          </cell>
          <cell r="T21">
            <v>48912.388980384683</v>
          </cell>
          <cell r="U21">
            <v>0</v>
          </cell>
          <cell r="V21">
            <v>1</v>
          </cell>
          <cell r="W21">
            <v>3</v>
          </cell>
        </row>
        <row r="22">
          <cell r="D22">
            <v>90890.1</v>
          </cell>
          <cell r="L22">
            <v>2220</v>
          </cell>
          <cell r="M22">
            <v>759500</v>
          </cell>
          <cell r="O22">
            <v>258125</v>
          </cell>
          <cell r="T22">
            <v>50412.388980384691</v>
          </cell>
          <cell r="U22">
            <v>0</v>
          </cell>
          <cell r="V22">
            <v>0</v>
          </cell>
          <cell r="W22">
            <v>4</v>
          </cell>
        </row>
        <row r="23">
          <cell r="D23">
            <v>94599.900000000009</v>
          </cell>
          <cell r="L23">
            <v>2320</v>
          </cell>
          <cell r="M23">
            <v>790500</v>
          </cell>
          <cell r="O23">
            <v>265875</v>
          </cell>
          <cell r="T23">
            <v>51912.388980384691</v>
          </cell>
          <cell r="U23">
            <v>2</v>
          </cell>
          <cell r="V23">
            <v>0</v>
          </cell>
          <cell r="W23">
            <v>3</v>
          </cell>
        </row>
        <row r="24">
          <cell r="D24">
            <v>98309.7</v>
          </cell>
          <cell r="L24">
            <v>2420</v>
          </cell>
          <cell r="M24">
            <v>821500</v>
          </cell>
          <cell r="O24">
            <v>273625</v>
          </cell>
          <cell r="T24">
            <v>53412.388980384683</v>
          </cell>
          <cell r="U24">
            <v>1</v>
          </cell>
          <cell r="V24">
            <v>1</v>
          </cell>
          <cell r="W24">
            <v>3</v>
          </cell>
        </row>
        <row r="25">
          <cell r="D25">
            <v>102019.5</v>
          </cell>
          <cell r="L25">
            <v>2520</v>
          </cell>
          <cell r="M25">
            <v>852500</v>
          </cell>
          <cell r="O25">
            <v>281375</v>
          </cell>
          <cell r="T25">
            <v>54912.388980384683</v>
          </cell>
          <cell r="U25">
            <v>1</v>
          </cell>
          <cell r="V25">
            <v>1</v>
          </cell>
          <cell r="W25">
            <v>3</v>
          </cell>
        </row>
        <row r="26">
          <cell r="D26">
            <v>105729.3</v>
          </cell>
          <cell r="L26">
            <v>2620</v>
          </cell>
          <cell r="M26">
            <v>883500</v>
          </cell>
          <cell r="O26">
            <v>289125</v>
          </cell>
          <cell r="T26">
            <v>56412.388980384683</v>
          </cell>
          <cell r="U26">
            <v>1</v>
          </cell>
          <cell r="V26">
            <v>0</v>
          </cell>
          <cell r="W26">
            <v>4</v>
          </cell>
        </row>
        <row r="27">
          <cell r="D27">
            <v>109439.09999999999</v>
          </cell>
          <cell r="L27">
            <v>2720</v>
          </cell>
          <cell r="M27">
            <v>914500</v>
          </cell>
          <cell r="O27">
            <v>296875</v>
          </cell>
          <cell r="T27">
            <v>57912.388980384691</v>
          </cell>
          <cell r="U27">
            <v>0</v>
          </cell>
          <cell r="V27">
            <v>1</v>
          </cell>
          <cell r="W27">
            <v>4</v>
          </cell>
        </row>
        <row r="28">
          <cell r="D28">
            <v>113148.9</v>
          </cell>
          <cell r="L28">
            <v>2820</v>
          </cell>
          <cell r="M28">
            <v>945500</v>
          </cell>
          <cell r="O28">
            <v>304625</v>
          </cell>
          <cell r="T28">
            <v>59412.388980384691</v>
          </cell>
          <cell r="U28">
            <v>0</v>
          </cell>
          <cell r="V28">
            <v>0</v>
          </cell>
          <cell r="W28">
            <v>5</v>
          </cell>
        </row>
        <row r="29">
          <cell r="D29">
            <v>116858.7</v>
          </cell>
          <cell r="L29">
            <v>2920</v>
          </cell>
          <cell r="M29">
            <v>976500</v>
          </cell>
          <cell r="O29">
            <v>312375</v>
          </cell>
          <cell r="T29">
            <v>60912.388980384683</v>
          </cell>
          <cell r="U29">
            <v>2</v>
          </cell>
          <cell r="V29">
            <v>0</v>
          </cell>
          <cell r="W29">
            <v>4</v>
          </cell>
        </row>
        <row r="30">
          <cell r="D30">
            <v>120568.5</v>
          </cell>
          <cell r="L30">
            <v>3020</v>
          </cell>
          <cell r="M30">
            <v>1007500</v>
          </cell>
          <cell r="O30">
            <v>320125</v>
          </cell>
          <cell r="T30">
            <v>62412.388980384683</v>
          </cell>
          <cell r="U30">
            <v>1</v>
          </cell>
          <cell r="V30">
            <v>1</v>
          </cell>
          <cell r="W30">
            <v>4</v>
          </cell>
        </row>
        <row r="31">
          <cell r="D31">
            <v>124278.3</v>
          </cell>
          <cell r="L31">
            <v>3120</v>
          </cell>
          <cell r="M31">
            <v>1038500</v>
          </cell>
          <cell r="O31">
            <v>327875</v>
          </cell>
          <cell r="T31">
            <v>63912.388980384683</v>
          </cell>
          <cell r="U31">
            <v>1</v>
          </cell>
          <cell r="V31">
            <v>1</v>
          </cell>
          <cell r="W31">
            <v>4</v>
          </cell>
        </row>
        <row r="32">
          <cell r="D32">
            <v>127988.1</v>
          </cell>
          <cell r="L32">
            <v>3220</v>
          </cell>
          <cell r="M32">
            <v>1069500</v>
          </cell>
          <cell r="O32">
            <v>335625</v>
          </cell>
          <cell r="T32">
            <v>65412.388980384691</v>
          </cell>
          <cell r="U32">
            <v>1</v>
          </cell>
          <cell r="V32">
            <v>0</v>
          </cell>
          <cell r="W32">
            <v>5</v>
          </cell>
        </row>
        <row r="33">
          <cell r="D33">
            <v>131697.9</v>
          </cell>
          <cell r="L33">
            <v>3320</v>
          </cell>
          <cell r="M33">
            <v>1100500</v>
          </cell>
          <cell r="O33">
            <v>343375</v>
          </cell>
          <cell r="T33">
            <v>66912.388980384683</v>
          </cell>
          <cell r="U33">
            <v>0</v>
          </cell>
          <cell r="V33">
            <v>1</v>
          </cell>
          <cell r="W33">
            <v>5</v>
          </cell>
        </row>
        <row r="34">
          <cell r="D34">
            <v>135407.69999999998</v>
          </cell>
          <cell r="L34">
            <v>3420</v>
          </cell>
          <cell r="M34">
            <v>1131500</v>
          </cell>
          <cell r="O34">
            <v>351125</v>
          </cell>
          <cell r="T34">
            <v>68412.388980384683</v>
          </cell>
          <cell r="U34">
            <v>0</v>
          </cell>
          <cell r="V34">
            <v>0</v>
          </cell>
          <cell r="W34">
            <v>6</v>
          </cell>
        </row>
        <row r="35">
          <cell r="D35">
            <v>139117.5</v>
          </cell>
          <cell r="L35">
            <v>3520</v>
          </cell>
          <cell r="M35">
            <v>1162500</v>
          </cell>
          <cell r="O35">
            <v>358875</v>
          </cell>
          <cell r="T35">
            <v>69912.388980384683</v>
          </cell>
          <cell r="U35">
            <v>2</v>
          </cell>
          <cell r="V35">
            <v>0</v>
          </cell>
          <cell r="W35">
            <v>5</v>
          </cell>
        </row>
        <row r="36">
          <cell r="D36">
            <v>142827.29999999999</v>
          </cell>
          <cell r="L36">
            <v>3620</v>
          </cell>
          <cell r="M36">
            <v>1193500</v>
          </cell>
          <cell r="O36">
            <v>366625</v>
          </cell>
          <cell r="T36">
            <v>71412.388980384683</v>
          </cell>
          <cell r="U36">
            <v>1</v>
          </cell>
          <cell r="V36">
            <v>1</v>
          </cell>
          <cell r="W36">
            <v>5</v>
          </cell>
        </row>
        <row r="37">
          <cell r="D37">
            <v>146537.1</v>
          </cell>
          <cell r="L37">
            <v>3720</v>
          </cell>
          <cell r="M37">
            <v>1224500</v>
          </cell>
          <cell r="O37">
            <v>374375</v>
          </cell>
          <cell r="T37">
            <v>72912.388980384683</v>
          </cell>
          <cell r="U37">
            <v>1</v>
          </cell>
          <cell r="V37">
            <v>1</v>
          </cell>
          <cell r="W37">
            <v>5</v>
          </cell>
        </row>
        <row r="38">
          <cell r="D38">
            <v>150246.9</v>
          </cell>
          <cell r="L38">
            <v>3820</v>
          </cell>
          <cell r="M38">
            <v>1255500</v>
          </cell>
          <cell r="O38">
            <v>382125</v>
          </cell>
          <cell r="T38">
            <v>74412.388980384698</v>
          </cell>
          <cell r="U38">
            <v>1</v>
          </cell>
          <cell r="V38">
            <v>0</v>
          </cell>
          <cell r="W38">
            <v>6</v>
          </cell>
        </row>
        <row r="39">
          <cell r="D39">
            <v>153956.70000000001</v>
          </cell>
          <cell r="L39">
            <v>3920</v>
          </cell>
          <cell r="M39">
            <v>1286500</v>
          </cell>
          <cell r="O39">
            <v>389875</v>
          </cell>
          <cell r="T39">
            <v>75912.388980384698</v>
          </cell>
          <cell r="U39">
            <v>0</v>
          </cell>
          <cell r="V39">
            <v>1</v>
          </cell>
          <cell r="W39">
            <v>6</v>
          </cell>
        </row>
        <row r="40">
          <cell r="D40">
            <v>157666.5</v>
          </cell>
          <cell r="L40">
            <v>4020</v>
          </cell>
          <cell r="M40">
            <v>1317500</v>
          </cell>
          <cell r="O40">
            <v>397625</v>
          </cell>
          <cell r="T40">
            <v>77412.388980384698</v>
          </cell>
          <cell r="U40">
            <v>0</v>
          </cell>
          <cell r="V40">
            <v>0</v>
          </cell>
          <cell r="W40">
            <v>7</v>
          </cell>
        </row>
        <row r="41">
          <cell r="D41">
            <v>161376.29999999999</v>
          </cell>
          <cell r="L41">
            <v>4120</v>
          </cell>
          <cell r="M41">
            <v>1348500</v>
          </cell>
          <cell r="O41">
            <v>405375</v>
          </cell>
          <cell r="T41">
            <v>78912.388980384698</v>
          </cell>
          <cell r="U41">
            <v>2</v>
          </cell>
          <cell r="V41">
            <v>0</v>
          </cell>
          <cell r="W41">
            <v>6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기준정보"/>
      <sheetName val="반입구 조정 기준(필독)"/>
      <sheetName val="변경이력"/>
      <sheetName val="신규사업팀 반입 일정"/>
      <sheetName val="반입 현황"/>
      <sheetName val="반입담당자"/>
      <sheetName val="반입구 공사일정"/>
      <sheetName val="Sheet2"/>
    </sheetNames>
    <sheetDataSet>
      <sheetData sheetId="0">
        <row r="3">
          <cell r="A3" t="str">
            <v>신규사업팀 반입 일정</v>
          </cell>
          <cell r="B3" t="str">
            <v>확정</v>
          </cell>
          <cell r="C3" t="str">
            <v>완료</v>
          </cell>
          <cell r="D3" t="str">
            <v xml:space="preserve">BP </v>
          </cell>
          <cell r="E3" t="str">
            <v>CVD</v>
          </cell>
          <cell r="F3" t="str">
            <v>15K</v>
          </cell>
          <cell r="G3" t="str">
            <v>CRN</v>
          </cell>
          <cell r="H3" t="str">
            <v>CELL</v>
          </cell>
          <cell r="I3" t="str">
            <v>E1</v>
          </cell>
          <cell r="J3" t="str">
            <v>삼덕</v>
          </cell>
          <cell r="K3" t="str">
            <v>조여제 차장</v>
          </cell>
        </row>
        <row r="4">
          <cell r="A4" t="str">
            <v>반입 현황</v>
          </cell>
          <cell r="B4" t="str">
            <v>미정</v>
          </cell>
          <cell r="C4" t="str">
            <v>취소</v>
          </cell>
          <cell r="D4" t="str">
            <v>EVEN</v>
          </cell>
          <cell r="E4" t="str">
            <v>DOPING</v>
          </cell>
          <cell r="F4" t="str">
            <v>30K</v>
          </cell>
          <cell r="G4" t="str">
            <v>CRN/ELV</v>
          </cell>
          <cell r="H4" t="str">
            <v>FAB 1</v>
          </cell>
          <cell r="I4" t="str">
            <v>E2</v>
          </cell>
          <cell r="J4" t="str">
            <v>미래</v>
          </cell>
          <cell r="K4" t="str">
            <v>전용재 차장</v>
          </cell>
        </row>
        <row r="5">
          <cell r="A5" t="str">
            <v>반입구 공사일정</v>
          </cell>
          <cell r="B5" t="str">
            <v>취소</v>
          </cell>
          <cell r="C5" t="str">
            <v>중지</v>
          </cell>
          <cell r="D5" t="str">
            <v>EAC</v>
          </cell>
          <cell r="E5" t="str">
            <v>DRY</v>
          </cell>
          <cell r="F5" t="str">
            <v>45K</v>
          </cell>
          <cell r="G5" t="str">
            <v>CRN/ELV/지게차</v>
          </cell>
          <cell r="H5" t="str">
            <v>FAB 2</v>
          </cell>
          <cell r="I5" t="str">
            <v>E3</v>
          </cell>
          <cell r="J5" t="str">
            <v>캐림</v>
          </cell>
          <cell r="K5" t="str">
            <v>김만호 과장</v>
          </cell>
        </row>
        <row r="6">
          <cell r="A6" t="str">
            <v>반입담당자</v>
          </cell>
          <cell r="C6" t="str">
            <v>연기</v>
          </cell>
          <cell r="D6" t="str">
            <v>검계측</v>
          </cell>
          <cell r="E6" t="str">
            <v>ELA</v>
          </cell>
          <cell r="F6" t="str">
            <v>60K</v>
          </cell>
          <cell r="G6" t="str">
            <v>지게차</v>
          </cell>
          <cell r="H6" t="str">
            <v>FAB 3</v>
          </cell>
          <cell r="I6" t="str">
            <v>N1</v>
          </cell>
          <cell r="J6" t="str">
            <v>선진</v>
          </cell>
          <cell r="K6" t="str">
            <v>하성원 과장</v>
          </cell>
        </row>
        <row r="7">
          <cell r="A7" t="str">
            <v>반입구 조정 기준(필독)</v>
          </cell>
          <cell r="D7" t="str">
            <v>반송기술</v>
          </cell>
          <cell r="E7" t="str">
            <v>PHOTO</v>
          </cell>
          <cell r="F7" t="str">
            <v>75K</v>
          </cell>
          <cell r="G7" t="str">
            <v>지게차(지하)</v>
          </cell>
          <cell r="H7" t="str">
            <v>FAB 4</v>
          </cell>
          <cell r="I7" t="str">
            <v>N2</v>
          </cell>
          <cell r="J7" t="str">
            <v>HnP</v>
          </cell>
          <cell r="K7" t="str">
            <v>박인복 대리</v>
          </cell>
        </row>
        <row r="8">
          <cell r="D8" t="str">
            <v>삼성물산</v>
          </cell>
          <cell r="E8" t="str">
            <v>PIC</v>
          </cell>
          <cell r="F8" t="str">
            <v>90K</v>
          </cell>
          <cell r="G8" t="str">
            <v>ELV/지게차</v>
          </cell>
          <cell r="H8" t="str">
            <v>FAB 1 R/P</v>
          </cell>
          <cell r="I8" t="str">
            <v>S1</v>
          </cell>
          <cell r="J8" t="str">
            <v>그린</v>
          </cell>
          <cell r="K8" t="str">
            <v>김재원 사원</v>
          </cell>
        </row>
        <row r="9">
          <cell r="D9" t="str">
            <v>SECL</v>
          </cell>
          <cell r="E9" t="str">
            <v>SPT</v>
          </cell>
          <cell r="F9" t="str">
            <v>105K</v>
          </cell>
          <cell r="G9" t="str">
            <v>ELV/지게차(지하)</v>
          </cell>
          <cell r="H9" t="str">
            <v>FAB 2 R/P</v>
          </cell>
          <cell r="I9" t="str">
            <v>S2</v>
          </cell>
          <cell r="J9" t="str">
            <v>취소</v>
          </cell>
          <cell r="K9" t="str">
            <v>김진필 대리</v>
          </cell>
        </row>
        <row r="10">
          <cell r="D10" t="str">
            <v>제조혁신</v>
          </cell>
          <cell r="E10" t="str">
            <v>WET</v>
          </cell>
          <cell r="F10" t="str">
            <v>Bending</v>
          </cell>
          <cell r="G10" t="str">
            <v>PUMP CAR</v>
          </cell>
          <cell r="H10" t="str">
            <v>FAB 3 R/P</v>
          </cell>
          <cell r="I10" t="str">
            <v>W1</v>
          </cell>
          <cell r="J10" t="str">
            <v>자체반입</v>
          </cell>
        </row>
        <row r="11">
          <cell r="E11" t="str">
            <v>건축</v>
          </cell>
          <cell r="F11" t="str">
            <v>Grace</v>
          </cell>
          <cell r="G11" t="str">
            <v>겐트리크레인</v>
          </cell>
          <cell r="H11" t="str">
            <v>FAB 4 R/P</v>
          </cell>
          <cell r="I11" t="str">
            <v>W2</v>
          </cell>
        </row>
        <row r="12">
          <cell r="E12" t="str">
            <v>EV</v>
          </cell>
          <cell r="F12" t="str">
            <v>K-PJT</v>
          </cell>
          <cell r="G12" t="str">
            <v>라인내이동</v>
          </cell>
          <cell r="H12" t="str">
            <v>SUPPORT</v>
          </cell>
          <cell r="I12" t="str">
            <v>W3</v>
          </cell>
        </row>
        <row r="13">
          <cell r="E13" t="str">
            <v>MASK</v>
          </cell>
          <cell r="F13" t="str">
            <v>Y-OCTA</v>
          </cell>
          <cell r="G13" t="str">
            <v>CRN(Super Deck)</v>
          </cell>
          <cell r="H13" t="str">
            <v>FAB 1,2</v>
          </cell>
          <cell r="I13" t="str">
            <v>W4</v>
          </cell>
        </row>
        <row r="14">
          <cell r="E14" t="str">
            <v>TFE</v>
          </cell>
          <cell r="F14" t="str">
            <v>증설</v>
          </cell>
          <cell r="H14" t="str">
            <v>FAB 2,3</v>
          </cell>
          <cell r="I14" t="str">
            <v>FAB내 이동</v>
          </cell>
        </row>
        <row r="15">
          <cell r="E15" t="str">
            <v>TFE(INKJET)</v>
          </cell>
          <cell r="H15" t="str">
            <v>FAB 3,4</v>
          </cell>
        </row>
        <row r="16">
          <cell r="E16" t="str">
            <v>CELL</v>
          </cell>
          <cell r="H16" t="str">
            <v>FAB 1,2 R/P</v>
          </cell>
        </row>
        <row r="17">
          <cell r="E17" t="str">
            <v>AUTO CLAVE</v>
          </cell>
          <cell r="H17" t="str">
            <v>FAB 3,4 R/P</v>
          </cell>
        </row>
        <row r="18">
          <cell r="E18" t="str">
            <v>CUTTING</v>
          </cell>
          <cell r="H18" t="str">
            <v>FAB B1,R/P</v>
          </cell>
        </row>
        <row r="19">
          <cell r="E19" t="str">
            <v>EA</v>
          </cell>
          <cell r="H19" t="str">
            <v>ROOF</v>
          </cell>
        </row>
        <row r="20">
          <cell r="E20" t="str">
            <v>BP검사</v>
          </cell>
          <cell r="H20" t="str">
            <v>GIS</v>
          </cell>
        </row>
        <row r="21">
          <cell r="E21" t="str">
            <v>EVEN검사</v>
          </cell>
        </row>
        <row r="22">
          <cell r="E22" t="str">
            <v>CELL검사</v>
          </cell>
        </row>
        <row r="23">
          <cell r="E23" t="str">
            <v>REPAIR</v>
          </cell>
        </row>
        <row r="24">
          <cell r="E24" t="str">
            <v>SCRUBBER</v>
          </cell>
        </row>
        <row r="25">
          <cell r="E25" t="str">
            <v>FOHS</v>
          </cell>
        </row>
        <row r="26">
          <cell r="E26" t="str">
            <v>GOHS</v>
          </cell>
        </row>
        <row r="27">
          <cell r="E27" t="str">
            <v>INDEX</v>
          </cell>
        </row>
        <row r="28">
          <cell r="E28" t="str">
            <v>GIS</v>
          </cell>
        </row>
        <row r="29">
          <cell r="E29" t="str">
            <v>LIFT</v>
          </cell>
        </row>
        <row r="30">
          <cell r="E30" t="str">
            <v>MASK 이재기</v>
          </cell>
        </row>
        <row r="31">
          <cell r="E31" t="str">
            <v>MOHS</v>
          </cell>
        </row>
        <row r="32">
          <cell r="E32" t="str">
            <v>STK</v>
          </cell>
        </row>
        <row r="33">
          <cell r="E33" t="str">
            <v>TLBS</v>
          </cell>
        </row>
        <row r="34">
          <cell r="E34" t="str">
            <v>TOHS</v>
          </cell>
        </row>
        <row r="35">
          <cell r="E35" t="str">
            <v>BRC</v>
          </cell>
        </row>
        <row r="36">
          <cell r="E36" t="str">
            <v>PNP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우대금리"/>
      <sheetName val="check"/>
      <sheetName val="확인서"/>
      <sheetName val="별제권_정리담보권"/>
      <sheetName val="화의채권_정리채권"/>
      <sheetName val="전체 통합"/>
      <sheetName val="계약서상Schedule"/>
      <sheetName val="법인세등 (2)"/>
      <sheetName val="MX628EX"/>
      <sheetName val="MS_Out"/>
      <sheetName val="1212 Shipping schedule"/>
      <sheetName val="INPUTS"/>
      <sheetName val="종목코드"/>
      <sheetName val="변압94"/>
      <sheetName val="00-03"/>
      <sheetName val="분류표"/>
      <sheetName val="interlock 현황"/>
      <sheetName val="성신"/>
      <sheetName val="우성모직"/>
      <sheetName val="Gamma"/>
      <sheetName val="color SR"/>
      <sheetName val="ECS_인원 투입 계획"/>
      <sheetName val="BL등록"/>
      <sheetName val="PJT"/>
      <sheetName val="세목명"/>
      <sheetName val="CL등록"/>
      <sheetName val="정율표"/>
      <sheetName val="1-0. DMD"/>
      <sheetName val="作業履歴"/>
      <sheetName val="물가자료"/>
      <sheetName val="영풍 견적서"/>
      <sheetName val="송전기본"/>
      <sheetName val="98연계표"/>
      <sheetName val="COA-17"/>
      <sheetName val="C-18"/>
    </sheetNames>
    <sheetDataSet>
      <sheetData sheetId="0"/>
      <sheetData sheetId="1" refreshError="1"/>
      <sheetData sheetId="2" refreshError="1">
        <row r="10">
          <cell r="G10" t="str">
            <v>9７-조흥-４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G(3hr)"/>
      <sheetName val="UNIT"/>
      <sheetName val="분류표"/>
      <sheetName val="제품별"/>
      <sheetName val="확인서"/>
      <sheetName val="STROKE별 단가"/>
      <sheetName val="INPUTS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상_고과(결과)"/>
      <sheetName val="상_고과자료"/>
      <sheetName val="년고과(결과)"/>
      <sheetName val="&lt;&lt;년_prg&gt;&gt;"/>
      <sheetName val="사원명부"/>
      <sheetName val="참여고과자료"/>
      <sheetName val="참여고과(결과)"/>
      <sheetName val="&lt;&lt;참여_PRG&gt;&gt;"/>
      <sheetName val="하_고과(결과)"/>
      <sheetName val="년고과_결과_"/>
      <sheetName val="하_고과_결과_"/>
      <sheetName val="제품별"/>
      <sheetName val="종목코드"/>
      <sheetName val="SPPLCPAN"/>
      <sheetName val="소계정"/>
      <sheetName val="고과PRG1"/>
      <sheetName val="별제권_정리담보권1"/>
      <sheetName val="UNIT"/>
      <sheetName val="one.xls"/>
      <sheetName val="Lead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說明"/>
      <sheetName val="(1)MPS Raw data"/>
      <sheetName val="(2)Grouping method"/>
      <sheetName val="(4-2)Move-in Control"/>
      <sheetName val="(3)Product mix"/>
      <sheetName val="(3-1)Setup Loss"/>
      <sheetName val="(3-2)EQ Modify Raw Data"/>
      <sheetName val="(4)Parameter "/>
      <sheetName val="(4-1)Ramp Up Parameter"/>
      <sheetName val="Release Schedule"/>
      <sheetName val="(7)calculation "/>
      <sheetName val="(4-3)UPH List"/>
      <sheetName val="(9)Final Report"/>
      <sheetName val="(8)Plant Capa"/>
      <sheetName val="(5-1)Tact time(M1-M4)"/>
      <sheetName val="(5-2)Tact time(M5-M8)"/>
      <sheetName val="(5-3)Tact time(M9-M12)"/>
      <sheetName val="(5-4)Tact time(M13-M18) "/>
      <sheetName val="(5-5)Tact time(M19-M23)"/>
      <sheetName val="(6)BN exp(from AP FP)"/>
      <sheetName val="(附一)LD&amp;UL_RB_MoveIN Control"/>
      <sheetName val="(附二)PO Status"/>
      <sheetName val="(附三)核定會"/>
      <sheetName val="差異紀錄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견적입력"/>
      <sheetName val="견적서"/>
      <sheetName val="거래명세표"/>
      <sheetName val="내역서"/>
      <sheetName val="상세내역"/>
      <sheetName val="리스트1장"/>
      <sheetName val="리스트2장"/>
      <sheetName val="자료설정"/>
      <sheetName val="기준내역"/>
      <sheetName val="견적서2"/>
      <sheetName val="선작업지시서"/>
      <sheetName val="견적갑지"/>
      <sheetName val="필터용"/>
    </sheetNames>
    <sheetDataSet>
      <sheetData sheetId="0">
        <row r="1">
          <cell r="BF1" t="str">
            <v>입력값</v>
          </cell>
          <cell r="BG1" t="str">
            <v>대입값</v>
          </cell>
        </row>
        <row r="2">
          <cell r="AX2" t="str">
            <v>-0</v>
          </cell>
          <cell r="AY2" t="str">
            <v>$</v>
          </cell>
          <cell r="BF2" t="str">
            <v>S00</v>
          </cell>
          <cell r="BG2">
            <v>5400</v>
          </cell>
        </row>
        <row r="3">
          <cell r="AX3" t="str">
            <v>-1</v>
          </cell>
          <cell r="AY3" t="str">
            <v>일</v>
          </cell>
          <cell r="BF3" t="str">
            <v>S01</v>
          </cell>
          <cell r="BG3">
            <v>5400</v>
          </cell>
        </row>
        <row r="4">
          <cell r="AX4" t="str">
            <v>-2</v>
          </cell>
          <cell r="AY4" t="str">
            <v>이</v>
          </cell>
          <cell r="BF4" t="str">
            <v>S02</v>
          </cell>
          <cell r="BG4">
            <v>5200</v>
          </cell>
        </row>
        <row r="5">
          <cell r="AX5" t="str">
            <v>-3</v>
          </cell>
          <cell r="AY5" t="str">
            <v>삼</v>
          </cell>
          <cell r="BF5" t="str">
            <v>S03</v>
          </cell>
          <cell r="BG5">
            <v>3300</v>
          </cell>
        </row>
        <row r="6">
          <cell r="AX6" t="str">
            <v>-4</v>
          </cell>
          <cell r="AY6" t="str">
            <v>사</v>
          </cell>
          <cell r="BF6" t="str">
            <v>S04</v>
          </cell>
          <cell r="BG6">
            <v>2300</v>
          </cell>
        </row>
        <row r="7">
          <cell r="AX7" t="str">
            <v>-5</v>
          </cell>
          <cell r="AY7" t="str">
            <v>오</v>
          </cell>
          <cell r="BF7" t="str">
            <v>S05</v>
          </cell>
          <cell r="BG7">
            <v>2000</v>
          </cell>
        </row>
        <row r="8">
          <cell r="AX8" t="str">
            <v>-6</v>
          </cell>
          <cell r="AY8" t="str">
            <v>육</v>
          </cell>
          <cell r="BF8" t="str">
            <v>S06</v>
          </cell>
          <cell r="BG8">
            <v>1700</v>
          </cell>
        </row>
        <row r="9">
          <cell r="AX9" t="str">
            <v>-7</v>
          </cell>
          <cell r="AY9" t="str">
            <v>칠</v>
          </cell>
          <cell r="BF9" t="str">
            <v>S07</v>
          </cell>
          <cell r="BG9">
            <v>1200</v>
          </cell>
        </row>
        <row r="10">
          <cell r="AX10" t="str">
            <v>-8</v>
          </cell>
          <cell r="AY10" t="str">
            <v>팔</v>
          </cell>
          <cell r="BF10" t="str">
            <v>S08</v>
          </cell>
          <cell r="BG10">
            <v>800</v>
          </cell>
        </row>
        <row r="11">
          <cell r="AX11" t="str">
            <v>-9</v>
          </cell>
          <cell r="AY11" t="str">
            <v>구</v>
          </cell>
          <cell r="BF11" t="str">
            <v>S09</v>
          </cell>
          <cell r="BG11">
            <v>500</v>
          </cell>
        </row>
        <row r="12">
          <cell r="AX12" t="str">
            <v>-#</v>
          </cell>
          <cell r="AY12" t="str">
            <v>$</v>
          </cell>
          <cell r="BF12" t="str">
            <v>S10</v>
          </cell>
          <cell r="BG12">
            <v>450</v>
          </cell>
        </row>
        <row r="13">
          <cell r="BF13" t="str">
            <v>S12</v>
          </cell>
          <cell r="BG13">
            <v>180</v>
          </cell>
        </row>
        <row r="14">
          <cell r="BF14" t="str">
            <v>T00</v>
          </cell>
          <cell r="BG14">
            <v>4500</v>
          </cell>
        </row>
        <row r="15">
          <cell r="BF15" t="str">
            <v>T01</v>
          </cell>
          <cell r="BG15">
            <v>4500</v>
          </cell>
        </row>
        <row r="16">
          <cell r="BF16" t="str">
            <v>T02</v>
          </cell>
          <cell r="BG16">
            <v>4200</v>
          </cell>
        </row>
        <row r="17">
          <cell r="BF17" t="str">
            <v>T03</v>
          </cell>
          <cell r="BG17">
            <v>3400</v>
          </cell>
        </row>
        <row r="18">
          <cell r="BF18" t="str">
            <v>T04</v>
          </cell>
          <cell r="BG18">
            <v>2800</v>
          </cell>
        </row>
        <row r="19">
          <cell r="BF19" t="str">
            <v>T05</v>
          </cell>
          <cell r="BG19">
            <v>2600</v>
          </cell>
        </row>
        <row r="20">
          <cell r="BF20" t="str">
            <v>T06</v>
          </cell>
          <cell r="BG20">
            <v>2400</v>
          </cell>
        </row>
        <row r="21">
          <cell r="BF21" t="str">
            <v>T07</v>
          </cell>
          <cell r="BG21">
            <v>1600</v>
          </cell>
        </row>
        <row r="22">
          <cell r="BF22" t="str">
            <v>T08</v>
          </cell>
          <cell r="BG22">
            <v>1400</v>
          </cell>
        </row>
        <row r="23">
          <cell r="BF23" t="str">
            <v>T09</v>
          </cell>
          <cell r="BG23">
            <v>1400</v>
          </cell>
        </row>
        <row r="24">
          <cell r="BF24" t="str">
            <v>T10</v>
          </cell>
          <cell r="BG24">
            <v>1300</v>
          </cell>
        </row>
        <row r="25">
          <cell r="BF25" t="str">
            <v>T12</v>
          </cell>
          <cell r="BG25">
            <v>1200</v>
          </cell>
        </row>
      </sheetData>
      <sheetData sheetId="1"/>
      <sheetData sheetId="2"/>
      <sheetData sheetId="3"/>
      <sheetData sheetId="4"/>
      <sheetData sheetId="5"/>
      <sheetData sheetId="6"/>
      <sheetData sheetId="7">
        <row r="2">
          <cell r="J2">
            <v>0.38</v>
          </cell>
          <cell r="L2">
            <v>400</v>
          </cell>
        </row>
        <row r="4">
          <cell r="B4">
            <v>41</v>
          </cell>
          <cell r="C4">
            <v>7.85</v>
          </cell>
          <cell r="D4">
            <v>1000</v>
          </cell>
          <cell r="E4">
            <v>1</v>
          </cell>
          <cell r="F4" t="str">
            <v>SS41</v>
          </cell>
          <cell r="G4">
            <v>0</v>
          </cell>
          <cell r="H4">
            <v>1.5</v>
          </cell>
        </row>
        <row r="5">
          <cell r="B5">
            <v>40</v>
          </cell>
          <cell r="C5">
            <v>7.85</v>
          </cell>
          <cell r="D5">
            <v>1150</v>
          </cell>
          <cell r="E5">
            <v>1</v>
          </cell>
          <cell r="F5" t="str">
            <v>SS400</v>
          </cell>
          <cell r="G5">
            <v>1</v>
          </cell>
          <cell r="H5">
            <v>1.5</v>
          </cell>
        </row>
        <row r="6">
          <cell r="B6" t="str">
            <v>PO</v>
          </cell>
          <cell r="C6">
            <v>7.85</v>
          </cell>
          <cell r="D6">
            <v>1100</v>
          </cell>
          <cell r="E6">
            <v>1.3</v>
          </cell>
          <cell r="F6" t="str">
            <v>SCP</v>
          </cell>
          <cell r="G6">
            <v>2</v>
          </cell>
          <cell r="H6">
            <v>1.6</v>
          </cell>
        </row>
        <row r="7">
          <cell r="B7" t="str">
            <v>CR</v>
          </cell>
          <cell r="C7">
            <v>7.85</v>
          </cell>
          <cell r="D7">
            <v>1150</v>
          </cell>
          <cell r="E7">
            <v>1.3</v>
          </cell>
          <cell r="F7" t="str">
            <v>CR</v>
          </cell>
          <cell r="G7">
            <v>3</v>
          </cell>
          <cell r="H7">
            <v>1.7</v>
          </cell>
        </row>
        <row r="8">
          <cell r="B8" t="str">
            <v>EGI</v>
          </cell>
          <cell r="C8">
            <v>7.93</v>
          </cell>
          <cell r="D8">
            <v>1250</v>
          </cell>
          <cell r="E8">
            <v>1.3</v>
          </cell>
          <cell r="F8" t="str">
            <v>EGI</v>
          </cell>
          <cell r="G8">
            <v>4</v>
          </cell>
          <cell r="H8">
            <v>2</v>
          </cell>
        </row>
        <row r="9">
          <cell r="B9" t="str">
            <v>2B</v>
          </cell>
          <cell r="C9">
            <v>7.93</v>
          </cell>
          <cell r="D9">
            <v>4600</v>
          </cell>
          <cell r="E9">
            <v>2</v>
          </cell>
          <cell r="F9" t="str">
            <v>SUS(2B)</v>
          </cell>
          <cell r="G9">
            <v>5</v>
          </cell>
          <cell r="H9">
            <v>2.2000000000000002</v>
          </cell>
        </row>
        <row r="10">
          <cell r="B10">
            <v>430</v>
          </cell>
          <cell r="C10">
            <v>7.93</v>
          </cell>
          <cell r="D10">
            <v>3700</v>
          </cell>
          <cell r="E10">
            <v>2.2000000000000002</v>
          </cell>
          <cell r="F10" t="str">
            <v>SUS(양폴4)</v>
          </cell>
          <cell r="G10">
            <v>6</v>
          </cell>
          <cell r="H10">
            <v>2.5</v>
          </cell>
        </row>
        <row r="11">
          <cell r="B11">
            <v>304</v>
          </cell>
          <cell r="C11">
            <v>7.93</v>
          </cell>
          <cell r="D11">
            <v>4500</v>
          </cell>
          <cell r="E11">
            <v>2</v>
          </cell>
          <cell r="F11" t="str">
            <v>SUS(~7T)</v>
          </cell>
          <cell r="G11">
            <v>7</v>
          </cell>
          <cell r="H11">
            <v>3</v>
          </cell>
        </row>
        <row r="12">
          <cell r="B12" t="str">
            <v>1D</v>
          </cell>
          <cell r="C12">
            <v>7.93</v>
          </cell>
          <cell r="D12">
            <v>4800</v>
          </cell>
          <cell r="E12">
            <v>2</v>
          </cell>
          <cell r="F12" t="str">
            <v>SUS(8T~)</v>
          </cell>
          <cell r="G12">
            <v>8</v>
          </cell>
          <cell r="H12">
            <v>3.5</v>
          </cell>
        </row>
        <row r="13">
          <cell r="B13" t="str">
            <v>1P</v>
          </cell>
          <cell r="C13">
            <v>7.93</v>
          </cell>
          <cell r="D13">
            <v>5100</v>
          </cell>
          <cell r="E13">
            <v>2</v>
          </cell>
          <cell r="F13" t="str">
            <v>SUS(단폴)</v>
          </cell>
          <cell r="G13">
            <v>9</v>
          </cell>
          <cell r="H13">
            <v>4</v>
          </cell>
        </row>
        <row r="14">
          <cell r="B14" t="str">
            <v>2P</v>
          </cell>
          <cell r="C14">
            <v>7.93</v>
          </cell>
          <cell r="D14">
            <v>5300</v>
          </cell>
          <cell r="E14">
            <v>2.2000000000000002</v>
          </cell>
          <cell r="F14" t="str">
            <v>SUS(양폴)</v>
          </cell>
          <cell r="G14">
            <v>10</v>
          </cell>
          <cell r="H14">
            <v>4.2</v>
          </cell>
        </row>
        <row r="15">
          <cell r="B15" t="str">
            <v>2PC</v>
          </cell>
          <cell r="C15">
            <v>7.93</v>
          </cell>
          <cell r="D15">
            <v>5800</v>
          </cell>
          <cell r="E15">
            <v>2.2000000000000002</v>
          </cell>
          <cell r="F15" t="str">
            <v>SUS(CHK)</v>
          </cell>
          <cell r="G15">
            <v>11</v>
          </cell>
          <cell r="H15">
            <v>5</v>
          </cell>
        </row>
        <row r="16">
          <cell r="B16" t="str">
            <v>AL</v>
          </cell>
          <cell r="C16">
            <v>2.7</v>
          </cell>
          <cell r="D16">
            <v>6000</v>
          </cell>
          <cell r="E16">
            <v>2</v>
          </cell>
          <cell r="F16" t="str">
            <v>AL40/60</v>
          </cell>
          <cell r="G16">
            <v>12</v>
          </cell>
          <cell r="H16">
            <v>6.5</v>
          </cell>
        </row>
        <row r="17">
          <cell r="B17" t="str">
            <v>ALC</v>
          </cell>
          <cell r="C17">
            <v>2.7</v>
          </cell>
          <cell r="D17">
            <v>6300</v>
          </cell>
          <cell r="E17">
            <v>2</v>
          </cell>
          <cell r="F17" t="str">
            <v>AL(CHK)</v>
          </cell>
          <cell r="G17">
            <v>20</v>
          </cell>
          <cell r="H17">
            <v>7.5</v>
          </cell>
        </row>
        <row r="18">
          <cell r="B18" t="str">
            <v>41CHK</v>
          </cell>
          <cell r="C18">
            <v>7.85</v>
          </cell>
          <cell r="D18">
            <v>1050</v>
          </cell>
          <cell r="E18">
            <v>1</v>
          </cell>
          <cell r="F18" t="str">
            <v>SS41(CHK)</v>
          </cell>
          <cell r="G18">
            <v>14</v>
          </cell>
          <cell r="H18">
            <v>8</v>
          </cell>
        </row>
        <row r="19">
          <cell r="B19" t="str">
            <v>SK</v>
          </cell>
          <cell r="C19">
            <v>7.85</v>
          </cell>
          <cell r="D19">
            <v>7000</v>
          </cell>
          <cell r="E19">
            <v>2.4</v>
          </cell>
          <cell r="F19" t="str">
            <v>SK11</v>
          </cell>
          <cell r="G19">
            <v>15</v>
          </cell>
          <cell r="H19">
            <v>9</v>
          </cell>
        </row>
        <row r="20">
          <cell r="B20">
            <v>0</v>
          </cell>
          <cell r="G20">
            <v>16</v>
          </cell>
          <cell r="H20">
            <v>10</v>
          </cell>
        </row>
      </sheetData>
      <sheetData sheetId="8"/>
      <sheetData sheetId="9"/>
      <sheetData sheetId="10"/>
      <sheetData sheetId="11"/>
      <sheetData sheetId="12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단1열(S)"/>
      <sheetName val="1단2열(S)"/>
      <sheetName val="1단3열(S)"/>
      <sheetName val="1단4열(S)"/>
      <sheetName val="1단1열(D)"/>
      <sheetName val="1단2열(D)"/>
      <sheetName val="1단3열(D)"/>
      <sheetName val="1단4열(D)"/>
      <sheetName val="2단1열(S)"/>
      <sheetName val="2단2열(S)"/>
      <sheetName val="2단3열(S)"/>
      <sheetName val="2단4열(S)"/>
      <sheetName val="2단1열(D)"/>
      <sheetName val="2단2열(D)"/>
      <sheetName val="2단3열(D)"/>
      <sheetName val="2단4열(D)"/>
      <sheetName val="data"/>
      <sheetName val="DBASE"/>
      <sheetName val="SISH-BC자재"/>
      <sheetName val="Sheet1"/>
      <sheetName val="98연계표"/>
      <sheetName val="DATASHT2"/>
      <sheetName val="반송"/>
      <sheetName val="97"/>
      <sheetName val="BASE MC"/>
      <sheetName val="Guide"/>
      <sheetName val="제품별"/>
      <sheetName val="성신"/>
      <sheetName val="11"/>
      <sheetName val="Y3-LIST"/>
      <sheetName val="interlock 현황"/>
      <sheetName val="Gamma"/>
      <sheetName val="color SR"/>
      <sheetName val="DB1"/>
      <sheetName val="변수"/>
      <sheetName val="CAP"/>
      <sheetName val="제조 경영"/>
      <sheetName val="인원"/>
      <sheetName val="발신정보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8연계표"/>
      <sheetName val="#REF"/>
      <sheetName val="제품별"/>
      <sheetName val="97"/>
      <sheetName val="제조 경영"/>
      <sheetName val="SISH-BC자재"/>
      <sheetName val="분류표"/>
      <sheetName val="AIR SHOWER(3인용)"/>
      <sheetName val="별제권_정리담보권"/>
      <sheetName val="성신"/>
      <sheetName val="소계정"/>
      <sheetName val="일위대가(1)"/>
      <sheetName val="FAB3_세정물류-다단FTE_1단계_TCS재료비"/>
      <sheetName val="FAB3_세정물류-다단FTE_2단계_TCS재료비"/>
      <sheetName val="(3)Product mix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PPLCPAN"/>
      <sheetName val="판관비분석. (2)"/>
      <sheetName val="판관비 (배부후)"/>
      <sheetName val="개별비"/>
      <sheetName val="GDM공통"/>
      <sheetName val="GPJ공통"/>
      <sheetName val="GMG공통"/>
      <sheetName val="기획팀배부"/>
      <sheetName val="채권관리팀배부"/>
      <sheetName val="공"/>
      <sheetName val="해외주재원배부"/>
      <sheetName val="전표"/>
      <sheetName val="전표2"/>
      <sheetName val="Sheet1 (2)"/>
      <sheetName val="Sheet1"/>
      <sheetName val="비용자료"/>
      <sheetName val="작성양식"/>
      <sheetName val="하_고과(결과)"/>
      <sheetName val="년고과(결과)"/>
      <sheetName val="소계정"/>
      <sheetName val="Sheet2"/>
      <sheetName val="Sheet3"/>
      <sheetName val="Sale &amp; Inventory"/>
      <sheetName val="노무비"/>
      <sheetName val="부서별공수"/>
      <sheetName val="투입공수"/>
      <sheetName val="생산"/>
      <sheetName val="자재재고"/>
      <sheetName val="재공재고"/>
      <sheetName val="품질현황-보류"/>
      <sheetName val="판관비분석__(2)"/>
      <sheetName val="판관비_(배부후)"/>
      <sheetName val="Sheet1_(2)"/>
      <sheetName val="Sale_&amp;_Inventory"/>
      <sheetName val="감독고과"/>
      <sheetName val="송전기본"/>
      <sheetName val="IDONG"/>
      <sheetName val="제품별"/>
      <sheetName val="98연계표"/>
      <sheetName val="BASE MC"/>
    </sheetNames>
    <definedNames>
      <definedName name="DHO"/>
      <definedName name="DSFSDF"/>
      <definedName name="LJSLFJLSDKJ"/>
      <definedName name="MVJK"/>
      <definedName name="SDFJDJF"/>
      <definedName name="반도공영"/>
      <definedName name="세아ENT"/>
      <definedName name="신일정밀"/>
      <definedName name="영광"/>
      <definedName name="취합그립"/>
      <definedName name="코린교역"/>
      <definedName name="ㅎ"/>
      <definedName name="한전1"/>
      <definedName name="해당시트열기"/>
      <definedName name="해당화일열기"/>
      <definedName name="헣허헣ㄴ엏ㄹㄴㅇ허"/>
      <definedName name="홍용재"/>
      <definedName name="ㅏㅓ노라ㅗ낭롸ㅓ노라ㅓ"/>
      <definedName name="ㅏㅓㅗㅓㅗ"/>
      <definedName name="ㅏㅗ마로아머ㅗ"/>
      <definedName name="ㅗㅗㅗㅗㅗ"/>
      <definedName name="ㅣㅓㅣㄴㄹ흔ㅇ리ㅓ"/>
      <definedName name="ㅣㅓㅣㅓㅣㅓㅣㅓ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사업기본"/>
      <sheetName val="저압기본"/>
      <sheetName val="고압기본"/>
      <sheetName val="변압기본"/>
      <sheetName val="계량기본"/>
      <sheetName val="송전기본"/>
      <sheetName val="MS_Out"/>
      <sheetName val="1212 Shipping schedule"/>
      <sheetName val="Main"/>
      <sheetName val="1-0. DMD"/>
      <sheetName val="1-2-12-1.Net Demand (含G)"/>
      <sheetName val="Output Trend"/>
      <sheetName val="Assumption"/>
      <sheetName val="1-0 PSI DMD"/>
      <sheetName val="PSI"/>
      <sheetName val="Action Item"/>
      <sheetName val="By Model Q'ty"/>
      <sheetName val="1-2-1.S0-TFT Sub In"/>
      <sheetName val="1-2-7. S0-CF Sub In"/>
      <sheetName val="1-2-2. S0-TFT Sub Out"/>
      <sheetName val="1-2-8. S0-CF Sub Out"/>
      <sheetName val="3-3-1. S0-LCD  約當Sub In"/>
      <sheetName val="1-2-5. S0-LCD Panel In"/>
      <sheetName val="1-2-6. S0-LCD Panel Out"/>
      <sheetName val="1-2-11-1.LCD Pannel Out (PROD)"/>
      <sheetName val="1-2-11.S0-LCM Pannel In"/>
      <sheetName val="1-2-12.S0-LCM Pannel Out"/>
      <sheetName val="1-2-11-1.LCM Pannel In(PROD)"/>
      <sheetName val="1-2-12-1.LCM Pannel  Out (PROD)"/>
      <sheetName val="1-2-11-1.LCM Pannel In(B)"/>
      <sheetName val="1-2-12-1.Net Demand (PROD)"/>
      <sheetName val="1-2-4. S0-LCD Sub In"/>
      <sheetName val="3-2. Veri Total-CF-chart"/>
      <sheetName val="3-1. Veri Total-TFT-chart"/>
      <sheetName val=" 3-10. S0-LCM Capa Veri. Sum"/>
      <sheetName val="3-3 Veri LCD II ODF"/>
      <sheetName val="3-6. PS  DMD-Cap-By prod"/>
      <sheetName val="3-9. COG DMD-Cap-Chart"/>
      <sheetName val="1-0. DownGrade Out"/>
      <sheetName val="1-0. Risk DMD"/>
      <sheetName val="@.Parameter Input"/>
      <sheetName val="1-1. Proc RoadMap"/>
      <sheetName val="1-2-12-1.Risk Net Demand (PROD)"/>
      <sheetName val="1-2-1-1.S0-TFT Sub In-By Proc%"/>
      <sheetName val="1-2-9. S0-TFT  約當Sub Out"/>
      <sheetName val="1-2-1.S0-TFT Sub In(Risk)"/>
      <sheetName val="1-2-9. S0-TFT  約當Sub Out(2)"/>
      <sheetName val="1-2-10. S0-CF  約當Sub Out"/>
      <sheetName val="1-3-1 S0-TFT1 to LCD1"/>
      <sheetName val="1-3-1 S0-CF1 to LCD1"/>
      <sheetName val="1-4. S0-LCD Panel In-約當 PCS"/>
      <sheetName val="1-2-3. S0-TFT Panel Out"/>
      <sheetName val="1-2-5. S0-LCD Panel In(Demand)"/>
      <sheetName val="1-2-11-1.LCM Pannel In (含G)"/>
      <sheetName val="1-2-12-1.Down Grade (PROD)"/>
      <sheetName val="1-2-12-1.Net Deamnd (PROD)(各G)"/>
      <sheetName val="temp"/>
      <sheetName val="1-2-1.S0-TFT Sub In(Demand)"/>
      <sheetName val="1-2-7.S0-CF Sub In(Demand)"/>
      <sheetName val="3-3-1-1. S0-TFT Sub Out"/>
      <sheetName val="3-3-1-2. S0-TFT Sub Out%"/>
      <sheetName val="3-3-1-3. S0-LCD II 約當 C.F."/>
      <sheetName val="3-8. Polish DMD-Cap-Chart"/>
      <sheetName val="3-5. MVA DMD-Cap-Chart"/>
      <sheetName val="3.0 DMD-Cap Summary."/>
      <sheetName val=" 3-4. S0-LCD Capa Veri. Sum"/>
      <sheetName val="4-4-0.Cutting Factor For TFT II"/>
      <sheetName val="4-4-0.Cutting Factor For CF II"/>
      <sheetName val=" 3-0-1. DMD-Cap Summary-Cal"/>
      <sheetName val="1-0. PSI DMD Sum"/>
      <sheetName val="3-3-1. S0-TFT  約當Sub Out"/>
      <sheetName val="성신"/>
      <sheetName val="제품별"/>
      <sheetName val="PAN"/>
      <sheetName val="STROKE별 단가"/>
      <sheetName val="JEJO95G"/>
      <sheetName val="SPPLCPAN"/>
      <sheetName val="년고과(결과)"/>
      <sheetName val="하_고과(결과)"/>
    </sheetNames>
    <sheetDataSet>
      <sheetData sheetId="0"/>
      <sheetData sheetId="1">
        <row r="2">
          <cell r="T2">
            <v>3</v>
          </cell>
        </row>
      </sheetData>
      <sheetData sheetId="2"/>
      <sheetData sheetId="3"/>
      <sheetData sheetId="4"/>
      <sheetData sheetId="5" refreshError="1">
        <row r="1">
          <cell r="C1" t="str">
            <v>95년 제조원가 계획(누계)</v>
          </cell>
        </row>
        <row r="2">
          <cell r="C2" t="str">
            <v>[송배전UNIT]</v>
          </cell>
          <cell r="J2" t="str">
            <v>기본계획</v>
          </cell>
          <cell r="Q2" t="str">
            <v>(단위:백만)</v>
          </cell>
        </row>
        <row r="3">
          <cell r="C3" t="str">
            <v>계  정  명</v>
          </cell>
          <cell r="D3" t="str">
            <v>94실적</v>
          </cell>
          <cell r="E3" t="str">
            <v xml:space="preserve"> 95년계획</v>
          </cell>
          <cell r="F3" t="str">
            <v>신장율</v>
          </cell>
          <cell r="G3" t="str">
            <v>1월</v>
          </cell>
          <cell r="H3" t="str">
            <v>2월</v>
          </cell>
          <cell r="I3" t="str">
            <v>3월</v>
          </cell>
          <cell r="J3" t="str">
            <v>4월</v>
          </cell>
          <cell r="K3" t="str">
            <v>5월</v>
          </cell>
          <cell r="L3" t="str">
            <v>6월</v>
          </cell>
          <cell r="M3" t="str">
            <v>7월</v>
          </cell>
          <cell r="N3" t="str">
            <v>8월</v>
          </cell>
          <cell r="O3" t="str">
            <v>9월</v>
          </cell>
          <cell r="P3" t="str">
            <v>10월</v>
          </cell>
          <cell r="Q3" t="str">
            <v>11월</v>
          </cell>
          <cell r="R3" t="str">
            <v>12월</v>
          </cell>
        </row>
        <row r="4">
          <cell r="C4" t="str">
            <v>생  산  액</v>
          </cell>
          <cell r="D4">
            <v>112855.79399999999</v>
          </cell>
          <cell r="E4">
            <v>120635</v>
          </cell>
          <cell r="F4">
            <v>6.8930497268044677E-2</v>
          </cell>
          <cell r="G4">
            <v>6371</v>
          </cell>
          <cell r="H4">
            <v>15894</v>
          </cell>
          <cell r="I4">
            <v>26348</v>
          </cell>
          <cell r="J4">
            <v>38586</v>
          </cell>
          <cell r="K4">
            <v>51112</v>
          </cell>
          <cell r="L4">
            <v>60596</v>
          </cell>
          <cell r="M4">
            <v>69968</v>
          </cell>
          <cell r="N4">
            <v>82604</v>
          </cell>
          <cell r="O4">
            <v>93227</v>
          </cell>
          <cell r="P4">
            <v>102535</v>
          </cell>
          <cell r="Q4">
            <v>112094</v>
          </cell>
          <cell r="R4">
            <v>120635</v>
          </cell>
        </row>
        <row r="5">
          <cell r="C5" t="str">
            <v>재  료  비</v>
          </cell>
          <cell r="D5">
            <v>78036.596999999994</v>
          </cell>
          <cell r="E5">
            <v>80714</v>
          </cell>
          <cell r="F5">
            <v>3.4309581695368019E-2</v>
          </cell>
          <cell r="G5">
            <v>4113</v>
          </cell>
          <cell r="H5">
            <v>10662</v>
          </cell>
          <cell r="I5">
            <v>17659</v>
          </cell>
          <cell r="J5">
            <v>26183</v>
          </cell>
          <cell r="K5">
            <v>34849</v>
          </cell>
          <cell r="L5">
            <v>40980</v>
          </cell>
          <cell r="M5">
            <v>47053</v>
          </cell>
          <cell r="N5">
            <v>55421</v>
          </cell>
          <cell r="O5">
            <v>62365</v>
          </cell>
          <cell r="P5">
            <v>68603</v>
          </cell>
          <cell r="Q5">
            <v>75040</v>
          </cell>
          <cell r="R5">
            <v>80714</v>
          </cell>
        </row>
        <row r="6">
          <cell r="C6" t="str">
            <v>( 율 )</v>
          </cell>
          <cell r="D6">
            <v>0.69147178212223648</v>
          </cell>
          <cell r="E6">
            <v>0.66907613876569816</v>
          </cell>
          <cell r="F6">
            <v>-2.239564335653832E-2</v>
          </cell>
          <cell r="G6">
            <v>0.64558154135928425</v>
          </cell>
          <cell r="H6">
            <v>0.67081917704794258</v>
          </cell>
          <cell r="I6">
            <v>0.67022164870198875</v>
          </cell>
          <cell r="J6">
            <v>0.67856217280879072</v>
          </cell>
          <cell r="K6">
            <v>0.68181640319298797</v>
          </cell>
          <cell r="L6">
            <v>0.67628226285563409</v>
          </cell>
          <cell r="M6">
            <v>0.67249313972101532</v>
          </cell>
          <cell r="N6">
            <v>0.67092392620212093</v>
          </cell>
          <cell r="O6">
            <v>0.66895856350628036</v>
          </cell>
          <cell r="P6">
            <v>0.66906909835665873</v>
          </cell>
          <cell r="Q6">
            <v>0.6694381501240031</v>
          </cell>
          <cell r="R6">
            <v>0.66907613876569816</v>
          </cell>
        </row>
        <row r="7">
          <cell r="C7" t="str">
            <v>노 무 비 계</v>
          </cell>
          <cell r="D7">
            <v>13118.554</v>
          </cell>
          <cell r="E7">
            <v>14299.36305602792</v>
          </cell>
          <cell r="F7">
            <v>9.0010610622780485E-2</v>
          </cell>
          <cell r="G7">
            <v>1212.3087451375577</v>
          </cell>
          <cell r="H7">
            <v>2422.8154902751153</v>
          </cell>
          <cell r="I7">
            <v>3635.9732354126731</v>
          </cell>
          <cell r="J7">
            <v>4826.1632520538615</v>
          </cell>
          <cell r="K7">
            <v>6017.1802686950496</v>
          </cell>
          <cell r="L7">
            <v>7207.7602853362378</v>
          </cell>
          <cell r="M7">
            <v>8398.723630586006</v>
          </cell>
          <cell r="N7">
            <v>9589.1809758357758</v>
          </cell>
          <cell r="O7">
            <v>10780.150321085544</v>
          </cell>
          <cell r="P7">
            <v>11953.293566066337</v>
          </cell>
          <cell r="Q7">
            <v>13126.037811047128</v>
          </cell>
          <cell r="R7">
            <v>14299.36305602792</v>
          </cell>
        </row>
        <row r="8">
          <cell r="C8" t="str">
            <v>( 율 )</v>
          </cell>
          <cell r="D8">
            <v>0.11624174120825378</v>
          </cell>
          <cell r="E8">
            <v>0.11853411577094475</v>
          </cell>
          <cell r="F8">
            <v>2.2923745626909631E-3</v>
          </cell>
          <cell r="G8">
            <v>0.19028547247489527</v>
          </cell>
          <cell r="H8">
            <v>0.15243585568611523</v>
          </cell>
          <cell r="I8">
            <v>0.13799807330395752</v>
          </cell>
          <cell r="J8">
            <v>0.12507550023464109</v>
          </cell>
          <cell r="K8">
            <v>0.11772539264155285</v>
          </cell>
          <cell r="L8">
            <v>0.11894779004119477</v>
          </cell>
          <cell r="M8">
            <v>0.12003664004382011</v>
          </cell>
          <cell r="N8">
            <v>0.11608615776276907</v>
          </cell>
          <cell r="O8">
            <v>0.11563335000681717</v>
          </cell>
          <cell r="P8">
            <v>0.11657769118902167</v>
          </cell>
          <cell r="Q8">
            <v>0.11709848708269067</v>
          </cell>
          <cell r="R8">
            <v>0.11853411577094475</v>
          </cell>
        </row>
        <row r="9">
          <cell r="C9" t="str">
            <v>(공  통 비)</v>
          </cell>
          <cell r="D9">
            <v>1251.9010000000001</v>
          </cell>
          <cell r="E9">
            <v>1387.4870000000001</v>
          </cell>
          <cell r="F9">
            <v>0.10830409113819695</v>
          </cell>
          <cell r="G9">
            <v>124.416</v>
          </cell>
          <cell r="H9">
            <v>248.834</v>
          </cell>
          <cell r="I9">
            <v>373.25299999999999</v>
          </cell>
          <cell r="J9">
            <v>486.07399999999996</v>
          </cell>
          <cell r="K9">
            <v>598.89699999999993</v>
          </cell>
          <cell r="L9">
            <v>711.71999999999991</v>
          </cell>
          <cell r="M9">
            <v>826.13199999999995</v>
          </cell>
          <cell r="N9">
            <v>940.54499999999996</v>
          </cell>
          <cell r="O9">
            <v>1054.96</v>
          </cell>
          <cell r="P9">
            <v>1165.8020000000001</v>
          </cell>
          <cell r="Q9">
            <v>1276.6450000000002</v>
          </cell>
          <cell r="R9">
            <v>1387.4870000000003</v>
          </cell>
        </row>
        <row r="10">
          <cell r="C10" t="str">
            <v>(개  별 비)</v>
          </cell>
          <cell r="D10">
            <v>11866.653</v>
          </cell>
          <cell r="E10">
            <v>12911.876056027921</v>
          </cell>
          <cell r="F10">
            <v>8.8080696050345519E-2</v>
          </cell>
          <cell r="G10">
            <v>1087.8927451375578</v>
          </cell>
          <cell r="H10">
            <v>2173.9814902751154</v>
          </cell>
          <cell r="I10">
            <v>3262.720235412673</v>
          </cell>
          <cell r="J10">
            <v>4340.0892520538609</v>
          </cell>
          <cell r="K10">
            <v>5418.2832686950496</v>
          </cell>
          <cell r="L10">
            <v>6496.0402853362375</v>
          </cell>
          <cell r="M10">
            <v>7572.5916305860064</v>
          </cell>
          <cell r="N10">
            <v>8648.6359758357758</v>
          </cell>
          <cell r="O10">
            <v>9725.1903210855453</v>
          </cell>
          <cell r="P10">
            <v>10787.491566066337</v>
          </cell>
          <cell r="Q10">
            <v>11849.39281104713</v>
          </cell>
          <cell r="R10">
            <v>12911.876056027922</v>
          </cell>
        </row>
        <row r="11">
          <cell r="C11" t="str">
            <v>급          료</v>
          </cell>
          <cell r="D11">
            <v>2800.7069999999999</v>
          </cell>
          <cell r="E11">
            <v>3176.1972000000001</v>
          </cell>
          <cell r="F11">
            <v>0.13406979023510845</v>
          </cell>
          <cell r="G11">
            <v>251.64676666666665</v>
          </cell>
          <cell r="H11">
            <v>503.2935333333333</v>
          </cell>
          <cell r="I11">
            <v>755.94029999999998</v>
          </cell>
          <cell r="J11">
            <v>1024.5259666666666</v>
          </cell>
          <cell r="K11">
            <v>1293.1116333333332</v>
          </cell>
          <cell r="L11">
            <v>1561.6972999999998</v>
          </cell>
          <cell r="M11">
            <v>1830.6159666666665</v>
          </cell>
          <cell r="N11">
            <v>2099.5346333333332</v>
          </cell>
          <cell r="O11">
            <v>2368.4542999999999</v>
          </cell>
          <cell r="P11">
            <v>2637.7015999999999</v>
          </cell>
          <cell r="Q11">
            <v>2906.9488999999999</v>
          </cell>
          <cell r="R11">
            <v>3176.1971999999996</v>
          </cell>
        </row>
        <row r="12">
          <cell r="C12" t="str">
            <v>임          금</v>
          </cell>
          <cell r="D12">
            <v>2692.056</v>
          </cell>
          <cell r="E12">
            <v>2997.6788000000001</v>
          </cell>
          <cell r="F12">
            <v>0.11352765321375191</v>
          </cell>
          <cell r="G12">
            <v>236.84886666666668</v>
          </cell>
          <cell r="H12">
            <v>473.69773333333336</v>
          </cell>
          <cell r="I12">
            <v>710.54660000000001</v>
          </cell>
          <cell r="J12">
            <v>963.67206666666675</v>
          </cell>
          <cell r="K12">
            <v>1216.7975333333334</v>
          </cell>
          <cell r="L12">
            <v>1469.924</v>
          </cell>
          <cell r="M12">
            <v>1723.7161333333333</v>
          </cell>
          <cell r="N12">
            <v>1977.5082666666667</v>
          </cell>
          <cell r="O12">
            <v>2231.3014000000003</v>
          </cell>
          <cell r="P12">
            <v>2486.7602000000002</v>
          </cell>
          <cell r="Q12">
            <v>2742.2190000000001</v>
          </cell>
          <cell r="R12">
            <v>2997.6788000000001</v>
          </cell>
        </row>
        <row r="13">
          <cell r="C13" t="str">
            <v>상    여    금</v>
          </cell>
          <cell r="D13">
            <v>3369.902</v>
          </cell>
          <cell r="E13">
            <v>3584.5203999999999</v>
          </cell>
          <cell r="F13">
            <v>6.3686837183989375E-2</v>
          </cell>
          <cell r="G13">
            <v>297.79270000000002</v>
          </cell>
          <cell r="H13">
            <v>595.58640000000003</v>
          </cell>
          <cell r="I13">
            <v>894.38010000000008</v>
          </cell>
          <cell r="J13">
            <v>1193.1728000000001</v>
          </cell>
          <cell r="K13">
            <v>1491.9665</v>
          </cell>
          <cell r="L13">
            <v>1790.7601999999999</v>
          </cell>
          <cell r="M13">
            <v>2089.5529000000001</v>
          </cell>
          <cell r="N13">
            <v>2388.3466000000003</v>
          </cell>
          <cell r="O13">
            <v>2687.1403000000005</v>
          </cell>
          <cell r="P13">
            <v>2986.2663333333339</v>
          </cell>
          <cell r="Q13">
            <v>3285.3933666666671</v>
          </cell>
          <cell r="R13">
            <v>3584.5204000000003</v>
          </cell>
        </row>
        <row r="14">
          <cell r="C14" t="str">
            <v>퇴 충 전 입 액</v>
          </cell>
          <cell r="D14">
            <v>1336.114</v>
          </cell>
          <cell r="E14">
            <v>1413.0563057000002</v>
          </cell>
          <cell r="F14">
            <v>5.7586632353227474E-2</v>
          </cell>
          <cell r="G14">
            <v>117.75352900000001</v>
          </cell>
          <cell r="H14">
            <v>235.50805800000001</v>
          </cell>
          <cell r="I14">
            <v>353.262587</v>
          </cell>
          <cell r="J14">
            <v>471.01578266666667</v>
          </cell>
          <cell r="K14">
            <v>588.76997833333337</v>
          </cell>
          <cell r="L14">
            <v>706.52417400000002</v>
          </cell>
          <cell r="M14">
            <v>824.27770299999997</v>
          </cell>
          <cell r="N14">
            <v>942.03223200000002</v>
          </cell>
          <cell r="O14">
            <v>1059.7867610000001</v>
          </cell>
          <cell r="P14">
            <v>1177.5426092333335</v>
          </cell>
          <cell r="Q14">
            <v>1295.2994574666668</v>
          </cell>
          <cell r="R14">
            <v>1413.0563057000002</v>
          </cell>
        </row>
        <row r="15">
          <cell r="C15" t="str">
            <v>복 리 후 생 비</v>
          </cell>
          <cell r="D15">
            <v>1442.5650000000001</v>
          </cell>
          <cell r="E15">
            <v>1719.4233503279208</v>
          </cell>
          <cell r="F15">
            <v>0.19192088420828224</v>
          </cell>
          <cell r="G15">
            <v>183.85088280422443</v>
          </cell>
          <cell r="H15">
            <v>365.89576560844887</v>
          </cell>
          <cell r="I15">
            <v>548.59064841267332</v>
          </cell>
          <cell r="J15">
            <v>687.03663605386146</v>
          </cell>
          <cell r="K15">
            <v>826.3046236950496</v>
          </cell>
          <cell r="L15">
            <v>965.13461133623775</v>
          </cell>
          <cell r="M15">
            <v>1099.4292609193401</v>
          </cell>
          <cell r="N15">
            <v>1233.2149105024423</v>
          </cell>
          <cell r="O15">
            <v>1367.5075600855446</v>
          </cell>
          <cell r="P15">
            <v>1484.8881568330034</v>
          </cell>
          <cell r="Q15">
            <v>1601.8657535804623</v>
          </cell>
          <cell r="R15">
            <v>1719.4233503279211</v>
          </cell>
        </row>
        <row r="16">
          <cell r="C16" t="str">
            <v>잡          급</v>
          </cell>
          <cell r="D16">
            <v>225.309</v>
          </cell>
          <cell r="E16">
            <v>21</v>
          </cell>
          <cell r="F16">
            <v>-0.9067946686550471</v>
          </cell>
          <cell r="G16">
            <v>0</v>
          </cell>
          <cell r="H16">
            <v>0</v>
          </cell>
          <cell r="I16">
            <v>0</v>
          </cell>
          <cell r="J16">
            <v>0.66600000000000004</v>
          </cell>
          <cell r="K16">
            <v>1.3330000000000002</v>
          </cell>
          <cell r="L16">
            <v>2</v>
          </cell>
          <cell r="M16">
            <v>4.9996666666666663</v>
          </cell>
          <cell r="N16">
            <v>7.9993333333333325</v>
          </cell>
          <cell r="O16">
            <v>11</v>
          </cell>
          <cell r="P16">
            <v>14.332666666666666</v>
          </cell>
          <cell r="Q16">
            <v>17.666333333333334</v>
          </cell>
          <cell r="R16">
            <v>21</v>
          </cell>
        </row>
        <row r="17">
          <cell r="C17" t="str">
            <v>제조경비  계</v>
          </cell>
          <cell r="D17">
            <v>9197.1990000000005</v>
          </cell>
          <cell r="E17">
            <v>10595.654168315385</v>
          </cell>
          <cell r="F17">
            <v>0.15205228986731556</v>
          </cell>
          <cell r="G17">
            <v>869.0946868576923</v>
          </cell>
          <cell r="H17">
            <v>1747.1227130384614</v>
          </cell>
          <cell r="I17">
            <v>2620.4819720807691</v>
          </cell>
          <cell r="J17">
            <v>3493.2333047384614</v>
          </cell>
          <cell r="K17">
            <v>4379.7550429346156</v>
          </cell>
          <cell r="L17">
            <v>5257.2130979307694</v>
          </cell>
          <cell r="M17">
            <v>6150.7385800371794</v>
          </cell>
          <cell r="N17">
            <v>7044.4062463897435</v>
          </cell>
          <cell r="O17">
            <v>7940.4095505269233</v>
          </cell>
          <cell r="P17">
            <v>8831.1989507128201</v>
          </cell>
          <cell r="Q17">
            <v>9717.6662548987169</v>
          </cell>
          <cell r="R17">
            <v>10595.654168315383</v>
          </cell>
        </row>
        <row r="18">
          <cell r="C18" t="str">
            <v>( 율 )</v>
          </cell>
          <cell r="D18">
            <v>8.1495142376119392E-2</v>
          </cell>
          <cell r="E18">
            <v>8.783233861081266E-2</v>
          </cell>
          <cell r="F18">
            <v>6.3371962346932681E-3</v>
          </cell>
          <cell r="G18">
            <v>0.13641417153628824</v>
          </cell>
          <cell r="H18">
            <v>0.10992341217053363</v>
          </cell>
          <cell r="I18">
            <v>9.9456580085045126E-2</v>
          </cell>
          <cell r="J18">
            <v>9.0531107260106297E-2</v>
          </cell>
          <cell r="K18">
            <v>8.568936928577664E-2</v>
          </cell>
          <cell r="L18">
            <v>8.6758418013247893E-2</v>
          </cell>
          <cell r="M18">
            <v>8.7907880460170063E-2</v>
          </cell>
          <cell r="N18">
            <v>8.5279238855137079E-2</v>
          </cell>
          <cell r="O18">
            <v>8.5172852827259518E-2</v>
          </cell>
          <cell r="P18">
            <v>8.6128628767862883E-2</v>
          </cell>
          <cell r="Q18">
            <v>8.6692117819854017E-2</v>
          </cell>
          <cell r="R18">
            <v>8.7832338610812646E-2</v>
          </cell>
        </row>
        <row r="19">
          <cell r="C19" t="str">
            <v>(공  통 비)</v>
          </cell>
          <cell r="D19">
            <v>429.85700000000003</v>
          </cell>
          <cell r="E19">
            <v>590.89177181538457</v>
          </cell>
          <cell r="F19">
            <v>0.37462405361639917</v>
          </cell>
          <cell r="G19">
            <v>46.192637907692308</v>
          </cell>
          <cell r="H19">
            <v>93.784615138461533</v>
          </cell>
          <cell r="I19">
            <v>140.07282523076924</v>
          </cell>
          <cell r="J19">
            <v>189.79699913846156</v>
          </cell>
          <cell r="K19">
            <v>240.53257858461541</v>
          </cell>
          <cell r="L19">
            <v>297.98947483076927</v>
          </cell>
          <cell r="M19">
            <v>344.56287815384621</v>
          </cell>
          <cell r="N19">
            <v>393.12946572307698</v>
          </cell>
          <cell r="O19">
            <v>444.33569107692313</v>
          </cell>
          <cell r="P19">
            <v>498.7349122461539</v>
          </cell>
          <cell r="Q19">
            <v>546.25403741538469</v>
          </cell>
          <cell r="R19">
            <v>590.89177181538469</v>
          </cell>
        </row>
        <row r="20">
          <cell r="C20" t="str">
            <v>(개  별 비)</v>
          </cell>
          <cell r="D20">
            <v>8767.3420000000006</v>
          </cell>
          <cell r="E20">
            <v>10004.7623965</v>
          </cell>
          <cell r="F20">
            <v>0.14113974298025544</v>
          </cell>
          <cell r="G20">
            <v>822.90204894999999</v>
          </cell>
          <cell r="H20">
            <v>1653.3380978999999</v>
          </cell>
          <cell r="I20">
            <v>2480.4091468500001</v>
          </cell>
          <cell r="J20">
            <v>3303.4363056000002</v>
          </cell>
          <cell r="K20">
            <v>4139.2224643500003</v>
          </cell>
          <cell r="L20">
            <v>4959.2236231000006</v>
          </cell>
          <cell r="M20">
            <v>5806.1757018833341</v>
          </cell>
          <cell r="N20">
            <v>6651.276780666667</v>
          </cell>
          <cell r="O20">
            <v>7496.0738594499999</v>
          </cell>
          <cell r="P20">
            <v>8332.4640384666673</v>
          </cell>
          <cell r="Q20">
            <v>9171.4122174833337</v>
          </cell>
          <cell r="R20">
            <v>10004.7623965</v>
          </cell>
        </row>
        <row r="21">
          <cell r="C21" t="str">
            <v>운    반    비</v>
          </cell>
          <cell r="D21">
            <v>555.19600000000003</v>
          </cell>
          <cell r="E21">
            <v>107.62607439999999</v>
          </cell>
          <cell r="F21">
            <v>-0.80614760480983294</v>
          </cell>
          <cell r="G21">
            <v>9.6327858833333337</v>
          </cell>
          <cell r="H21">
            <v>19.266571766666665</v>
          </cell>
          <cell r="I21">
            <v>28.900357649999997</v>
          </cell>
          <cell r="J21">
            <v>36.099134299999996</v>
          </cell>
          <cell r="K21">
            <v>43.298910949999993</v>
          </cell>
          <cell r="L21">
            <v>50.498687599999997</v>
          </cell>
          <cell r="M21">
            <v>57.717510883333333</v>
          </cell>
          <cell r="N21">
            <v>64.937334166666673</v>
          </cell>
          <cell r="O21">
            <v>72.157157450000014</v>
          </cell>
          <cell r="P21">
            <v>83.979796433333348</v>
          </cell>
          <cell r="Q21">
            <v>95.802435416666682</v>
          </cell>
          <cell r="R21">
            <v>107.62607440000002</v>
          </cell>
        </row>
        <row r="22">
          <cell r="C22" t="str">
            <v>외 주 가 공 비</v>
          </cell>
          <cell r="D22">
            <v>1052.5160000000001</v>
          </cell>
          <cell r="E22">
            <v>200.83865829999999</v>
          </cell>
          <cell r="F22">
            <v>-0.80918232283404723</v>
          </cell>
          <cell r="G22">
            <v>13.366933333333332</v>
          </cell>
          <cell r="H22">
            <v>26.735866666666666</v>
          </cell>
          <cell r="I22">
            <v>40.104799999999997</v>
          </cell>
          <cell r="J22">
            <v>53.993239833333334</v>
          </cell>
          <cell r="K22">
            <v>67.882679666666661</v>
          </cell>
          <cell r="L22">
            <v>81.772119500000002</v>
          </cell>
          <cell r="M22">
            <v>104.24344933333333</v>
          </cell>
          <cell r="N22">
            <v>126.71477916666666</v>
          </cell>
          <cell r="O22">
            <v>149.18610899999999</v>
          </cell>
          <cell r="P22">
            <v>166.40329209999999</v>
          </cell>
          <cell r="Q22">
            <v>183.62147519999999</v>
          </cell>
          <cell r="R22">
            <v>200.83865829999999</v>
          </cell>
        </row>
        <row r="23">
          <cell r="C23" t="str">
            <v>도 급 설 치 비</v>
          </cell>
          <cell r="D23">
            <v>673.18600000000004</v>
          </cell>
          <cell r="E23">
            <v>591.79999999999995</v>
          </cell>
          <cell r="F23">
            <v>-0.12089675067514782</v>
          </cell>
          <cell r="G23">
            <v>41.9</v>
          </cell>
          <cell r="H23">
            <v>83.8</v>
          </cell>
          <cell r="I23">
            <v>126.69999999999999</v>
          </cell>
          <cell r="J23">
            <v>179.73333333333332</v>
          </cell>
          <cell r="K23">
            <v>233.76666666666665</v>
          </cell>
          <cell r="L23">
            <v>286.8</v>
          </cell>
          <cell r="M23">
            <v>343.1</v>
          </cell>
          <cell r="N23">
            <v>398.40000000000003</v>
          </cell>
          <cell r="O23">
            <v>453.70000000000005</v>
          </cell>
          <cell r="P23">
            <v>500.40000000000003</v>
          </cell>
          <cell r="Q23">
            <v>546.1</v>
          </cell>
          <cell r="R23">
            <v>591.80000000000007</v>
          </cell>
        </row>
        <row r="24">
          <cell r="C24" t="str">
            <v>감 가 상 각 비</v>
          </cell>
          <cell r="D24">
            <v>1471.914</v>
          </cell>
          <cell r="E24">
            <v>935</v>
          </cell>
          <cell r="F24">
            <v>-0.36477267014241321</v>
          </cell>
          <cell r="G24">
            <v>62.017666666666663</v>
          </cell>
          <cell r="H24">
            <v>124.03533333333333</v>
          </cell>
          <cell r="I24">
            <v>186.053</v>
          </cell>
          <cell r="J24">
            <v>260.54766666666666</v>
          </cell>
          <cell r="K24">
            <v>335.04233333333332</v>
          </cell>
          <cell r="L24">
            <v>409.53699999999998</v>
          </cell>
          <cell r="M24">
            <v>493.78499999999997</v>
          </cell>
          <cell r="N24">
            <v>578.03300000000002</v>
          </cell>
          <cell r="O24">
            <v>662.28100000000006</v>
          </cell>
          <cell r="P24">
            <v>753.18733333333341</v>
          </cell>
          <cell r="Q24">
            <v>844.09366666666676</v>
          </cell>
          <cell r="R24">
            <v>935.00000000000011</v>
          </cell>
        </row>
        <row r="25">
          <cell r="C25" t="str">
            <v>소  모  품  비</v>
          </cell>
          <cell r="D25">
            <v>466.87099999999998</v>
          </cell>
          <cell r="E25">
            <v>845</v>
          </cell>
          <cell r="F25">
            <v>0.80992179852678792</v>
          </cell>
          <cell r="G25">
            <v>55.466666666666661</v>
          </cell>
          <cell r="H25">
            <v>110.93333333333332</v>
          </cell>
          <cell r="I25">
            <v>166.39999999999998</v>
          </cell>
          <cell r="J25">
            <v>245.26</v>
          </cell>
          <cell r="K25">
            <v>324.13</v>
          </cell>
          <cell r="L25">
            <v>403</v>
          </cell>
          <cell r="M25">
            <v>482</v>
          </cell>
          <cell r="N25">
            <v>561</v>
          </cell>
          <cell r="O25">
            <v>640</v>
          </cell>
          <cell r="P25">
            <v>708.33333333333337</v>
          </cell>
          <cell r="Q25">
            <v>776.66666666666674</v>
          </cell>
          <cell r="R25">
            <v>845.00000000000011</v>
          </cell>
        </row>
        <row r="26">
          <cell r="C26" t="str">
            <v>지 급 임 차 료</v>
          </cell>
          <cell r="D26">
            <v>45.472999999999999</v>
          </cell>
          <cell r="E26">
            <v>1767.2733502999999</v>
          </cell>
          <cell r="F26">
            <v>37.864234827260134</v>
          </cell>
          <cell r="G26">
            <v>134.84277126666666</v>
          </cell>
          <cell r="H26">
            <v>269.6865425333333</v>
          </cell>
          <cell r="I26">
            <v>404.52931379999995</v>
          </cell>
          <cell r="J26">
            <v>551.6154352333333</v>
          </cell>
          <cell r="K26">
            <v>698.70055666666667</v>
          </cell>
          <cell r="L26">
            <v>845.78767809999999</v>
          </cell>
          <cell r="M26">
            <v>999.33113756666671</v>
          </cell>
          <cell r="N26">
            <v>1152.8755970333334</v>
          </cell>
          <cell r="O26">
            <v>1306.4190565000001</v>
          </cell>
          <cell r="P26">
            <v>1460.0374877666668</v>
          </cell>
          <cell r="Q26">
            <v>1613.6549190333335</v>
          </cell>
          <cell r="R26">
            <v>1767.2733503000002</v>
          </cell>
        </row>
        <row r="27">
          <cell r="C27" t="str">
            <v>여 비 교 통 비</v>
          </cell>
          <cell r="D27">
            <v>919.28700000000003</v>
          </cell>
          <cell r="E27">
            <v>214.21539999999999</v>
          </cell>
          <cell r="F27">
            <v>-0.76697658076313491</v>
          </cell>
          <cell r="G27">
            <v>16.877623333333332</v>
          </cell>
          <cell r="H27">
            <v>33.754246666666667</v>
          </cell>
          <cell r="I27">
            <v>51.634869999999999</v>
          </cell>
          <cell r="J27">
            <v>70.781063333333336</v>
          </cell>
          <cell r="K27">
            <v>89.92625666666666</v>
          </cell>
          <cell r="L27">
            <v>109.07244999999999</v>
          </cell>
          <cell r="M27">
            <v>126.90310999999998</v>
          </cell>
          <cell r="N27">
            <v>146.73276999999999</v>
          </cell>
          <cell r="O27">
            <v>164.56643</v>
          </cell>
          <cell r="P27">
            <v>181.11542</v>
          </cell>
          <cell r="Q27">
            <v>197.66341</v>
          </cell>
          <cell r="R27">
            <v>214.21539999999999</v>
          </cell>
        </row>
        <row r="28">
          <cell r="C28" t="str">
            <v>접    대    비</v>
          </cell>
          <cell r="D28">
            <v>54.487000000000002</v>
          </cell>
          <cell r="E28">
            <v>496.02476000000001</v>
          </cell>
          <cell r="F28">
            <v>8.1035432304953474</v>
          </cell>
          <cell r="G28">
            <v>37.853730000000006</v>
          </cell>
          <cell r="H28">
            <v>74.717460000000017</v>
          </cell>
          <cell r="I28">
            <v>111.57119000000003</v>
          </cell>
          <cell r="J28">
            <v>155.43492000000003</v>
          </cell>
          <cell r="K28">
            <v>199.30865000000003</v>
          </cell>
          <cell r="L28">
            <v>244.17238000000003</v>
          </cell>
          <cell r="M28">
            <v>289.42277666666672</v>
          </cell>
          <cell r="N28">
            <v>334.6831733333334</v>
          </cell>
          <cell r="O28">
            <v>379.93357000000009</v>
          </cell>
          <cell r="P28">
            <v>418.6273000000001</v>
          </cell>
          <cell r="Q28">
            <v>457.33103000000011</v>
          </cell>
          <cell r="R28">
            <v>496.02476000000013</v>
          </cell>
        </row>
        <row r="29">
          <cell r="C29" t="str">
            <v>포    장    비</v>
          </cell>
          <cell r="D29">
            <v>1003.393</v>
          </cell>
          <cell r="E29">
            <v>134.13701569999998</v>
          </cell>
          <cell r="F29">
            <v>-0.86631657217062508</v>
          </cell>
          <cell r="G29">
            <v>11.376164533333334</v>
          </cell>
          <cell r="H29">
            <v>22.752329066666668</v>
          </cell>
          <cell r="I29">
            <v>34.154493600000002</v>
          </cell>
          <cell r="J29">
            <v>46.22963</v>
          </cell>
          <cell r="K29">
            <v>57.304766399999998</v>
          </cell>
          <cell r="L29">
            <v>68.801902799999993</v>
          </cell>
          <cell r="M29">
            <v>79.580021933333327</v>
          </cell>
          <cell r="N29">
            <v>90.260141066666662</v>
          </cell>
          <cell r="O29">
            <v>100.96626019999999</v>
          </cell>
          <cell r="P29">
            <v>112.9091787</v>
          </cell>
          <cell r="Q29">
            <v>123.5100972</v>
          </cell>
          <cell r="R29">
            <v>134.13701570000001</v>
          </cell>
        </row>
        <row r="30">
          <cell r="C30" t="str">
            <v>교 육 훈 련 비</v>
          </cell>
          <cell r="D30">
            <v>142.05099999999999</v>
          </cell>
          <cell r="E30">
            <v>3.0776999999999997</v>
          </cell>
          <cell r="F30">
            <v>-0.97833383784697048</v>
          </cell>
          <cell r="G30">
            <v>0.24825916666666667</v>
          </cell>
          <cell r="H30">
            <v>0.49651833333333334</v>
          </cell>
          <cell r="I30">
            <v>0.74477749999999998</v>
          </cell>
          <cell r="J30">
            <v>0.99303666666666668</v>
          </cell>
          <cell r="K30">
            <v>1.2412958333333333</v>
          </cell>
          <cell r="L30">
            <v>1.489555</v>
          </cell>
          <cell r="M30">
            <v>1.7378141666666667</v>
          </cell>
          <cell r="N30">
            <v>1.9860733333333334</v>
          </cell>
          <cell r="O30">
            <v>2.2343324999999998</v>
          </cell>
          <cell r="P30">
            <v>2.5154549999999998</v>
          </cell>
          <cell r="Q30">
            <v>2.7965774999999997</v>
          </cell>
          <cell r="R30">
            <v>3.0776999999999997</v>
          </cell>
        </row>
        <row r="31">
          <cell r="C31" t="str">
            <v>기술계약실시료</v>
          </cell>
          <cell r="D31">
            <v>378.34399999999999</v>
          </cell>
          <cell r="E31">
            <v>60.349080799999996</v>
          </cell>
          <cell r="F31">
            <v>-0.84049150825703589</v>
          </cell>
          <cell r="G31">
            <v>4.5390835999999997</v>
          </cell>
          <cell r="H31">
            <v>9.0781671999999993</v>
          </cell>
          <cell r="I31">
            <v>13.726250799999999</v>
          </cell>
          <cell r="J31">
            <v>18.7153344</v>
          </cell>
          <cell r="K31">
            <v>23.704418</v>
          </cell>
          <cell r="L31">
            <v>28.693501600000001</v>
          </cell>
          <cell r="M31">
            <v>33.874598133333336</v>
          </cell>
          <cell r="N31">
            <v>39.055694666666668</v>
          </cell>
          <cell r="O31">
            <v>44.247791200000002</v>
          </cell>
          <cell r="P31">
            <v>49.608887733333333</v>
          </cell>
          <cell r="Q31">
            <v>54.969984266666664</v>
          </cell>
          <cell r="R31">
            <v>60.349080799999996</v>
          </cell>
        </row>
        <row r="32">
          <cell r="C32" t="str">
            <v>지 급 수 수 료</v>
          </cell>
          <cell r="D32">
            <v>805.81299999999999</v>
          </cell>
          <cell r="E32">
            <v>987.53357039999992</v>
          </cell>
          <cell r="F32">
            <v>0.22551208580650828</v>
          </cell>
          <cell r="G32">
            <v>79.176880866666664</v>
          </cell>
          <cell r="H32">
            <v>165.35476173333331</v>
          </cell>
          <cell r="I32">
            <v>244.53264259999997</v>
          </cell>
          <cell r="J32">
            <v>323.75419013333328</v>
          </cell>
          <cell r="K32">
            <v>418.97673766666662</v>
          </cell>
          <cell r="L32">
            <v>498.19928519999996</v>
          </cell>
          <cell r="M32">
            <v>579.42049939999993</v>
          </cell>
          <cell r="N32">
            <v>660.64271359999998</v>
          </cell>
          <cell r="O32">
            <v>740.86492780000003</v>
          </cell>
          <cell r="P32">
            <v>821.08680866666668</v>
          </cell>
          <cell r="Q32">
            <v>907.30968953333331</v>
          </cell>
          <cell r="R32">
            <v>987.53357040000003</v>
          </cell>
        </row>
        <row r="33">
          <cell r="C33" t="str">
            <v>경상연구개발비</v>
          </cell>
          <cell r="D33">
            <v>393.89100000000002</v>
          </cell>
          <cell r="E33">
            <v>123.2932435</v>
          </cell>
          <cell r="F33">
            <v>-0.68698639090509817</v>
          </cell>
          <cell r="G33">
            <v>10.273438133333332</v>
          </cell>
          <cell r="H33">
            <v>20.547876266666666</v>
          </cell>
          <cell r="I33">
            <v>30.8223144</v>
          </cell>
          <cell r="J33">
            <v>41.095752533333332</v>
          </cell>
          <cell r="K33">
            <v>51.370190666666666</v>
          </cell>
          <cell r="L33">
            <v>61.6446288</v>
          </cell>
          <cell r="M33">
            <v>71.918066933333336</v>
          </cell>
          <cell r="N33">
            <v>82.192505066666669</v>
          </cell>
          <cell r="O33">
            <v>92.466943200000003</v>
          </cell>
          <cell r="P33">
            <v>102.74170996666666</v>
          </cell>
          <cell r="Q33">
            <v>113.01747673333333</v>
          </cell>
          <cell r="R33">
            <v>123.29324349999999</v>
          </cell>
        </row>
        <row r="34">
          <cell r="C34" t="str">
            <v>수 도 광 열 비</v>
          </cell>
          <cell r="D34">
            <v>43.262999999999998</v>
          </cell>
          <cell r="E34">
            <v>53.364910900000005</v>
          </cell>
          <cell r="F34">
            <v>0.23350000924577596</v>
          </cell>
          <cell r="G34">
            <v>4.862579433333333</v>
          </cell>
          <cell r="H34">
            <v>9.7261588666666654</v>
          </cell>
          <cell r="I34">
            <v>13.589738299999999</v>
          </cell>
          <cell r="J34">
            <v>18.453646366666668</v>
          </cell>
          <cell r="K34">
            <v>22.317554433333335</v>
          </cell>
          <cell r="L34">
            <v>27.181462500000002</v>
          </cell>
          <cell r="M34">
            <v>32.045370566666669</v>
          </cell>
          <cell r="N34">
            <v>35.909278633333336</v>
          </cell>
          <cell r="O34">
            <v>40.773186700000004</v>
          </cell>
          <cell r="P34">
            <v>44.637094766666671</v>
          </cell>
          <cell r="Q34">
            <v>49.501002833333338</v>
          </cell>
          <cell r="R34">
            <v>53.364910900000005</v>
          </cell>
        </row>
        <row r="35">
          <cell r="C35" t="str">
            <v>전    력    료</v>
          </cell>
          <cell r="D35">
            <v>144.381</v>
          </cell>
          <cell r="E35">
            <v>159.15774910000002</v>
          </cell>
          <cell r="F35">
            <v>0.10234552399553976</v>
          </cell>
          <cell r="G35">
            <v>12.134962866666667</v>
          </cell>
          <cell r="H35">
            <v>25.265925733333333</v>
          </cell>
          <cell r="I35">
            <v>38.397888600000002</v>
          </cell>
          <cell r="J35">
            <v>51.60194906666667</v>
          </cell>
          <cell r="K35">
            <v>63.79600953333334</v>
          </cell>
          <cell r="L35">
            <v>75.991070000000008</v>
          </cell>
          <cell r="M35">
            <v>89.093113133333347</v>
          </cell>
          <cell r="N35">
            <v>101.19515626666669</v>
          </cell>
          <cell r="O35">
            <v>114.29819940000002</v>
          </cell>
          <cell r="P35">
            <v>128.83871596666668</v>
          </cell>
          <cell r="Q35">
            <v>143.47923253333335</v>
          </cell>
          <cell r="R35">
            <v>159.15774910000002</v>
          </cell>
        </row>
        <row r="36">
          <cell r="C36" t="str">
            <v>수    선    비</v>
          </cell>
          <cell r="D36">
            <v>169.1</v>
          </cell>
          <cell r="E36">
            <v>1009</v>
          </cell>
          <cell r="F36">
            <v>4.9668835008870493</v>
          </cell>
          <cell r="G36">
            <v>83.466666666666654</v>
          </cell>
          <cell r="H36">
            <v>166.93333333333331</v>
          </cell>
          <cell r="I36">
            <v>250.59999999999997</v>
          </cell>
          <cell r="J36">
            <v>322.86666666666662</v>
          </cell>
          <cell r="K36">
            <v>394.63333333333327</v>
          </cell>
          <cell r="L36">
            <v>466.49999999999994</v>
          </cell>
          <cell r="M36">
            <v>551.96666666666658</v>
          </cell>
          <cell r="N36">
            <v>637.0333333333333</v>
          </cell>
          <cell r="O36">
            <v>722.19999999999993</v>
          </cell>
          <cell r="P36">
            <v>818.09999999999991</v>
          </cell>
          <cell r="Q36">
            <v>913.49999999999989</v>
          </cell>
          <cell r="R36">
            <v>1008.9999999999999</v>
          </cell>
        </row>
        <row r="37">
          <cell r="C37" t="str">
            <v>세 금 과 공 과</v>
          </cell>
          <cell r="D37">
            <v>135.852</v>
          </cell>
          <cell r="E37">
            <v>261.12340109999997</v>
          </cell>
          <cell r="F37">
            <v>0.92211672334599393</v>
          </cell>
          <cell r="G37">
            <v>20.349985700000001</v>
          </cell>
          <cell r="H37">
            <v>41.219971400000006</v>
          </cell>
          <cell r="I37">
            <v>64.387957100000008</v>
          </cell>
          <cell r="J37">
            <v>91.936707466666675</v>
          </cell>
          <cell r="K37">
            <v>118.92045783333333</v>
          </cell>
          <cell r="L37">
            <v>144.44120820000001</v>
          </cell>
          <cell r="M37">
            <v>164.49561123333334</v>
          </cell>
          <cell r="N37">
            <v>184.25001426666665</v>
          </cell>
          <cell r="O37">
            <v>204.58241729999997</v>
          </cell>
          <cell r="P37">
            <v>223.35707856666664</v>
          </cell>
          <cell r="Q37">
            <v>242.13173983333331</v>
          </cell>
          <cell r="R37">
            <v>261.12340109999997</v>
          </cell>
        </row>
        <row r="38">
          <cell r="C38" t="str">
            <v>보    험    료</v>
          </cell>
          <cell r="D38">
            <v>54.82</v>
          </cell>
          <cell r="E38">
            <v>396.59</v>
          </cell>
          <cell r="F38">
            <v>6.2344035023713964</v>
          </cell>
          <cell r="G38">
            <v>35.23233333333333</v>
          </cell>
          <cell r="H38">
            <v>70.464666666666659</v>
          </cell>
          <cell r="I38">
            <v>105.69699999999999</v>
          </cell>
          <cell r="J38">
            <v>140.92966666666666</v>
          </cell>
          <cell r="K38">
            <v>176.16233333333332</v>
          </cell>
          <cell r="L38">
            <v>211.39499999999998</v>
          </cell>
          <cell r="M38">
            <v>242.79399999999998</v>
          </cell>
          <cell r="N38">
            <v>274.19299999999998</v>
          </cell>
          <cell r="O38">
            <v>305.59199999999998</v>
          </cell>
          <cell r="P38">
            <v>336.99133333333333</v>
          </cell>
          <cell r="Q38">
            <v>366.79066666666665</v>
          </cell>
          <cell r="R38">
            <v>396.59</v>
          </cell>
        </row>
        <row r="39">
          <cell r="C39" t="str">
            <v>통   신     비</v>
          </cell>
          <cell r="D39">
            <v>101.871</v>
          </cell>
          <cell r="E39">
            <v>2.46475</v>
          </cell>
          <cell r="F39">
            <v>-0.97580518498885849</v>
          </cell>
          <cell r="G39">
            <v>0.20539583333333333</v>
          </cell>
          <cell r="H39">
            <v>0.41079166666666667</v>
          </cell>
          <cell r="I39">
            <v>0.6161875</v>
          </cell>
          <cell r="J39">
            <v>0.82158333333333333</v>
          </cell>
          <cell r="K39">
            <v>1.0269791666666666</v>
          </cell>
          <cell r="L39">
            <v>1.2323749999999998</v>
          </cell>
          <cell r="M39">
            <v>1.437770833333333</v>
          </cell>
          <cell r="N39">
            <v>1.6431666666666662</v>
          </cell>
          <cell r="O39">
            <v>1.8485624999999994</v>
          </cell>
          <cell r="P39">
            <v>2.0539583333333327</v>
          </cell>
          <cell r="Q39">
            <v>2.2593541666666659</v>
          </cell>
          <cell r="R39">
            <v>2.4647499999999991</v>
          </cell>
        </row>
        <row r="40">
          <cell r="C40" t="str">
            <v>도 서 인 쇄 비</v>
          </cell>
          <cell r="D40">
            <v>114.078</v>
          </cell>
          <cell r="E40">
            <v>44.267864600000003</v>
          </cell>
          <cell r="F40">
            <v>-0.61195090552078402</v>
          </cell>
          <cell r="G40">
            <v>3.3307606666666665</v>
          </cell>
          <cell r="H40">
            <v>6.6635213333333336</v>
          </cell>
          <cell r="I40">
            <v>9.9972820000000002</v>
          </cell>
          <cell r="J40">
            <v>14.784545600000001</v>
          </cell>
          <cell r="K40">
            <v>19.573809199999999</v>
          </cell>
          <cell r="L40">
            <v>24.427072799999998</v>
          </cell>
          <cell r="M40">
            <v>27.738444099999999</v>
          </cell>
          <cell r="N40">
            <v>31.051815399999999</v>
          </cell>
          <cell r="O40">
            <v>34.367186699999998</v>
          </cell>
          <cell r="P40">
            <v>37.665412666666661</v>
          </cell>
          <cell r="Q40">
            <v>40.965638633333327</v>
          </cell>
          <cell r="R40">
            <v>44.267864599999996</v>
          </cell>
        </row>
        <row r="41">
          <cell r="C41" t="str">
            <v>회    의    비</v>
          </cell>
          <cell r="D41">
            <v>3.4049999999999998</v>
          </cell>
          <cell r="E41">
            <v>661.01886739999998</v>
          </cell>
          <cell r="F41">
            <v>193.13182596182085</v>
          </cell>
          <cell r="G41">
            <v>52.847360999999999</v>
          </cell>
          <cell r="H41">
            <v>105.694722</v>
          </cell>
          <cell r="I41">
            <v>158.55108300000001</v>
          </cell>
          <cell r="J41">
            <v>215.83213733333332</v>
          </cell>
          <cell r="K41">
            <v>273.00319166666668</v>
          </cell>
          <cell r="L41">
            <v>330.18224600000002</v>
          </cell>
          <cell r="M41">
            <v>385.442407</v>
          </cell>
          <cell r="N41">
            <v>440.634568</v>
          </cell>
          <cell r="O41">
            <v>495.819729</v>
          </cell>
          <cell r="P41">
            <v>550.95877513333335</v>
          </cell>
          <cell r="Q41">
            <v>605.9848212666667</v>
          </cell>
          <cell r="R41">
            <v>661.01886739999998</v>
          </cell>
        </row>
        <row r="42">
          <cell r="C42" t="str">
            <v>차 량 관 리 비</v>
          </cell>
          <cell r="D42">
            <v>38.15</v>
          </cell>
          <cell r="E42">
            <v>951.60599999999999</v>
          </cell>
          <cell r="F42">
            <v>23.943800786369593</v>
          </cell>
          <cell r="G42">
            <v>132.9</v>
          </cell>
          <cell r="H42">
            <v>265.8</v>
          </cell>
          <cell r="I42">
            <v>398.69799999999998</v>
          </cell>
          <cell r="J42">
            <v>461.95666666666665</v>
          </cell>
          <cell r="K42">
            <v>525.13533333333328</v>
          </cell>
          <cell r="L42">
            <v>588.404</v>
          </cell>
          <cell r="M42">
            <v>648.12833333333333</v>
          </cell>
          <cell r="N42">
            <v>707.85266666666666</v>
          </cell>
          <cell r="O42">
            <v>767.56899999999996</v>
          </cell>
          <cell r="P42">
            <v>828.91566666666665</v>
          </cell>
          <cell r="Q42">
            <v>890.26233333333334</v>
          </cell>
          <cell r="R42">
            <v>951.60599999999999</v>
          </cell>
        </row>
        <row r="43">
          <cell r="C43" t="str">
            <v>잡          비</v>
          </cell>
          <cell r="D43">
            <v>0</v>
          </cell>
          <cell r="E43">
            <v>0</v>
          </cell>
          <cell r="F43" t="e">
            <v>#DIV/0!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</row>
        <row r="44">
          <cell r="C44" t="str">
            <v>제조원가 총계</v>
          </cell>
          <cell r="D44">
            <v>100352.35</v>
          </cell>
          <cell r="E44">
            <v>105609.01722434332</v>
          </cell>
          <cell r="F44">
            <v>5.238210390034026E-2</v>
          </cell>
          <cell r="G44">
            <v>6194.4034319952498</v>
          </cell>
          <cell r="H44">
            <v>14831.938203313577</v>
          </cell>
          <cell r="I44">
            <v>23915.45520749344</v>
          </cell>
          <cell r="J44">
            <v>34502.396556792322</v>
          </cell>
          <cell r="K44">
            <v>45245.935311629662</v>
          </cell>
          <cell r="L44">
            <v>53444.973383267003</v>
          </cell>
          <cell r="M44">
            <v>61602.462210623184</v>
          </cell>
          <cell r="N44">
            <v>72054.587222225513</v>
          </cell>
          <cell r="O44">
            <v>81085.559871612466</v>
          </cell>
          <cell r="P44">
            <v>89387.492516779152</v>
          </cell>
          <cell r="Q44">
            <v>97883.704065945843</v>
          </cell>
          <cell r="R44">
            <v>105609.0172243433</v>
          </cell>
        </row>
        <row r="45">
          <cell r="C45" t="str">
            <v>( 율 )</v>
          </cell>
          <cell r="D45">
            <v>0.88920866570660972</v>
          </cell>
          <cell r="E45">
            <v>0.87544259314745565</v>
          </cell>
          <cell r="F45">
            <v>-1.3766072559154074E-2</v>
          </cell>
          <cell r="G45">
            <v>0.9722811853704677</v>
          </cell>
          <cell r="H45">
            <v>0.93317844490459145</v>
          </cell>
          <cell r="I45">
            <v>0.90767630209099137</v>
          </cell>
          <cell r="J45">
            <v>0.89416878030353808</v>
          </cell>
          <cell r="K45">
            <v>0.88523116512031741</v>
          </cell>
          <cell r="L45">
            <v>0.88198847091007659</v>
          </cell>
          <cell r="M45">
            <v>0.88043766022500547</v>
          </cell>
          <cell r="N45">
            <v>0.87228932282002702</v>
          </cell>
          <cell r="O45">
            <v>0.86976476634035704</v>
          </cell>
          <cell r="P45">
            <v>0.87177541831354322</v>
          </cell>
          <cell r="Q45">
            <v>0.87322875502654773</v>
          </cell>
          <cell r="R45">
            <v>0.87544259314745554</v>
          </cell>
        </row>
        <row r="46">
          <cell r="C46" t="str">
            <v>(공  통 비)</v>
          </cell>
          <cell r="D46">
            <v>1681.758</v>
          </cell>
          <cell r="E46">
            <v>1978.3787718153847</v>
          </cell>
          <cell r="F46">
            <v>0.1763754189457607</v>
          </cell>
          <cell r="G46">
            <v>170.6086379076923</v>
          </cell>
          <cell r="H46">
            <v>342.61861513846156</v>
          </cell>
          <cell r="I46">
            <v>513.32582523076928</v>
          </cell>
          <cell r="J46">
            <v>675.87099913846157</v>
          </cell>
          <cell r="K46">
            <v>839.42957858461546</v>
          </cell>
          <cell r="L46">
            <v>1009.7094748307693</v>
          </cell>
          <cell r="M46">
            <v>1170.6948781538463</v>
          </cell>
          <cell r="N46">
            <v>1333.674465723077</v>
          </cell>
          <cell r="O46">
            <v>1499.295691076923</v>
          </cell>
          <cell r="P46">
            <v>1664.5369122461539</v>
          </cell>
          <cell r="Q46">
            <v>1822.8990374153846</v>
          </cell>
          <cell r="R46">
            <v>1978.3787718153844</v>
          </cell>
        </row>
        <row r="47">
          <cell r="C47" t="str">
            <v>(개  별  비)</v>
          </cell>
          <cell r="D47">
            <v>98670.59199999999</v>
          </cell>
          <cell r="E47">
            <v>103630.63845252793</v>
          </cell>
          <cell r="F47">
            <v>5.0268741192187605E-2</v>
          </cell>
          <cell r="G47">
            <v>6023.7947940875574</v>
          </cell>
          <cell r="H47">
            <v>14489.319588175116</v>
          </cell>
          <cell r="I47">
            <v>23402.129382262676</v>
          </cell>
          <cell r="J47">
            <v>33826.525557653862</v>
          </cell>
          <cell r="K47">
            <v>44406.505733045051</v>
          </cell>
          <cell r="L47">
            <v>52435.263908436238</v>
          </cell>
          <cell r="M47">
            <v>60431.767332469339</v>
          </cell>
          <cell r="N47">
            <v>70720.912756502439</v>
          </cell>
          <cell r="O47">
            <v>79586.264180535538</v>
          </cell>
          <cell r="P47">
            <v>87722.955604532995</v>
          </cell>
          <cell r="Q47">
            <v>96060.805028530449</v>
          </cell>
          <cell r="R47">
            <v>103630.63845252791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/>
      <sheetData sheetId="39" refreshError="1"/>
      <sheetData sheetId="40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/>
      <sheetData sheetId="65" refreshError="1"/>
      <sheetData sheetId="66" refreshError="1"/>
      <sheetData sheetId="67" refreshError="1"/>
      <sheetData sheetId="68" refreshError="1"/>
      <sheetData sheetId="69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제품별"/>
      <sheetName val="98연계표"/>
      <sheetName val="Sheet1"/>
      <sheetName val="97"/>
      <sheetName val="RD제품개발투자비(매가)"/>
      <sheetName val="2.대외공문"/>
      <sheetName val="부하_팀별"/>
      <sheetName val="기본자료"/>
      <sheetName val="Sheet2"/>
      <sheetName val="제조 경영"/>
      <sheetName val="현금&amp;현금등가(K)"/>
      <sheetName val="퇴충(K)"/>
      <sheetName val="공수TABLE"/>
      <sheetName val="소계정"/>
      <sheetName val="A"/>
      <sheetName val="성신"/>
      <sheetName val="별제권_정리담보권1"/>
      <sheetName val="경쟁실분"/>
      <sheetName val="60KCF_01"/>
      <sheetName val="법인세등 (2)"/>
      <sheetName val="BASE MC"/>
      <sheetName val="리니어모터 LIST"/>
      <sheetName val="분류표"/>
      <sheetName val="AIR SHOWER(3인용)"/>
      <sheetName val="상세내역"/>
      <sheetName val="토량산출서"/>
      <sheetName val="산출근거1"/>
      <sheetName val="8YF610_재료비"/>
      <sheetName val="Sheet11"/>
      <sheetName val="품의서"/>
      <sheetName val="일위대가(계측기설치)"/>
      <sheetName val="일위대가"/>
      <sheetName val="97PLAN"/>
      <sheetName val="FAX"/>
      <sheetName val="9GNG운반"/>
      <sheetName val="BOE_MODULE_원가"/>
      <sheetName val="DB"/>
      <sheetName val="등급표"/>
      <sheetName val="MAIN"/>
      <sheetName val="불합리관리 SHEET"/>
      <sheetName val="현황(2006.4Q)"/>
      <sheetName val="증감내역"/>
      <sheetName val="취합04-01 B_L &amp; T_C"/>
      <sheetName val="합계잔액시산표"/>
      <sheetName val="노임단가"/>
      <sheetName val="단가조사"/>
      <sheetName val="설비등록"/>
      <sheetName val="3월"/>
      <sheetName val="인원"/>
      <sheetName val="비고"/>
      <sheetName val="별제권_정리담보권"/>
      <sheetName val="Baby일위대가"/>
      <sheetName val="2012년 전용 수주계획"/>
      <sheetName val="기번기준"/>
      <sheetName val="전주자재"/>
      <sheetName val="Form"/>
      <sheetName val="Mark"/>
      <sheetName val="Tin"/>
      <sheetName val="Tin1"/>
      <sheetName val="Trim"/>
      <sheetName val="설비효율"/>
      <sheetName val="설비UPEH"/>
      <sheetName val="LOSSTIME"/>
      <sheetName val="종합"/>
      <sheetName val="출하생산일보"/>
      <sheetName val="성명데이터"/>
      <sheetName val="산출내역서집계표"/>
      <sheetName val="밸브설치"/>
      <sheetName val="법인구분"/>
      <sheetName val="기초코드"/>
      <sheetName val="실행VS예상"/>
      <sheetName val="1단1열(S)"/>
      <sheetName val="LSTK#1"/>
      <sheetName val="Card08"/>
      <sheetName val="변경비교-을"/>
      <sheetName val="목록"/>
      <sheetName val="반입실적"/>
      <sheetName val="신한은행1"/>
      <sheetName val="반송"/>
      <sheetName val="차체부품 INS REPORT(갑)"/>
      <sheetName val="20관리비율"/>
      <sheetName val="일위"/>
      <sheetName val="일위대가(1)"/>
      <sheetName val="정율표"/>
      <sheetName val="SPPLCPAN"/>
      <sheetName val="데모라인"/>
      <sheetName val="하_고과(결과)"/>
      <sheetName val="년고과(결과)"/>
      <sheetName val="예산내역서"/>
      <sheetName val="01월"/>
      <sheetName val="비용"/>
      <sheetName val="영업그룹"/>
      <sheetName val="송전기본"/>
      <sheetName val="3-4현"/>
      <sheetName val="설계개선"/>
      <sheetName val="144"/>
      <sheetName val="mtu-detail"/>
      <sheetName val="본사인상전"/>
      <sheetName val="터널조도"/>
      <sheetName val="2000하반기성과급"/>
      <sheetName val="2004년관리지표3"/>
      <sheetName val="견적정보"/>
      <sheetName val="변수"/>
      <sheetName val="원가관리"/>
      <sheetName val="XREF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제품별"/>
      <sheetName val="97"/>
      <sheetName val="제조 경영"/>
      <sheetName val="실행VS예상"/>
      <sheetName val="1단1열(S)"/>
      <sheetName val="LSTK#1"/>
      <sheetName val="2012년 전용 수주계획"/>
      <sheetName val="98연계표"/>
      <sheetName val="별제권_정리담보권1"/>
      <sheetName val="법인세등 (2)"/>
      <sheetName val="비용"/>
      <sheetName val="97PLAN"/>
      <sheetName val="01월"/>
      <sheetName val="일위대가(1)"/>
      <sheetName val="별제권_정리담보권"/>
      <sheetName val="산출내역서집계표"/>
      <sheetName val="전주자재"/>
      <sheetName val="상세내역"/>
      <sheetName val="일위대가(계측기설치)"/>
      <sheetName val="영업그룹"/>
      <sheetName val="MAIN"/>
      <sheetName val="반입실적"/>
      <sheetName val="공수TABLE"/>
      <sheetName val="PI"/>
      <sheetName val="공사내역(2003년)"/>
      <sheetName val="트라데사매트릭Temp"/>
      <sheetName val="제조_경영"/>
      <sheetName val="2012년_전용_수주계획"/>
      <sheetName val="법인세등_(2)"/>
      <sheetName val="2.대외공문"/>
      <sheetName val="실행철강하도"/>
      <sheetName val="변수"/>
      <sheetName val="정율표"/>
      <sheetName val="제조_경영1"/>
      <sheetName val="2012년_전용_수주계획1"/>
      <sheetName val="법인세등_(2)1"/>
      <sheetName val="2_대외공문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/>
      <sheetData sheetId="34"/>
      <sheetData sheetId="35"/>
      <sheetData sheetId="36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1"/>
      <sheetName val="투자예산 보고본(생기용)"/>
      <sheetName val="Y3-LIST"/>
      <sheetName val="MEMORY"/>
      <sheetName val="제조 경영"/>
      <sheetName val="확인서"/>
      <sheetName val="UNIT"/>
      <sheetName val="A-100전제"/>
      <sheetName val="Gamma"/>
      <sheetName val="color SR"/>
      <sheetName val="적용환율"/>
      <sheetName val="고정자산원본"/>
      <sheetName val="DBASE"/>
      <sheetName val="1단계"/>
      <sheetName val="3희질산"/>
      <sheetName val="송전기본"/>
      <sheetName val="법인세등 (2)"/>
      <sheetName val="설계조건"/>
      <sheetName val="2.대외공문"/>
      <sheetName val="별제권_정리담보권1"/>
      <sheetName val="GPS_RAW"/>
      <sheetName val="현황"/>
      <sheetName val="SPPLCPAN"/>
      <sheetName val="차수"/>
      <sheetName val="MAIN"/>
      <sheetName val="진행 사항"/>
      <sheetName val="일정"/>
      <sheetName val="성신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계산"/>
      <sheetName val="UNIT"/>
      <sheetName val="DBASE"/>
      <sheetName val="UNIT종류 및 수량"/>
      <sheetName val="TEL"/>
      <sheetName val="98연계표"/>
      <sheetName val="반송"/>
      <sheetName val="11"/>
      <sheetName val="송전기본"/>
      <sheetName val="Gamma"/>
      <sheetName val="상세분석"/>
      <sheetName val="MAIN"/>
    </sheetNames>
    <sheetDataSet>
      <sheetData sheetId="0"/>
      <sheetData sheetId="1"/>
      <sheetData sheetId="2">
        <row r="3">
          <cell r="E3">
            <v>28000</v>
          </cell>
        </row>
      </sheetData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ROKE"/>
      <sheetName val="DLM190P-ST600"/>
      <sheetName val="DLM190P-ST400 (2)"/>
      <sheetName val="DLM190P-F150-ST100"/>
      <sheetName val="DLM190P-F900-ST450"/>
      <sheetName val="DLM190P-F220-ST1076-M2"/>
      <sheetName val="DLM190P-F600-ST1750-M2(문대원)"/>
      <sheetName val="DLM190P-F900-ST700"/>
      <sheetName val="DLM190P-F300-ST1200-M2"/>
      <sheetName val="DLM190P-ST400(세우)"/>
      <sheetName val="DLM190P-F600-ST1600"/>
      <sheetName val="DLM190P-F1200-ST400-Z"/>
      <sheetName val="DLM190P-F600-ST1500"/>
      <sheetName val="DLM190P-F220-ST700-M1(YAS)"/>
      <sheetName val="DLM190P-F220-ST1350-M1_Y"/>
      <sheetName val="DLM190P-F240-ST700-M1_M"/>
      <sheetName val="DLM190P-F220-ST700-M1_S"/>
      <sheetName val="DLM190P-F440-ST200-M2_Y"/>
      <sheetName val="DLM190P-F440-ST2000-M2_Y"/>
      <sheetName val="DLM190P-F717-ST400(세우)"/>
      <sheetName val="DLM190P-F478-ST400(세우)"/>
      <sheetName val="DLM190P-F220-ST1350-M1_Y (2)"/>
      <sheetName val="DLM190P-F478-ST550(세우)"/>
      <sheetName val="DLM190P-F367-ST1900(세우)"/>
      <sheetName val="DLM190P-F300-ST1900(미쯔비시)"/>
      <sheetName val="DLM190P-F367-ST1000(세우)"/>
      <sheetName val="DLM190P-F367-ST430(세우)"/>
      <sheetName val="DLM190P-F300-ST1900(미쯔비시)_1.14"/>
      <sheetName val="DLM190P-F367-ST1000(세우)_1.14"/>
      <sheetName val="DLM190P-F367-ST430(세우)_1.14(2차)"/>
      <sheetName val="DLM190P-F367-ST1900(세우)_1.14(2차"/>
      <sheetName val="DLM190P-F367-ST1900(세우)_1.16(3차"/>
      <sheetName val="DLM190P-F367-ST1000(세우)_1.15(3차"/>
      <sheetName val="DLM190P-ST600 (2)"/>
      <sheetName val="DLM190P-ST400 (3)"/>
      <sheetName val="DLM190P-F150-ST100 (2)"/>
      <sheetName val="DLM190P-F900-ST450 (2)"/>
      <sheetName val="DLM190P-F220-ST1076-M2 (2)"/>
      <sheetName val="DLM190P-F600-ST1750-M2(문대원) (2)"/>
      <sheetName val="DLM190P-F900-ST700 (2)"/>
      <sheetName val="DLM190P-F300-ST1200-M2 (2)"/>
      <sheetName val="DLM190P-ST400(세우) (2)"/>
      <sheetName val="DLM190P-F600-ST1600 (2)"/>
      <sheetName val="DLM190P-F1200-ST400-Z (2)"/>
      <sheetName val="DLM190P-F600-ST1500 (2)"/>
      <sheetName val="DLM190P-F220-ST700-M1(YAS) (2)"/>
      <sheetName val="DLM190P-F220-ST1350-M1_Y (2 (3)"/>
      <sheetName val="DLM190P-F240-ST700-M1_M (2)"/>
      <sheetName val="DLM190P-F220-ST700-M1_S (2)"/>
      <sheetName val="DLM190P-F440-ST200-M2_Y (2)"/>
      <sheetName val="DLM190P-F440-ST2000-M2_Y (2)"/>
      <sheetName val="DLM190P-F717-ST400(세우) (2)"/>
      <sheetName val="DLM190P-F478-ST400(세우) (2)"/>
      <sheetName val="DLM190P-F220-ST1350-M1_Y (3)"/>
      <sheetName val="DLM190P-F478-ST550(세우) (2)"/>
      <sheetName val="DLM190P-F367-ST1900(세우) (2)"/>
      <sheetName val="DLM190P-F300-ST1900(미쯔비시) (2)"/>
      <sheetName val="DLM190P-F367-ST1000(세우) (2)"/>
      <sheetName val="DLM190P-F367-ST430(세우) (2)"/>
      <sheetName val="DLM190P-F300-ST1900(미쯔비시)_1 (2)"/>
      <sheetName val="DLM190P-F367-ST1000(세우)_1.1 (2)"/>
      <sheetName val="DLM190P-F367-ST430(세우)_1.14 (2)"/>
      <sheetName val="DLM190P-F367-ST1900(세우)_1.1 (2)"/>
      <sheetName val="DLM190P-F367-ST1900(세우)_1.1 (3)"/>
      <sheetName val="DLM190P-F367-ST1000(세우)_1.1 (3)"/>
      <sheetName val="DLM190P-F367-ST430(세우)_1.1(3차)"/>
      <sheetName val="DLM190P-F478-ST550(세우) (3)"/>
      <sheetName val="DLM190P-F220-ST800-M1_Y"/>
      <sheetName val="DLM190P-F220-ST450-M1_Y "/>
      <sheetName val="DLM190P-F380-ST1400-m2"/>
      <sheetName val="DLMD190P-F1200-ST470-M1"/>
      <sheetName val="DLMD190P-F1200-ST600-M1"/>
      <sheetName val="DLMD190P-F1200-ST700-M1"/>
      <sheetName val="DLM190P-F300-ST2100-m1"/>
      <sheetName val="DLM190P-F120-ST400-SEWOO(3.30)"/>
      <sheetName val="DLM190P-F30-ST200-M1"/>
      <sheetName val="DLM190P-F15-ST200-M1"/>
      <sheetName val="DLM190P-F15-ST300-M1"/>
      <sheetName val="DLM190P-F30-ST200-M1_abs"/>
      <sheetName val="DLM190P-F15-ST200-M1-abs"/>
      <sheetName val="DLM190P-F15-ST300-M1-abs"/>
      <sheetName val="DLM190P-F60-ST1000-M1-abs"/>
      <sheetName val="DLM190P-F60-ST1000-M1-INC"/>
      <sheetName val="DLM190P-F60-ST1100-M2-abs"/>
      <sheetName val="DLM190P-F60-ST1100-M2-INC"/>
      <sheetName val="DLM190P-F30-ST200-M1_abs (2)"/>
      <sheetName val="DLM190P-F300-ST450-M1"/>
      <sheetName val="DLM190P-F150-ST500-M1"/>
      <sheetName val="DLM190P-F150-ST700-M1"/>
      <sheetName val="DLM190P-F300-ST1500-M1"/>
      <sheetName val="DLM190P-F300-ST1500-M1 (2)"/>
      <sheetName val="DLM190P-F220-ST610-M1-YAS"/>
      <sheetName val="DLM190P-F220-ST700-M1-YAS"/>
      <sheetName val="DLM190P-F220-ST510-M2-YAS"/>
      <sheetName val="DLM190P-F600-ST2300-M1"/>
      <sheetName val="DLM190P-F90-ST200-M1"/>
      <sheetName val="Gamma"/>
      <sheetName val="color SR"/>
      <sheetName val="11"/>
      <sheetName val="확인서"/>
      <sheetName val="종목코드"/>
      <sheetName val="TEL"/>
      <sheetName val="STROKE별 단가"/>
      <sheetName val="반송"/>
    </sheetNames>
    <sheetDataSet>
      <sheetData sheetId="0">
        <row r="2">
          <cell r="A2">
            <v>100</v>
          </cell>
          <cell r="C2" t="str">
            <v>LM-H2P1A-06M</v>
          </cell>
          <cell r="E2">
            <v>60</v>
          </cell>
        </row>
        <row r="3">
          <cell r="A3">
            <v>200</v>
          </cell>
          <cell r="C3" t="str">
            <v>LM-H2P2A-12M</v>
          </cell>
          <cell r="E3">
            <v>120</v>
          </cell>
        </row>
        <row r="4">
          <cell r="A4">
            <v>300</v>
          </cell>
          <cell r="C4" t="str">
            <v>LM-H2P2B-24M</v>
          </cell>
          <cell r="E4">
            <v>240</v>
          </cell>
        </row>
        <row r="5">
          <cell r="A5">
            <v>400</v>
          </cell>
          <cell r="C5" t="str">
            <v>LM-H2P2C-36M</v>
          </cell>
          <cell r="E5">
            <v>360</v>
          </cell>
        </row>
        <row r="6">
          <cell r="A6">
            <v>500</v>
          </cell>
          <cell r="C6" t="str">
            <v>LM-H2P2D-48M</v>
          </cell>
          <cell r="E6">
            <v>480</v>
          </cell>
        </row>
        <row r="7">
          <cell r="A7">
            <v>600</v>
          </cell>
        </row>
        <row r="8">
          <cell r="A8">
            <v>700</v>
          </cell>
        </row>
        <row r="9">
          <cell r="A9">
            <v>800</v>
          </cell>
        </row>
        <row r="10">
          <cell r="A10">
            <v>900</v>
          </cell>
        </row>
        <row r="11">
          <cell r="A11">
            <v>1000</v>
          </cell>
        </row>
        <row r="12">
          <cell r="A12">
            <v>1100</v>
          </cell>
        </row>
        <row r="13">
          <cell r="A13">
            <v>1200</v>
          </cell>
        </row>
        <row r="14">
          <cell r="A14">
            <v>1300</v>
          </cell>
        </row>
        <row r="15">
          <cell r="A15">
            <v>1400</v>
          </cell>
        </row>
        <row r="16">
          <cell r="A16">
            <v>1500</v>
          </cell>
        </row>
        <row r="17">
          <cell r="A17">
            <v>1600</v>
          </cell>
        </row>
        <row r="18">
          <cell r="A18">
            <v>1700</v>
          </cell>
        </row>
        <row r="19">
          <cell r="A19">
            <v>1800</v>
          </cell>
        </row>
        <row r="20">
          <cell r="A20">
            <v>1900</v>
          </cell>
        </row>
        <row r="21">
          <cell r="A21">
            <v>2000</v>
          </cell>
        </row>
        <row r="22">
          <cell r="A22">
            <v>2100</v>
          </cell>
        </row>
        <row r="23">
          <cell r="A23">
            <v>2200</v>
          </cell>
        </row>
        <row r="24">
          <cell r="A24">
            <v>2300</v>
          </cell>
        </row>
        <row r="25">
          <cell r="A25">
            <v>2400</v>
          </cell>
        </row>
        <row r="26">
          <cell r="A26">
            <v>2500</v>
          </cell>
        </row>
        <row r="27">
          <cell r="A27">
            <v>2600</v>
          </cell>
        </row>
        <row r="28">
          <cell r="A28">
            <v>2700</v>
          </cell>
        </row>
        <row r="29">
          <cell r="A29">
            <v>2800</v>
          </cell>
        </row>
        <row r="30">
          <cell r="A30">
            <v>2900</v>
          </cell>
        </row>
        <row r="31">
          <cell r="A31">
            <v>3000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-100전제"/>
      <sheetName val="관리점차트"/>
      <sheetName val="2-2. 실적-PCN"/>
      <sheetName val="2-2. 실적-SE"/>
      <sheetName val="2-2. 실적- ECR"/>
      <sheetName val="2-2. 실적-bir"/>
      <sheetName val="2-2. 실적-DVP"/>
      <sheetName val="2-2. 실적-TIR"/>
      <sheetName val="2-2. 실적-골격정도"/>
      <sheetName val="2-2. 실적-DIQS"/>
      <sheetName val="b_spec_ph2(batch5)"/>
      <sheetName val="b_spec_ph2(batch6)"/>
      <sheetName val="b_spec_ph2(batch7)"/>
      <sheetName val="b_spec_ph2(batch8)"/>
      <sheetName val="BATCH6 BOM"/>
      <sheetName val="첨1"/>
      <sheetName val="첨2"/>
      <sheetName val="첨3"/>
      <sheetName val="Sheet1"/>
      <sheetName val="Sheet2"/>
      <sheetName val="Sheet3"/>
      <sheetName val="A-100전제_x0000_CEL"/>
      <sheetName val="경조"/>
      <sheetName val="02.05.09"/>
      <sheetName val="2002.04"/>
      <sheetName val="일일업무"/>
      <sheetName val="020510"/>
      <sheetName val="020502"/>
      <sheetName val="VXXXXX"/>
      <sheetName val="부문운영방침"/>
      <sheetName val="2003년중점사업계획"/>
      <sheetName val="업무추진계획서"/>
      <sheetName val="0203비교"/>
      <sheetName val="2002사업계획실적검토"/>
      <sheetName val="투자예산"/>
      <sheetName val="인원계획안"/>
      <sheetName val="교육계획"/>
      <sheetName val="원가절감계획"/>
      <sheetName val="재료비계획"/>
      <sheetName val="OPT-일반"/>
      <sheetName val="OPT-서유럽"/>
      <sheetName val="OPT-북미(1)"/>
      <sheetName val="가격원가 (2)"/>
      <sheetName val="rawdata001010 (2)"/>
      <sheetName val="PACK-일반&amp;북미"/>
      <sheetName val="PACK-서유럽"/>
      <sheetName val="00000000"/>
      <sheetName val="현황-WORLD"/>
      <sheetName val="현황-북미"/>
      <sheetName val="T-2"/>
      <sheetName val="J-1"/>
      <sheetName val="J-2"/>
      <sheetName val="V-2"/>
      <sheetName val="MY02 TJVM"/>
      <sheetName val="종합"/>
      <sheetName val="첨부"/>
      <sheetName val="신규입수"/>
      <sheetName val="신규완료"/>
      <sheetName val="수정입수"/>
      <sheetName val="수정완료"/>
      <sheetName val="엔진조립공정도"/>
      <sheetName val="TA조립공정도"/>
      <sheetName val="창고관리"/>
      <sheetName val="대물창고"/>
      <sheetName val="일방통행로(대물)"/>
      <sheetName val="31-01(주소)"/>
      <sheetName val="31-01(지역표)"/>
      <sheetName val="31-02(주소)"/>
      <sheetName val="31-02(지역표)"/>
      <sheetName val="31-02(주소)2"/>
      <sheetName val="31-02(지역표)2"/>
      <sheetName val="31-03(주소)"/>
      <sheetName val="31-03(지역표)"/>
      <sheetName val="31-04(주소)"/>
      <sheetName val="31-04(지역표)"/>
      <sheetName val="31-05(주소)"/>
      <sheetName val="31-05(지역표)"/>
      <sheetName val="31-06(주소)2"/>
      <sheetName val="31-06(지역표)2"/>
      <sheetName val="인텍크SEQ LAY-OUT"/>
      <sheetName val="ID코드"/>
      <sheetName val="표지 (2)"/>
      <sheetName val="34G(Lay-Out)"/>
      <sheetName val="34G장비운행방향"/>
      <sheetName val="34S-RACK(달리)"/>
      <sheetName val="달리(주기표)"/>
      <sheetName val="34-01(다단랙)"/>
      <sheetName val="34-01(주소)"/>
      <sheetName val="34-01(지역표)"/>
      <sheetName val="34-01(지역표) (2)"/>
      <sheetName val="34-01(지역표) (식별)"/>
      <sheetName val="34-02(주소)"/>
      <sheetName val="34-02(지역표)"/>
      <sheetName val="34-03(주소)"/>
      <sheetName val="34-03(지역표)"/>
      <sheetName val="34-04(주소)"/>
      <sheetName val="34-04(지역표)"/>
      <sheetName val="34-05(주소)"/>
      <sheetName val="34-05(지역표)"/>
      <sheetName val="34-06(주소)"/>
      <sheetName val="34-06(지역표)"/>
      <sheetName val="34-07(주소)"/>
      <sheetName val="34-07(지역표)"/>
      <sheetName val="34-08(주소)"/>
      <sheetName val="34-08(지역표)"/>
      <sheetName val="34-08(지역표) (식별)"/>
      <sheetName val="34-09(주소)"/>
      <sheetName val="34-09(지역표)"/>
      <sheetName val="34-09(지역표) (식별)"/>
      <sheetName val="FAM1엔진LIST"/>
      <sheetName val="INT'MF SEQ"/>
      <sheetName val="MAIN(CA)"/>
      <sheetName val="MAIN(CB)"/>
      <sheetName val="MAIN(CC)"/>
      <sheetName val="MAIN(CP)"/>
      <sheetName val="MAIN(CJ)"/>
      <sheetName val="MAIN(CD)"/>
      <sheetName val="MAIN(CH)"/>
      <sheetName val="CA"/>
      <sheetName val="PIS(A)"/>
      <sheetName val="PIS(A)NP"/>
      <sheetName val="PIS(B)"/>
      <sheetName val="PIS(B)NP"/>
      <sheetName val="PIS(3)"/>
      <sheetName val="PIS(3)NP"/>
      <sheetName val="CRK배치"/>
      <sheetName val="CRK(1)"/>
      <sheetName val="CRK(1)NP"/>
      <sheetName val="CRK(2)"/>
      <sheetName val="CRK(2)NP"/>
      <sheetName val="CRK(3)"/>
      <sheetName val="CRK(3)NP"/>
      <sheetName val="SUB(1)"/>
      <sheetName val="SUB(1)NP"/>
      <sheetName val="SUB(2)"/>
      <sheetName val="SUB(2)NP"/>
      <sheetName val="H BOLT"/>
      <sheetName val="H BOLT NP"/>
      <sheetName val="10"/>
      <sheetName val="10공정 NP"/>
      <sheetName val="30"/>
      <sheetName val="30공정 NP"/>
      <sheetName val="60"/>
      <sheetName val="60공정 NP"/>
      <sheetName val="70"/>
      <sheetName val="70공정 NP"/>
      <sheetName val="80"/>
      <sheetName val="80공정 NP"/>
      <sheetName val="90"/>
      <sheetName val="90공정 NP"/>
      <sheetName val="100"/>
      <sheetName val="100공정 NP"/>
      <sheetName val="210"/>
      <sheetName val="210공정 NP"/>
      <sheetName val="220"/>
      <sheetName val="220공정 NP"/>
      <sheetName val="230"/>
      <sheetName val="230공정 NP"/>
      <sheetName val="240"/>
      <sheetName val="240공정 NP"/>
      <sheetName val="250"/>
      <sheetName val="250공정 NP"/>
      <sheetName val="260"/>
      <sheetName val="260공정 NP"/>
      <sheetName val="270"/>
      <sheetName val="270공정 NP"/>
      <sheetName val="280(1)"/>
      <sheetName val="280(1) NP"/>
      <sheetName val="280(2)"/>
      <sheetName val="280(2) NP"/>
      <sheetName val="290 "/>
      <sheetName val="290공정 NP"/>
      <sheetName val="300"/>
      <sheetName val="300공정 NP"/>
      <sheetName val="D해드SEQ"/>
      <sheetName val="D해드SEQ공정 NP"/>
      <sheetName val="CB"/>
      <sheetName val="300-A"/>
      <sheetName val="300-A공정 NP"/>
      <sheetName val="300(신규제작)"/>
      <sheetName val="300신규 NP"/>
      <sheetName val="310 "/>
      <sheetName val="310공정 NP"/>
      <sheetName val="320"/>
      <sheetName val="320공정 NP"/>
      <sheetName val="330"/>
      <sheetName val="330공정 NP"/>
      <sheetName val="400"/>
      <sheetName val="400공정 NP"/>
      <sheetName val="410"/>
      <sheetName val="410공정 NP"/>
      <sheetName val="420(오)"/>
      <sheetName val="420(오)공정 NP"/>
      <sheetName val="420(왼)"/>
      <sheetName val="420(왼)공정 NP"/>
      <sheetName val="430"/>
      <sheetName val="430공정 NP"/>
      <sheetName val="440"/>
      <sheetName val="440공정 NP"/>
      <sheetName val="450"/>
      <sheetName val="450공정 NP"/>
      <sheetName val="460"/>
      <sheetName val="460공정 NP"/>
      <sheetName val="470"/>
      <sheetName val="470공정 NP"/>
      <sheetName val="480"/>
      <sheetName val="480공정 NP"/>
      <sheetName val="490"/>
      <sheetName val="490공정 NP"/>
      <sheetName val="500"/>
      <sheetName val="500공정 NP"/>
      <sheetName val="510"/>
      <sheetName val="510공정 NP"/>
      <sheetName val="TEST"/>
      <sheetName val="TEST NP"/>
      <sheetName val="표지(가공)"/>
      <sheetName val="SCPL-A(1)"/>
      <sheetName val="SCPL-A(1) NP"/>
      <sheetName val="SCPL-A(2)"/>
      <sheetName val="SCPL-A(2) NP"/>
      <sheetName val="SCPL-B"/>
      <sheetName val="SCPL-B NP"/>
      <sheetName val="SCPL-C"/>
      <sheetName val="SCPL-C NP"/>
      <sheetName val="SOP-130"/>
      <sheetName val="SOP-130 NP"/>
      <sheetName val="SOP-80"/>
      <sheetName val="SOP-80 NP"/>
      <sheetName val="SUP'-CAM"/>
      <sheetName val="SUP'-CAM NP"/>
      <sheetName val="S(D)-CAM (1)(2)"/>
      <sheetName val="S(D)-CAM(1)(2) NP"/>
      <sheetName val="CYL-BLOCK-170"/>
      <sheetName val="CYL-BLOCK-170 NP"/>
      <sheetName val="CYL-BLOCK-65"/>
      <sheetName val="CYL-BLOCK-65 NP"/>
      <sheetName val="BRG-CAP"/>
      <sheetName val="BRG-CAP NP"/>
      <sheetName val="CON-ROD"/>
      <sheetName val="CON-ROD NP"/>
      <sheetName val="DCPL-A(1)"/>
      <sheetName val="DCPL-A(1) NP"/>
      <sheetName val="DCPL-A (2)"/>
      <sheetName val="DCPL-A(2) NP"/>
      <sheetName val="DCPL-B,D"/>
      <sheetName val="DCPL-B,D NP"/>
      <sheetName val="DCPL-E"/>
      <sheetName val="DCPL-E NP"/>
      <sheetName val="DCPL-F"/>
      <sheetName val="DCPL-F NP"/>
      <sheetName val="DCPL-G"/>
      <sheetName val="DCPL-G NP (2)"/>
      <sheetName val="표지(TA)"/>
      <sheetName val="T1-A10"/>
      <sheetName val="A10 공정 NP"/>
      <sheetName val="T1-A20"/>
      <sheetName val="T1-A20 NP"/>
      <sheetName val="T1-A30(1)"/>
      <sheetName val="T1-A30(1) NP"/>
      <sheetName val="T1-A30(2)"/>
      <sheetName val="T1-A30(2) NP"/>
      <sheetName val="T1-A30(3)"/>
      <sheetName val="T1-A30(3) NP"/>
      <sheetName val="T1-A40(1)"/>
      <sheetName val="T1-A40(1) NP"/>
      <sheetName val="T1-A50(1)"/>
      <sheetName val="T1-A50(1) NP"/>
      <sheetName val="T1-A50(2)"/>
      <sheetName val="T1-A50(2) NP"/>
      <sheetName val="T1-B10"/>
      <sheetName val="T1-B10 NP"/>
      <sheetName val="T1-B20"/>
      <sheetName val="T1-B20 NP"/>
      <sheetName val="T1-B30"/>
      <sheetName val="T1-B30 NP"/>
      <sheetName val="T1-B40"/>
      <sheetName val="T1-B40 NP"/>
      <sheetName val="T1-B50(1)"/>
      <sheetName val="T1-B50(1) NP"/>
      <sheetName val="T1-B50(2)"/>
      <sheetName val="T1-B50(2) NP"/>
      <sheetName val="T1-B60"/>
      <sheetName val="T1-B60 NP"/>
      <sheetName val="T1-B60 (2)"/>
      <sheetName val="T1-B60 NP (2)"/>
      <sheetName val="T1-B70"/>
      <sheetName val="T1-B70 NP"/>
      <sheetName val="T1-B80 "/>
      <sheetName val="T1-B80 NP "/>
      <sheetName val="CD"/>
      <sheetName val="CC"/>
      <sheetName val="CP"/>
      <sheetName val="CJ"/>
      <sheetName val="엔진2조립표지"/>
      <sheetName val="E2-10"/>
      <sheetName val="E2-10 NP"/>
      <sheetName val="E2-20"/>
      <sheetName val="E2-20 NP"/>
      <sheetName val="E2-30"/>
      <sheetName val="E2-30 NP"/>
      <sheetName val="E2-40"/>
      <sheetName val="E2-40 NP"/>
      <sheetName val="E2-50"/>
      <sheetName val="E2-50 NP"/>
      <sheetName val="E2-60"/>
      <sheetName val="E2-60 NP"/>
      <sheetName val="E2-70"/>
      <sheetName val="E2-70 NP"/>
      <sheetName val="E2-80"/>
      <sheetName val="E2-80 NP"/>
      <sheetName val="E2-85"/>
      <sheetName val="E2-85 NP"/>
      <sheetName val="E2-90"/>
      <sheetName val="E2-90 NP"/>
      <sheetName val="E2-100"/>
      <sheetName val="E2-100 NP"/>
      <sheetName val="E2-120"/>
      <sheetName val="E2-120 NP"/>
      <sheetName val="E2-130"/>
      <sheetName val="E2-130 NP"/>
      <sheetName val="E2-140"/>
      <sheetName val="E2-140 NP"/>
      <sheetName val="E2-150"/>
      <sheetName val="E2-150 NP"/>
      <sheetName val="E2-블럭가공"/>
      <sheetName val="E2-블럭가공 NP (13)"/>
      <sheetName val="CRK(지역표) (2)"/>
      <sheetName val="CRK(지역표)"/>
      <sheetName val="D해드(지역표)"/>
      <sheetName val="담당별부품리스트DATA"/>
      <sheetName val="담당별부품리스트(CA)"/>
      <sheetName val="담당별부품리스트(CB)"/>
      <sheetName val="담당별부품리스트(CC)"/>
      <sheetName val="담당별부품리스트(CD)"/>
      <sheetName val="담당별부품리스트(CH)"/>
      <sheetName val="담당별부품리스트(CJ)"/>
      <sheetName val="담당별부품리스트(CP)"/>
      <sheetName val="부평Issue"/>
      <sheetName val="부평Lead"/>
      <sheetName val="부평 Item"/>
      <sheetName val="군산Issue"/>
      <sheetName val="군산Lead"/>
      <sheetName val="군산Item"/>
      <sheetName val="창원Issue"/>
      <sheetName val="창원Lead"/>
      <sheetName val="창원Item"/>
      <sheetName val="A_100전제"/>
      <sheetName val="일정표"/>
      <sheetName val="Sheet1 (2)"/>
      <sheetName val="01주"/>
      <sheetName val="02주"/>
      <sheetName val="03주"/>
      <sheetName val="04주"/>
      <sheetName val="05주"/>
      <sheetName val="06주"/>
      <sheetName val="07주"/>
      <sheetName val="08주"/>
      <sheetName val="09주"/>
      <sheetName val="10주"/>
      <sheetName val="11주"/>
      <sheetName val="12주"/>
      <sheetName val="13주"/>
      <sheetName val="14주"/>
      <sheetName val="15주"/>
      <sheetName val="16주"/>
      <sheetName val="17주"/>
      <sheetName val="18주"/>
      <sheetName val="19주"/>
      <sheetName val="20주"/>
      <sheetName val="21주"/>
      <sheetName val="22주"/>
      <sheetName val="23주"/>
      <sheetName val="사용설명서"/>
      <sheetName val="입력"/>
      <sheetName val="연마대기실사입력"/>
      <sheetName val="완성재고실사입력"/>
      <sheetName val="투입계획"/>
      <sheetName val="케디불출"/>
      <sheetName val="에에스불출"/>
      <sheetName val="재고도표"/>
      <sheetName val="소프트완성"/>
      <sheetName val="열처리완성"/>
      <sheetName val="연마완성"/>
      <sheetName val="조립투입"/>
      <sheetName val="가동율"/>
      <sheetName val="불량율"/>
      <sheetName val="불량비용"/>
      <sheetName val="투입계획집계"/>
      <sheetName val="투입7일량"/>
      <sheetName val="완성재고집계"/>
      <sheetName val="대기재고집계"/>
      <sheetName val="기준재고표"/>
      <sheetName val="라인코드"/>
      <sheetName val="TA사양"/>
      <sheetName val="12"/>
      <sheetName val="12 (2)"/>
      <sheetName val="122"/>
      <sheetName val="122 (2)"/>
      <sheetName val="123"/>
      <sheetName val="123 (2)"/>
      <sheetName val="124"/>
      <sheetName val="124 (2)"/>
      <sheetName val="대1"/>
      <sheetName val="대1 (2)"/>
      <sheetName val="대2"/>
      <sheetName val="대2 (2)"/>
      <sheetName val="대3"/>
      <sheetName val="대3 (2)"/>
      <sheetName val="쌍용"/>
      <sheetName val="쌍용 (2)"/>
      <sheetName val="기타"/>
      <sheetName val="기타 (2)"/>
      <sheetName val="0®_x0000__x0000_ZL£_x0003_0®"/>
      <sheetName val=""/>
      <sheetName val="A_100__"/>
      <sheetName val="M_x0002__x0000__x0000__x0000_à2_x0014_"/>
      <sheetName val="cvr"/>
      <sheetName val="sum"/>
      <sheetName val="Asp"/>
      <sheetName val="Invs"/>
      <sheetName val="volm"/>
      <sheetName val="PL"/>
      <sheetName val="Fin"/>
      <sheetName val="Comp"/>
      <sheetName val="sen"/>
      <sheetName val="Conc"/>
      <sheetName val="●"/>
      <sheetName val="PSum"/>
      <sheetName val="Vol"/>
      <sheetName val="NI"/>
      <sheetName val="NIwk"/>
      <sheetName val="NIwk1"/>
      <sheetName val="NIwk2"/>
      <sheetName val="NIwk3"/>
      <sheetName val="NIwk4"/>
      <sheetName val="NIwk5"/>
      <sheetName val="CM"/>
      <sheetName val="Prcb"/>
      <sheetName val="Nswk"/>
      <sheetName val="Mtrl wk"/>
      <sheetName val="Wrt.c"/>
      <sheetName val="●●"/>
      <sheetName val="Eco"/>
      <sheetName val="Inv"/>
      <sheetName val="Vol-abs"/>
      <sheetName val="Vol-co"/>
      <sheetName val="Vol-pls"/>
      <sheetName val="VDB"/>
      <sheetName val="Prc"/>
      <sheetName val="Mtrl"/>
      <sheetName val="Wrt"/>
      <sheetName val="Lgst"/>
      <sheetName val="CC_bak"/>
      <sheetName val="CMDB"/>
      <sheetName val="NF"/>
      <sheetName val="SC"/>
      <sheetName val="SCp.u"/>
      <sheetName val="SC-BP06"/>
      <sheetName val="Dep"/>
      <sheetName val="Fins"/>
      <sheetName val="DCF"/>
      <sheetName val="CO_SUP"/>
      <sheetName val="CO_CKD"/>
      <sheetName val="250공ȕ_x0000__xd800_ᐲ"/>
      <sheetName val="Cover"/>
      <sheetName val="관리방안"/>
      <sheetName val="부서별 진행계획(부평프레스)"/>
      <sheetName val="부서별 진행계획(Team용)"/>
      <sheetName val="0®"/>
      <sheetName val="M_x0002_"/>
      <sheetName val="250공ȕ"/>
      <sheetName val="매출DATA"/>
      <sheetName val="EA0M"/>
      <sheetName val="원재료종합"/>
      <sheetName val="2㈰_x0000_사업계획실적검토"/>
      <sheetName val="FUEL FILLER"/>
      <sheetName val="PAKAGE4362"/>
      <sheetName val="2㈰"/>
      <sheetName val="2㈰_x0000_€사업계획실적검토"/>
      <sheetName val="부문별 현황"/>
      <sheetName val="●현황"/>
      <sheetName val="●목차"/>
      <sheetName val="대구경북"/>
      <sheetName val="월별손익현황"/>
      <sheetName val="서울서부"/>
      <sheetName val="부산경남"/>
      <sheetName val="서울동부"/>
      <sheetName val="인천경기"/>
      <sheetName val="중부본부"/>
      <sheetName val="호남본부"/>
      <sheetName val="정비손익"/>
      <sheetName val="A-100전제?CEL"/>
      <sheetName val="R-BC자재"/>
      <sheetName val="제조 경영"/>
      <sheetName val="취합"/>
      <sheetName val="Data"/>
      <sheetName val="군산공장추가구매"/>
      <sheetName val="장비이력목록추출"/>
      <sheetName val="일자부하시간추출"/>
      <sheetName val="스페어추출"/>
      <sheetName val="차체"/>
      <sheetName val="Tbom-tot"/>
      <sheetName val="000000"/>
      <sheetName val="CP_x0000_Ё_x000b_[A-100전제]CJ_x0000_Ёാ泰෺_x0000_"/>
      <sheetName val="MASTER"/>
      <sheetName val="1st"/>
      <sheetName val="안내"/>
      <sheetName val="전체개별장비지수열람"/>
      <sheetName val="CIELO발주"/>
      <sheetName val="세부"/>
      <sheetName val="법인+비법인"/>
      <sheetName val="LANOS"/>
      <sheetName val="LEGANZA"/>
      <sheetName val="NUBIRA"/>
      <sheetName val="W-현원가"/>
      <sheetName val="#REF"/>
      <sheetName val="GM Master"/>
      <sheetName val="목적별"/>
      <sheetName val="표지"/>
      <sheetName val="Run Chart_Back up"/>
      <sheetName val="진행 DATA (2)"/>
      <sheetName val="2월"/>
      <sheetName val="BND"/>
      <sheetName val="T-GATE"/>
      <sheetName val="2"/>
      <sheetName val="Graph"/>
      <sheetName val="분석mast"/>
      <sheetName val="시설투자"/>
      <sheetName val="KXV01"/>
      <sheetName val="ORIGIN"/>
      <sheetName val="A-100전제_x0000__x0001__x0000__x0001_"/>
      <sheetName val="250공ȕ_x0000_ᩘf"/>
      <sheetName val="2㈰_x0000_eeee_xdfb0_e"/>
      <sheetName val="LL"/>
      <sheetName val="T진도"/>
      <sheetName val="Sheet"/>
      <sheetName val="Detail"/>
      <sheetName val="냉연"/>
      <sheetName val="(BS,CF)-BACK"/>
      <sheetName val="6.18"/>
      <sheetName val="CAUDIT"/>
      <sheetName val="2.대외공문"/>
      <sheetName val="J150 승인진도관리 LIST"/>
      <sheetName val="LIST"/>
      <sheetName val="TOTAL LIST"/>
      <sheetName val="EXP-COST"/>
      <sheetName val="Price Range"/>
      <sheetName val="FTR MACRo"/>
      <sheetName val="일위대가"/>
      <sheetName val="Summary"/>
      <sheetName val="Summary (new)"/>
      <sheetName val="BOM"/>
      <sheetName val="효율계획(당월)"/>
      <sheetName val="전체실적"/>
      <sheetName val="M_x0002_???à2_x0014_"/>
      <sheetName val="0®??ZL£_x0003_0®"/>
      <sheetName val="250공ȕ?_xd800_ᐲ"/>
      <sheetName val="2㈰?사업계획실적검토"/>
      <sheetName val="2㈰?€사업계획실적검토"/>
      <sheetName val="CP?Ё_x000b_[A-100전제]CJ?Ёാ泰෺?"/>
      <sheetName val="A-100전제?_x0001_?_x0001_"/>
      <sheetName val="250공ȕ?ᩘf"/>
      <sheetName val="2㈰?eeee_xdfb0_e"/>
      <sheetName val="REZZO(GCA)"/>
      <sheetName val="0®?ZL£_x0003_0®"/>
      <sheetName val="결근율(안전)"/>
      <sheetName val="0000헾⼞"/>
      <sheetName val="0000_x0005__x0000_"/>
      <sheetName val="0000_x0000__x0000_"/>
      <sheetName val="0000興1"/>
      <sheetName val="견적서"/>
      <sheetName val="BRAKE"/>
      <sheetName val="싀규입수"/>
      <sheetName val="호남볘부"/>
      <sheetName val="_x0000_V_x000f_"/>
      <sheetName val="계산program"/>
      <sheetName val="20100608-1"/>
      <sheetName val="전체개별_x0005__x0000__x0000__x0000_뛴_x0013_"/>
      <sheetName val="전체개별虘_x0013_蚜_x0013_ମ〚"/>
      <sheetName val="SQ0807"/>
      <sheetName val="7 (2)"/>
      <sheetName val="investment walk 090512"/>
      <sheetName val="신규DEP"/>
      <sheetName val="VXX"/>
      <sheetName val="TOTAL"/>
      <sheetName val="기본DATA"/>
      <sheetName val="종합 (2)"/>
      <sheetName val="TEMPLATE"/>
      <sheetName val="Risk Comments"/>
      <sheetName val="제조부문배부"/>
      <sheetName val="입찰안"/>
      <sheetName val="MOTO"/>
      <sheetName val="TotalCapital+Execution)"/>
      <sheetName val="전체"/>
      <sheetName val="입고검사"/>
      <sheetName val="J100"/>
      <sheetName val="Sales"/>
      <sheetName val="정율표"/>
      <sheetName val="첨부2"/>
      <sheetName val="PROCEDURE LIST"/>
      <sheetName val="3-DCFA"/>
      <sheetName val="press_MH"/>
      <sheetName val="Level 1-3 Change Overview"/>
      <sheetName val="Life time cost"/>
      <sheetName val="SGM620-02  Fcst"/>
      <sheetName val="VQ HPV 比较"/>
      <sheetName val="주제별 당월환산"/>
      <sheetName val="조립LINE"/>
      <sheetName val="월업무"/>
      <sheetName val="평가자13"/>
      <sheetName val="MH_??"/>
      <sheetName val="생산전망"/>
      <sheetName val="A-100전제_x005f_x0000_CEL"/>
      <sheetName val="대표자"/>
      <sheetName val="ML"/>
      <sheetName val="0000헾⿶"/>
      <sheetName val="0000헾⼶"/>
      <sheetName val="0000๿⼠"/>
      <sheetName val="집계표170615"/>
      <sheetName val="공수TABLE"/>
      <sheetName val="98연계표"/>
      <sheetName val="집계표"/>
      <sheetName val="집계표_단판 (2)"/>
      <sheetName val="BC자재"/>
      <sheetName val="신성EFU_131209"/>
      <sheetName val="집계표 ARRAY"/>
      <sheetName val="A-100전제_CEL"/>
      <sheetName val="법인세등 (2)"/>
      <sheetName val="반송"/>
      <sheetName val="M_x0002__x0000__x0000__x0000_à2"/>
      <sheetName val="협조전"/>
      <sheetName val="xxxxxx"/>
      <sheetName val="재공품기초자료"/>
      <sheetName val="Supplement2"/>
      <sheetName val="계DATA"/>
      <sheetName val="실DATA "/>
      <sheetName val="중간감사결과보고"/>
      <sheetName val="99퇴직"/>
      <sheetName val="Purchasing"/>
      <sheetName val="사양조정"/>
      <sheetName val="0000臸-"/>
      <sheetName val="Business Plan"/>
      <sheetName val="A"/>
      <sheetName val="원단위 전후비교"/>
      <sheetName val="EF-SONATA"/>
      <sheetName val="전체개별_x0005_???뛴_x0013_"/>
      <sheetName val="0000_x0005_?"/>
      <sheetName val="금액내역서"/>
      <sheetName val="장적산출"/>
      <sheetName val="전체개별_x0005_"/>
      <sheetName val="0000๿⼜"/>
      <sheetName val="M_x005f_x0002__x005f_x0000__x005f_x0000__x005f_x0000_à2"/>
      <sheetName val="0®_x005f_x0000__x005f_x0000_ZL£_x005f_x0003_0®"/>
      <sheetName val="250공ȕ_x005f_x0000__x005f_xd800_ᐲ"/>
      <sheetName val="M_x005f_x0002_"/>
      <sheetName val="2㈰_x005f_x0000_사업계획실적검토"/>
      <sheetName val="2㈰_x005f_x0000_€사업계획실적검토"/>
      <sheetName val="의장34반"/>
      <sheetName val="의장2반 "/>
      <sheetName val="basic"/>
      <sheetName val="대표경력"/>
      <sheetName val="engline"/>
      <sheetName val="2.????"/>
      <sheetName val="RS#39000비교"/>
      <sheetName val="T0-B30 NP"/>
      <sheetName val="2㈰_x005f_x0000_€사업계획실적검_x0005_"/>
      <sheetName val="VALIDACIONES"/>
      <sheetName val="0000??"/>
      <sheetName val="수정완԰"/>
      <sheetName val="수정헾】"/>
      <sheetName val="첨_x0005__x0000_"/>
      <sheetName val="입_x0005__x0000_"/>
      <sheetName val="Input Sheet"/>
      <sheetName val="0®__ZL£_x0003_0®"/>
      <sheetName val="M_x0002____à2_x0014_"/>
      <sheetName val="250공ȕ__xd800_ᐲ"/>
      <sheetName val="MAIN"/>
      <sheetName val="Parts"/>
      <sheetName val="BUS제원1"/>
      <sheetName val="Show Car Costs"/>
      <sheetName val="전체개별ࠝ"/>
      <sheetName val="등록의뢰"/>
      <sheetName val="?V_x000f_"/>
      <sheetName val="A-100전제_x005f_x005f_x005f_x0000_CEL"/>
      <sheetName val="0®_x005f_x005f_x005f_x0000__x005f_x005f_x005f_x0000_ZL£"/>
      <sheetName val="M_x005f_x005f_x005f_x0002__x005f_x005f_x005f_x0000__x00"/>
      <sheetName val="원본"/>
      <sheetName val="5.세운W-A"/>
      <sheetName val="00荘_x0015_䴻⾈"/>
      <sheetName val="00_x0005__x0000__x0000__x0000_"/>
      <sheetName val="대표_x0005_"/>
      <sheetName val="주행"/>
      <sheetName val="MC"/>
      <sheetName val="代理商售出明细"/>
      <sheetName val="PCLT销售数量"/>
      <sheetName val="해외부품"/>
      <sheetName val="부산정비"/>
      <sheetName val="대구정비"/>
      <sheetName val="구로정비"/>
      <sheetName val="창동정비"/>
      <sheetName val="광주정비"/>
      <sheetName val="대전정비"/>
      <sheetName val="성남정비"/>
      <sheetName val="정비지원"/>
      <sheetName val="정비기술"/>
      <sheetName val="인천정비"/>
      <sheetName val="업무팀"/>
      <sheetName val="양산정비"/>
      <sheetName val="부품운영"/>
      <sheetName val="부품물류"/>
      <sheetName val="부품마케"/>
      <sheetName val="销售"/>
      <sheetName val="추진전략"/>
      <sheetName val="배치1"/>
      <sheetName val="제안서입력"/>
      <sheetName val="을지"/>
      <sheetName val="97(US,EP,PCT,KR)"/>
      <sheetName val="유통조직현황"/>
      <sheetName val="인원Detail"/>
      <sheetName val="보관문서목록표 기획"/>
      <sheetName val="1s԰"/>
      <sheetName val="1s՜"/>
      <sheetName val="신공항A-9(원가수정)"/>
      <sheetName val="몰드시스템 리스트"/>
      <sheetName val="목표세부명세"/>
      <sheetName val="감독1130"/>
      <sheetName val="980731"/>
      <sheetName val="현용"/>
      <sheetName val="gwar01p"/>
      <sheetName val="CC Down load 0716"/>
      <sheetName val="제조원가 원단위 분석"/>
      <sheetName val="DATA98"/>
      <sheetName val="가격조사서"/>
      <sheetName val="2-2.매출분석"/>
      <sheetName val="외주수리비"/>
      <sheetName val="계류장사용료"/>
      <sheetName val="정비재료비"/>
      <sheetName val="지상조업료"/>
      <sheetName val="AT"/>
      <sheetName val="B777"/>
      <sheetName val="신공항"/>
      <sheetName val="JJ"/>
      <sheetName val="잡유비"/>
      <sheetName val="MA"/>
      <sheetName val="ME"/>
      <sheetName val="MF"/>
      <sheetName val="MI"/>
      <sheetName val="MT"/>
      <sheetName val="QA"/>
      <sheetName val="금융현황(BBCHP)"/>
      <sheetName val="Variables"/>
      <sheetName val="손익"/>
      <sheetName val="변동인원"/>
      <sheetName val="수입"/>
      <sheetName val="1주주"/>
      <sheetName val="중요02월25일"/>
      <sheetName val="호봉피치"/>
      <sheetName val="SEA(제기)"/>
      <sheetName val="Worst_5_HVAC"/>
      <sheetName val="정비재료헾"/>
      <sheetName val="특외대"/>
      <sheetName val="9.광고비"/>
      <sheetName val="10.교육(교육)"/>
      <sheetName val="11.사회공헌(윤리)"/>
      <sheetName val="시실누(모) "/>
      <sheetName val="B"/>
      <sheetName val="KUNGDEVI"/>
      <sheetName val="BEST"/>
      <sheetName val="부속동"/>
      <sheetName val="Cost_Center"/>
      <sheetName val="PILOT APP."/>
      <sheetName val="과거교육훈련비"/>
      <sheetName val="내역서"/>
      <sheetName val="지원본부"/>
      <sheetName val="SCHEDULE"/>
      <sheetName val="ELECTRIC"/>
      <sheetName val="master data equipment"/>
      <sheetName val="영업.일"/>
      <sheetName val="成果及反省事项 (3)"/>
      <sheetName val="6角 Bead Winder 增设"/>
      <sheetName val="CTEMCOST"/>
      <sheetName val="하남요청"/>
      <sheetName val="CJ?Ёാ泰෺?"/>
      <sheetName val="MH_생산"/>
      <sheetName val="02년 SUC"/>
      <sheetName val="0000_x0010__x0000_"/>
      <sheetName val="사양_x0005__x0000_"/>
      <sheetName val="p2-1"/>
      <sheetName val="품의서"/>
      <sheetName val="MX628EX"/>
      <sheetName val="11"/>
      <sheetName val="표지★"/>
      <sheetName val="BASE"/>
      <sheetName val="중부׾_x0000_"/>
      <sheetName val="1) AVB"/>
      <sheetName val="250공ȕ_x005f_x005f_x005f_x0000__x005f_x005f_x005f_xd800_"/>
      <sheetName val="M_x005f_x005f_x005f_x0002_"/>
      <sheetName val="2㈰_x005f_x005f_x005f_x0000_사업계획실적검토"/>
      <sheetName val="가공"/>
      <sheetName val="피벗_2002 PC"/>
      <sheetName val="경영계획"/>
      <sheetName val="계D_x0006__x0008__x000b_"/>
      <sheetName val="ЀऀȀЀȀ̀"/>
      <sheetName val="B737"/>
      <sheetName val="정비재료聀"/>
      <sheetName val="정비재료_x0005_"/>
      <sheetName val="첫장"/>
      <sheetName val="blocktime"/>
      <sheetName val="부재료입고집계"/>
      <sheetName val="MC&amp;다변화"/>
      <sheetName val="96간접경비"/>
      <sheetName val="카메라"/>
      <sheetName val="42_x0008__x0000_!"/>
      <sheetName val="VXXXXXXX"/>
      <sheetName val="차수"/>
      <sheetName val="MIBK원단위"/>
      <sheetName val="본부평가(연말)"/>
      <sheetName val="ABS G"/>
      <sheetName val="AN-01"/>
      <sheetName val="금융비용"/>
      <sheetName val="96원가"/>
      <sheetName val="일괄인쇄"/>
      <sheetName val="대구"/>
      <sheetName val="00_x0000__x0000__xd850__x0000_"/>
      <sheetName val="2㈰_x0000_eeee�e"/>
      <sheetName val="250공ȕ?�ᐲ"/>
      <sheetName val="2㈰?eeee�e"/>
      <sheetName val="3-4현"/>
      <sheetName val="지급보증금74"/>
      <sheetName val="조회서송부 LIST"/>
      <sheetName val="5600"/>
      <sheetName val="세무조정내역 전기비교(3200-300)"/>
      <sheetName val="HEAD"/>
      <sheetName val="매출"/>
      <sheetName val="07년"/>
      <sheetName val="08년"/>
      <sheetName val="09년"/>
      <sheetName val="10년"/>
      <sheetName val="11년"/>
      <sheetName val="경제성분석"/>
      <sheetName val="6120"/>
      <sheetName val="현금및등가물"/>
      <sheetName val="단기금융상품"/>
      <sheetName val="매도가능증권(주식)"/>
      <sheetName val="받을어음"/>
      <sheetName val="단기대여금"/>
      <sheetName val="미수금"/>
      <sheetName val="미수수익"/>
      <sheetName val="가지급금"/>
      <sheetName val="선급금"/>
      <sheetName val="선급법인세 "/>
      <sheetName val="선급비용"/>
      <sheetName val="장기금융상품"/>
      <sheetName val="장기매도가능(주식)"/>
      <sheetName val="장기대여금"/>
      <sheetName val="고정자산명세서"/>
      <sheetName val="건설중자산"/>
      <sheetName val="무형자산"/>
      <sheetName val="장기외상매출금"/>
      <sheetName val="부도어음"/>
      <sheetName val="보증금"/>
      <sheetName val="지급어음"/>
      <sheetName val="단기차입"/>
      <sheetName val="유동성장기부채"/>
      <sheetName val="미지급금"/>
      <sheetName val="미지급비용"/>
      <sheetName val="선수금"/>
      <sheetName val="선수수익"/>
      <sheetName val="예수금"/>
      <sheetName val="미지급법인세"/>
      <sheetName val="미지급배당금"/>
      <sheetName val="장기차입금"/>
      <sheetName val="임대보증"/>
      <sheetName val="손익(누계비교)"/>
      <sheetName val="재고자산 리스트"/>
      <sheetName val="대차대조표"/>
      <sheetName val="기본자료(재직자)"/>
      <sheetName val="2㈰?€사업_x0000__x0000__x0000__x0000__x0000__x0000_"/>
      <sheetName val="2㈰_x0000_사업က_x0000_᠀꽈ః⎅"/>
      <sheetName val="2㈰_x0000_사업頀똤ఌꦅ/_x0000_"/>
      <sheetName val="2㈰_x0000_사업က_x0000_倀걘అ㞅"/>
      <sheetName val="2㈰_x0000_사업㠀粞ఒ䲅0_x0000_"/>
      <sheetName val="Assumptions"/>
      <sheetName val="매출(품목)2"/>
      <sheetName val="노동부"/>
      <sheetName val="12-30"/>
      <sheetName val="전체개별장비지수열︀"/>
      <sheetName val="UB080st-90sec"/>
      <sheetName val="Data uis"/>
      <sheetName val="Data url"/>
      <sheetName val="하나로통신"/>
      <sheetName val="원단위 전렀቟԰"/>
      <sheetName val="대외공문"/>
      <sheetName val="RD제품개발투자비(매가)"/>
      <sheetName val="000_x0005__x0000__x0000_"/>
      <sheetName val="NYTO - Korea - SSP"/>
      <sheetName val="총괄손익"/>
      <sheetName val="비율"/>
      <sheetName val="DY1"/>
      <sheetName val="01_SW"/>
      <sheetName val="운반"/>
      <sheetName val="품셈표"/>
      <sheetName val="BQMPALOC"/>
      <sheetName val="B767"/>
      <sheetName val="조정내역"/>
      <sheetName val="4.KCTC_업무"/>
      <sheetName val="인건비"/>
      <sheetName val="M_x005f_x0002__x005f_x0000_à2_x005f_x0014_"/>
      <sheetName val="0®_x005f_x0000_ZL£_x005f_x0003_0®"/>
      <sheetName val="250공ȕ_x005f_xd800_ᐲ"/>
      <sheetName val="RE9604"/>
      <sheetName val="POWER ASSUMPTIONS"/>
      <sheetName val="정비재료蕈"/>
      <sheetName val="하수급견적대비"/>
      <sheetName val="만기"/>
      <sheetName val="YTD sales"/>
      <sheetName val="CST-CAPEX"/>
      <sheetName val="DELINS"/>
      <sheetName val="Costs Savings"/>
      <sheetName val="A-A"/>
      <sheetName val="기술2"/>
      <sheetName val="[A-100전제]2㈰_x0000_사업頀똤ఌꦅ/_x0000_"/>
      <sheetName val="[A-100전제][A-100전제]2㈰_x0000_사업頀똤ఌꦅ/_x0000_"/>
      <sheetName val="제품별"/>
      <sheetName val="별제권_정리담보권1"/>
      <sheetName val="3CH"/>
      <sheetName val="97"/>
      <sheetName val="Guide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/>
      <sheetData sheetId="23"/>
      <sheetData sheetId="24"/>
      <sheetData sheetId="25"/>
      <sheetData sheetId="26"/>
      <sheetData sheetId="27"/>
      <sheetData sheetId="28" refreshError="1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 refreshError="1"/>
      <sheetData sheetId="413" refreshError="1"/>
      <sheetData sheetId="414"/>
      <sheetData sheetId="415" refreshError="1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 refreshError="1"/>
      <sheetData sheetId="464"/>
      <sheetData sheetId="465"/>
      <sheetData sheetId="466"/>
      <sheetData sheetId="467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/>
      <sheetData sheetId="475" refreshError="1"/>
      <sheetData sheetId="476" refreshError="1"/>
      <sheetData sheetId="477"/>
      <sheetData sheetId="478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/>
      <sheetData sheetId="557"/>
      <sheetData sheetId="558"/>
      <sheetData sheetId="559"/>
      <sheetData sheetId="560"/>
      <sheetData sheetId="561" refreshError="1"/>
      <sheetData sheetId="562"/>
      <sheetData sheetId="563"/>
      <sheetData sheetId="564" refreshError="1"/>
      <sheetData sheetId="565"/>
      <sheetData sheetId="566" refreshError="1"/>
      <sheetData sheetId="567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/>
      <sheetData sheetId="669"/>
      <sheetData sheetId="670" refreshError="1"/>
      <sheetData sheetId="671" refreshError="1"/>
      <sheetData sheetId="672" refreshError="1"/>
      <sheetData sheetId="673"/>
      <sheetData sheetId="674"/>
      <sheetData sheetId="675"/>
      <sheetData sheetId="676" refreshError="1"/>
      <sheetData sheetId="677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lor SR"/>
      <sheetName val="輝度"/>
      <sheetName val="Gamma"/>
      <sheetName val="Cross Talk"/>
      <sheetName val="Flicker"/>
      <sheetName val="BLU"/>
      <sheetName val="cie chart"/>
      <sheetName val="ECN"/>
      <sheetName val="Optical Cover"/>
      <sheetName val="Verification Form"/>
      <sheetName val="종목코드"/>
      <sheetName val="00-03"/>
      <sheetName val="STROKE"/>
      <sheetName val="11"/>
      <sheetName val="확인서"/>
      <sheetName val="INPUTS"/>
      <sheetName val="1-0. DMD"/>
      <sheetName val="UNIT"/>
      <sheetName val="변압94"/>
      <sheetName val="(3)Product mix"/>
      <sheetName val="MS_Out"/>
      <sheetName val="1212 Shipping schedule"/>
      <sheetName val="type-F"/>
      <sheetName val="color_SR"/>
      <sheetName val="Cross_Talk"/>
      <sheetName val="cie_chart"/>
      <sheetName val="Optical_Cover"/>
      <sheetName val="Verification_Form"/>
      <sheetName val="color_SR1"/>
      <sheetName val="Cross_Talk1"/>
      <sheetName val="cie_chart1"/>
      <sheetName val="Optical_Cover1"/>
      <sheetName val="Verification_Form1"/>
      <sheetName val="Func_Loss"/>
      <sheetName val="Main"/>
      <sheetName val="ReviewTable"/>
      <sheetName val="Map_raw"/>
      <sheetName val="Dft_Tool"/>
      <sheetName val="Review_List"/>
      <sheetName val="YLD_day"/>
      <sheetName val="YLD_List"/>
      <sheetName val="YLD_month"/>
      <sheetName val="YLD_week"/>
      <sheetName val="YL_Ratio_Table"/>
      <sheetName val="VESA Tests"/>
      <sheetName val="VESA Tests Page 2"/>
      <sheetName val="LD_ULD Special Handshake"/>
      <sheetName val="LIST"/>
      <sheetName val="BOQ건축"/>
      <sheetName val="일위대가목차"/>
      <sheetName val="제품별"/>
      <sheetName val="별제권_정리담보권"/>
      <sheetName val="Sheet1 (2)"/>
    </sheetNames>
    <sheetDataSet>
      <sheetData sheetId="0" refreshError="1">
        <row r="51">
          <cell r="C51" t="str">
            <v>Min</v>
          </cell>
          <cell r="D51">
            <v>0</v>
          </cell>
          <cell r="E51">
            <v>0</v>
          </cell>
          <cell r="F51" t="str">
            <v>--</v>
          </cell>
          <cell r="G51">
            <v>0.28000000000000003</v>
          </cell>
          <cell r="H51">
            <v>0.3</v>
          </cell>
          <cell r="I51" t="str">
            <v>--</v>
          </cell>
          <cell r="J51">
            <v>0.55300000000000005</v>
          </cell>
          <cell r="K51">
            <v>0.31900000000000001</v>
          </cell>
          <cell r="L51" t="str">
            <v>--</v>
          </cell>
          <cell r="M51">
            <v>0.28000000000000003</v>
          </cell>
          <cell r="N51">
            <v>0.54500000000000004</v>
          </cell>
          <cell r="O51" t="str">
            <v>--</v>
          </cell>
          <cell r="P51">
            <v>0.122</v>
          </cell>
          <cell r="Q51">
            <v>9.0999999999999998E-2</v>
          </cell>
          <cell r="R51" t="str">
            <v>--</v>
          </cell>
          <cell r="S51">
            <v>0</v>
          </cell>
          <cell r="T51">
            <v>0</v>
          </cell>
          <cell r="U51" t="str">
            <v>None</v>
          </cell>
          <cell r="V51" t="str">
            <v>None</v>
          </cell>
          <cell r="W51">
            <v>150</v>
          </cell>
          <cell r="X51" t="str">
            <v>None</v>
          </cell>
          <cell r="Y51" t="str">
            <v>None</v>
          </cell>
          <cell r="Z51" t="str">
            <v>None</v>
          </cell>
          <cell r="AA51" t="str">
            <v>None</v>
          </cell>
          <cell r="AB51">
            <v>120</v>
          </cell>
          <cell r="AC51" t="str">
            <v>None</v>
          </cell>
          <cell r="AD51" t="str">
            <v>None</v>
          </cell>
          <cell r="AE51" t="str">
            <v>None</v>
          </cell>
          <cell r="AF51" t="str">
            <v>None</v>
          </cell>
          <cell r="AG51" t="str">
            <v>None</v>
          </cell>
          <cell r="AH51" t="str">
            <v>None</v>
          </cell>
          <cell r="AI51" t="str">
            <v>None</v>
          </cell>
          <cell r="AJ51" t="str">
            <v>None</v>
          </cell>
          <cell r="AK51" t="str">
            <v>None</v>
          </cell>
          <cell r="AL51">
            <v>40</v>
          </cell>
          <cell r="AM51">
            <v>40</v>
          </cell>
          <cell r="AN51">
            <v>10</v>
          </cell>
          <cell r="AO51">
            <v>30</v>
          </cell>
          <cell r="AP51" t="str">
            <v>None</v>
          </cell>
          <cell r="AQ51" t="str">
            <v>None</v>
          </cell>
          <cell r="AR51" t="str">
            <v>None</v>
          </cell>
          <cell r="AS51" t="str">
            <v>None</v>
          </cell>
          <cell r="AT51" t="str">
            <v>None</v>
          </cell>
          <cell r="AU51" t="str">
            <v>None</v>
          </cell>
          <cell r="AV51" t="str">
            <v>None</v>
          </cell>
          <cell r="AW51" t="str">
            <v>None</v>
          </cell>
          <cell r="AX51" t="str">
            <v>None</v>
          </cell>
          <cell r="AY51" t="str">
            <v>None</v>
          </cell>
          <cell r="AZ51" t="str">
            <v>None</v>
          </cell>
          <cell r="BA51" t="str">
            <v>None</v>
          </cell>
          <cell r="BB51" t="str">
            <v>None</v>
          </cell>
          <cell r="BC51" t="str">
            <v>None</v>
          </cell>
          <cell r="BD51" t="str">
            <v>None</v>
          </cell>
          <cell r="BE51" t="str">
            <v>None</v>
          </cell>
          <cell r="BF51" t="str">
            <v>None</v>
          </cell>
          <cell r="BG51" t="str">
            <v>None</v>
          </cell>
          <cell r="BH51" t="str">
            <v>None</v>
          </cell>
          <cell r="BI51" t="str">
            <v>None</v>
          </cell>
          <cell r="BJ51" t="str">
            <v>None</v>
          </cell>
          <cell r="BK51" t="str">
            <v>None</v>
          </cell>
          <cell r="BL51" t="str">
            <v>None</v>
          </cell>
          <cell r="BM51">
            <v>0</v>
          </cell>
          <cell r="BN51">
            <v>0</v>
          </cell>
          <cell r="BO51">
            <v>0</v>
          </cell>
          <cell r="BP51">
            <v>0</v>
          </cell>
          <cell r="BQ51">
            <v>0</v>
          </cell>
        </row>
        <row r="52">
          <cell r="C52" t="str">
            <v>Typ</v>
          </cell>
          <cell r="D52">
            <v>0</v>
          </cell>
          <cell r="E52">
            <v>0</v>
          </cell>
          <cell r="F52" t="str">
            <v>--</v>
          </cell>
          <cell r="G52">
            <v>0.31</v>
          </cell>
          <cell r="H52">
            <v>0.33</v>
          </cell>
          <cell r="I52" t="str">
            <v>--</v>
          </cell>
          <cell r="J52">
            <v>0.58299999999999996</v>
          </cell>
          <cell r="K52">
            <v>0.34899999999999998</v>
          </cell>
          <cell r="L52" t="str">
            <v>--</v>
          </cell>
          <cell r="M52">
            <v>0.31</v>
          </cell>
          <cell r="N52">
            <v>0.57499999999999996</v>
          </cell>
          <cell r="O52" t="str">
            <v>--</v>
          </cell>
          <cell r="P52">
            <v>0.152</v>
          </cell>
          <cell r="Q52">
            <v>0.121</v>
          </cell>
          <cell r="R52" t="str">
            <v>--</v>
          </cell>
          <cell r="S52">
            <v>0</v>
          </cell>
          <cell r="T52">
            <v>0</v>
          </cell>
          <cell r="U52" t="str">
            <v>None</v>
          </cell>
          <cell r="V52" t="str">
            <v>None</v>
          </cell>
          <cell r="W52">
            <v>200</v>
          </cell>
          <cell r="X52" t="str">
            <v>None</v>
          </cell>
          <cell r="Y52" t="str">
            <v>None</v>
          </cell>
          <cell r="Z52" t="str">
            <v>None</v>
          </cell>
          <cell r="AA52" t="str">
            <v>None</v>
          </cell>
          <cell r="AB52">
            <v>150</v>
          </cell>
          <cell r="AC52" t="str">
            <v>None</v>
          </cell>
          <cell r="AD52">
            <v>1.4</v>
          </cell>
          <cell r="AE52" t="str">
            <v>None</v>
          </cell>
          <cell r="AF52" t="str">
            <v>None</v>
          </cell>
          <cell r="AG52" t="str">
            <v>None</v>
          </cell>
          <cell r="AH52" t="str">
            <v>None</v>
          </cell>
          <cell r="AI52">
            <v>15</v>
          </cell>
          <cell r="AJ52">
            <v>35</v>
          </cell>
          <cell r="AK52" t="str">
            <v>None</v>
          </cell>
          <cell r="AL52">
            <v>45</v>
          </cell>
          <cell r="AM52">
            <v>45</v>
          </cell>
          <cell r="AN52">
            <v>15</v>
          </cell>
          <cell r="AO52">
            <v>35</v>
          </cell>
          <cell r="AP52" t="str">
            <v>None</v>
          </cell>
          <cell r="AQ52" t="str">
            <v>None</v>
          </cell>
          <cell r="AR52" t="str">
            <v>None</v>
          </cell>
          <cell r="AS52" t="str">
            <v>None</v>
          </cell>
          <cell r="AT52" t="str">
            <v>None</v>
          </cell>
          <cell r="AU52" t="str">
            <v>None</v>
          </cell>
          <cell r="AV52" t="str">
            <v>None</v>
          </cell>
          <cell r="AW52" t="str">
            <v>None</v>
          </cell>
          <cell r="AX52" t="str">
            <v>None</v>
          </cell>
          <cell r="AY52" t="str">
            <v>None</v>
          </cell>
          <cell r="AZ52" t="str">
            <v>None</v>
          </cell>
          <cell r="BA52" t="str">
            <v>None</v>
          </cell>
          <cell r="BB52" t="str">
            <v>None</v>
          </cell>
          <cell r="BC52" t="str">
            <v>None</v>
          </cell>
          <cell r="BD52" t="str">
            <v>None</v>
          </cell>
          <cell r="BE52" t="str">
            <v>None</v>
          </cell>
          <cell r="BF52" t="str">
            <v>None</v>
          </cell>
          <cell r="BG52" t="str">
            <v>None</v>
          </cell>
          <cell r="BH52" t="str">
            <v>None</v>
          </cell>
          <cell r="BI52" t="str">
            <v>None</v>
          </cell>
          <cell r="BJ52" t="str">
            <v>None</v>
          </cell>
          <cell r="BK52" t="str">
            <v>None</v>
          </cell>
          <cell r="BL52" t="str">
            <v>None</v>
          </cell>
          <cell r="BM52">
            <v>0</v>
          </cell>
          <cell r="BN52">
            <v>0</v>
          </cell>
          <cell r="BO52">
            <v>0</v>
          </cell>
          <cell r="BP52">
            <v>0</v>
          </cell>
          <cell r="BQ52">
            <v>0</v>
          </cell>
        </row>
        <row r="53">
          <cell r="C53" t="str">
            <v>Max</v>
          </cell>
          <cell r="D53">
            <v>0</v>
          </cell>
          <cell r="E53">
            <v>0</v>
          </cell>
          <cell r="F53" t="str">
            <v>--</v>
          </cell>
          <cell r="G53">
            <v>0.34</v>
          </cell>
          <cell r="H53">
            <v>0.36</v>
          </cell>
          <cell r="I53" t="str">
            <v>--</v>
          </cell>
          <cell r="J53">
            <v>0.61299999999999999</v>
          </cell>
          <cell r="K53">
            <v>0.379</v>
          </cell>
          <cell r="L53" t="str">
            <v>--</v>
          </cell>
          <cell r="M53">
            <v>0.34</v>
          </cell>
          <cell r="N53">
            <v>0.60499999999999998</v>
          </cell>
          <cell r="O53" t="str">
            <v>--</v>
          </cell>
          <cell r="P53">
            <v>0.182</v>
          </cell>
          <cell r="Q53">
            <v>0.151</v>
          </cell>
          <cell r="R53" t="str">
            <v>--</v>
          </cell>
          <cell r="S53">
            <v>0</v>
          </cell>
          <cell r="T53">
            <v>0</v>
          </cell>
          <cell r="U53" t="str">
            <v>None</v>
          </cell>
          <cell r="V53" t="str">
            <v>None</v>
          </cell>
          <cell r="W53" t="str">
            <v>None</v>
          </cell>
          <cell r="X53" t="str">
            <v>None</v>
          </cell>
          <cell r="Y53" t="str">
            <v>None</v>
          </cell>
          <cell r="Z53" t="str">
            <v>None</v>
          </cell>
          <cell r="AA53" t="str">
            <v>None</v>
          </cell>
          <cell r="AB53" t="str">
            <v>None</v>
          </cell>
          <cell r="AC53" t="str">
            <v>None</v>
          </cell>
          <cell r="AD53">
            <v>1.6</v>
          </cell>
          <cell r="AE53" t="str">
            <v>None</v>
          </cell>
          <cell r="AF53" t="str">
            <v>None</v>
          </cell>
          <cell r="AG53" t="str">
            <v>None</v>
          </cell>
          <cell r="AH53" t="str">
            <v>None</v>
          </cell>
          <cell r="AI53">
            <v>30</v>
          </cell>
          <cell r="AJ53">
            <v>50</v>
          </cell>
          <cell r="AK53" t="str">
            <v>None</v>
          </cell>
          <cell r="AL53" t="str">
            <v>None</v>
          </cell>
          <cell r="AM53" t="str">
            <v>None</v>
          </cell>
          <cell r="AN53" t="str">
            <v>None</v>
          </cell>
          <cell r="AO53" t="str">
            <v>None</v>
          </cell>
          <cell r="AP53" t="str">
            <v>None</v>
          </cell>
          <cell r="AQ53" t="str">
            <v>None</v>
          </cell>
          <cell r="AR53" t="str">
            <v>None</v>
          </cell>
          <cell r="AS53" t="str">
            <v>None</v>
          </cell>
          <cell r="AT53" t="str">
            <v>None</v>
          </cell>
          <cell r="AU53" t="str">
            <v>None</v>
          </cell>
          <cell r="AV53">
            <v>0.04</v>
          </cell>
          <cell r="AW53">
            <v>0.04</v>
          </cell>
          <cell r="AX53">
            <v>0.04</v>
          </cell>
          <cell r="AY53">
            <v>0.04</v>
          </cell>
          <cell r="AZ53" t="str">
            <v>None</v>
          </cell>
          <cell r="BA53" t="str">
            <v>None</v>
          </cell>
          <cell r="BB53" t="str">
            <v>None</v>
          </cell>
          <cell r="BC53" t="str">
            <v>None</v>
          </cell>
          <cell r="BD53" t="str">
            <v>None</v>
          </cell>
          <cell r="BE53" t="str">
            <v>None</v>
          </cell>
          <cell r="BF53" t="str">
            <v>None</v>
          </cell>
          <cell r="BG53" t="str">
            <v>None</v>
          </cell>
          <cell r="BH53" t="str">
            <v>None</v>
          </cell>
          <cell r="BI53" t="str">
            <v>None</v>
          </cell>
          <cell r="BJ53" t="str">
            <v>None</v>
          </cell>
          <cell r="BK53" t="str">
            <v>None</v>
          </cell>
          <cell r="BL53" t="str">
            <v>None</v>
          </cell>
          <cell r="BM53">
            <v>0</v>
          </cell>
          <cell r="BN53">
            <v>0</v>
          </cell>
          <cell r="BO53">
            <v>0</v>
          </cell>
          <cell r="BP53">
            <v>0</v>
          </cell>
          <cell r="BQ53">
            <v>0</v>
          </cell>
        </row>
      </sheetData>
      <sheetData sheetId="1"/>
      <sheetData sheetId="2" refreshError="1">
        <row r="3">
          <cell r="C3" t="str">
            <v>Panel ID</v>
          </cell>
          <cell r="D3">
            <v>0</v>
          </cell>
          <cell r="E3">
            <v>4</v>
          </cell>
          <cell r="F3">
            <v>8</v>
          </cell>
          <cell r="G3">
            <v>12</v>
          </cell>
          <cell r="H3">
            <v>16</v>
          </cell>
          <cell r="I3">
            <v>20</v>
          </cell>
          <cell r="J3">
            <v>24</v>
          </cell>
          <cell r="K3">
            <v>28</v>
          </cell>
          <cell r="L3">
            <v>32</v>
          </cell>
          <cell r="M3">
            <v>36</v>
          </cell>
          <cell r="N3">
            <v>40</v>
          </cell>
          <cell r="O3">
            <v>44</v>
          </cell>
          <cell r="P3">
            <v>48</v>
          </cell>
          <cell r="Q3">
            <v>52</v>
          </cell>
          <cell r="R3">
            <v>56</v>
          </cell>
          <cell r="S3">
            <v>60</v>
          </cell>
          <cell r="T3">
            <v>63</v>
          </cell>
        </row>
        <row r="50">
          <cell r="C50" t="str">
            <v>Min</v>
          </cell>
          <cell r="D50" t="str">
            <v>None</v>
          </cell>
          <cell r="E50" t="str">
            <v>None</v>
          </cell>
          <cell r="F50" t="str">
            <v>None</v>
          </cell>
          <cell r="G50" t="str">
            <v>None</v>
          </cell>
          <cell r="H50" t="str">
            <v>None</v>
          </cell>
          <cell r="I50" t="str">
            <v>None</v>
          </cell>
          <cell r="J50" t="str">
            <v>None</v>
          </cell>
          <cell r="K50" t="str">
            <v>None</v>
          </cell>
          <cell r="L50" t="str">
            <v>None</v>
          </cell>
          <cell r="M50" t="str">
            <v>None</v>
          </cell>
          <cell r="N50" t="str">
            <v>None</v>
          </cell>
          <cell r="O50" t="str">
            <v>None</v>
          </cell>
          <cell r="P50" t="str">
            <v>None</v>
          </cell>
          <cell r="Q50" t="str">
            <v>None</v>
          </cell>
          <cell r="R50" t="str">
            <v>None</v>
          </cell>
          <cell r="S50" t="str">
            <v>None</v>
          </cell>
          <cell r="T50" t="str">
            <v>None</v>
          </cell>
          <cell r="U50" t="str">
            <v>--</v>
          </cell>
          <cell r="V50" t="str">
            <v>--</v>
          </cell>
          <cell r="W50" t="str">
            <v>--</v>
          </cell>
          <cell r="X50" t="str">
            <v>--</v>
          </cell>
          <cell r="Y50" t="str">
            <v>--</v>
          </cell>
          <cell r="Z50" t="str">
            <v>--</v>
          </cell>
          <cell r="AA50" t="str">
            <v>--</v>
          </cell>
          <cell r="AB50" t="str">
            <v>--</v>
          </cell>
          <cell r="AC50" t="str">
            <v>--</v>
          </cell>
          <cell r="AD50" t="str">
            <v>--</v>
          </cell>
          <cell r="AE50" t="str">
            <v>--</v>
          </cell>
          <cell r="AF50" t="str">
            <v>--</v>
          </cell>
          <cell r="AG50" t="str">
            <v>--</v>
          </cell>
          <cell r="AH50" t="str">
            <v>--</v>
          </cell>
          <cell r="AI50" t="str">
            <v>--</v>
          </cell>
          <cell r="AJ50" t="str">
            <v>--</v>
          </cell>
        </row>
        <row r="51">
          <cell r="C51" t="str">
            <v>Typ (Gamma 2.2)</v>
          </cell>
          <cell r="D51">
            <v>0</v>
          </cell>
          <cell r="E51">
            <v>2.3226446583485849E-3</v>
          </cell>
          <cell r="F51">
            <v>1.0672072393150682E-2</v>
          </cell>
          <cell r="G51">
            <v>2.6040512813737912E-2</v>
          </cell>
          <cell r="H51">
            <v>4.9035968009685842E-2</v>
          </cell>
          <cell r="I51">
            <v>8.0115543203949841E-2</v>
          </cell>
          <cell r="J51">
            <v>0.11965077692967982</v>
          </cell>
          <cell r="K51">
            <v>0.16795713588487779</v>
          </cell>
          <cell r="L51">
            <v>0.22531014315365347</v>
          </cell>
          <cell r="M51">
            <v>0.29195525245974885</v>
          </cell>
          <cell r="N51">
            <v>0.36811437075228431</v>
          </cell>
          <cell r="O51">
            <v>0.45399041048609218</v>
          </cell>
          <cell r="P51">
            <v>0.54977060253296162</v>
          </cell>
          <cell r="Q51">
            <v>0.65562898794910451</v>
          </cell>
          <cell r="R51">
            <v>0.77172834280389035</v>
          </cell>
          <cell r="S51">
            <v>0.89822169821937614</v>
          </cell>
          <cell r="T51">
            <v>1</v>
          </cell>
          <cell r="U51" t="str">
            <v>--</v>
          </cell>
          <cell r="V51" t="str">
            <v>--</v>
          </cell>
          <cell r="W51" t="str">
            <v>--</v>
          </cell>
          <cell r="X51" t="str">
            <v>--</v>
          </cell>
          <cell r="Y51" t="str">
            <v>--</v>
          </cell>
          <cell r="Z51" t="str">
            <v>--</v>
          </cell>
          <cell r="AA51" t="str">
            <v>--</v>
          </cell>
          <cell r="AB51" t="str">
            <v>--</v>
          </cell>
          <cell r="AC51" t="str">
            <v>--</v>
          </cell>
          <cell r="AD51" t="str">
            <v>--</v>
          </cell>
          <cell r="AE51" t="str">
            <v>--</v>
          </cell>
          <cell r="AF51" t="str">
            <v>--</v>
          </cell>
          <cell r="AG51" t="str">
            <v>--</v>
          </cell>
          <cell r="AH51" t="str">
            <v>--</v>
          </cell>
          <cell r="AI51" t="str">
            <v>--</v>
          </cell>
          <cell r="AJ51" t="str">
            <v>--</v>
          </cell>
        </row>
        <row r="52">
          <cell r="C52" t="str">
            <v>Max</v>
          </cell>
          <cell r="D52" t="str">
            <v>None</v>
          </cell>
          <cell r="E52" t="str">
            <v>None</v>
          </cell>
          <cell r="F52" t="str">
            <v>None</v>
          </cell>
          <cell r="G52" t="str">
            <v>None</v>
          </cell>
          <cell r="H52" t="str">
            <v>None</v>
          </cell>
          <cell r="I52" t="str">
            <v>None</v>
          </cell>
          <cell r="J52" t="str">
            <v>None</v>
          </cell>
          <cell r="K52" t="str">
            <v>None</v>
          </cell>
          <cell r="L52" t="str">
            <v>None</v>
          </cell>
          <cell r="M52" t="str">
            <v>None</v>
          </cell>
          <cell r="N52" t="str">
            <v>None</v>
          </cell>
          <cell r="O52" t="str">
            <v>None</v>
          </cell>
          <cell r="P52" t="str">
            <v>None</v>
          </cell>
          <cell r="Q52" t="str">
            <v>None</v>
          </cell>
          <cell r="R52" t="str">
            <v>None</v>
          </cell>
          <cell r="S52" t="str">
            <v>None</v>
          </cell>
          <cell r="T52" t="str">
            <v>None</v>
          </cell>
          <cell r="U52" t="str">
            <v>--</v>
          </cell>
          <cell r="V52" t="str">
            <v>--</v>
          </cell>
          <cell r="W52" t="str">
            <v>--</v>
          </cell>
          <cell r="X52" t="str">
            <v>--</v>
          </cell>
          <cell r="Y52" t="str">
            <v>--</v>
          </cell>
          <cell r="Z52" t="str">
            <v>--</v>
          </cell>
          <cell r="AA52" t="str">
            <v>--</v>
          </cell>
          <cell r="AB52" t="str">
            <v>--</v>
          </cell>
          <cell r="AC52" t="str">
            <v>--</v>
          </cell>
          <cell r="AD52" t="str">
            <v>--</v>
          </cell>
          <cell r="AE52" t="str">
            <v>--</v>
          </cell>
          <cell r="AF52" t="str">
            <v>--</v>
          </cell>
          <cell r="AG52" t="str">
            <v>--</v>
          </cell>
          <cell r="AH52" t="str">
            <v>--</v>
          </cell>
          <cell r="AI52" t="str">
            <v>--</v>
          </cell>
          <cell r="AJ52" t="str">
            <v>--</v>
          </cell>
        </row>
        <row r="58">
          <cell r="X58" t="str">
            <v/>
          </cell>
        </row>
        <row r="59">
          <cell r="X59" t="str">
            <v/>
          </cell>
        </row>
        <row r="60">
          <cell r="X60" t="str">
            <v/>
          </cell>
        </row>
        <row r="61">
          <cell r="X61" t="str">
            <v/>
          </cell>
        </row>
        <row r="62">
          <cell r="X62" t="str">
            <v/>
          </cell>
        </row>
        <row r="63">
          <cell r="X63" t="str">
            <v/>
          </cell>
        </row>
        <row r="64">
          <cell r="X64" t="str">
            <v/>
          </cell>
        </row>
        <row r="65">
          <cell r="X65" t="str">
            <v/>
          </cell>
        </row>
        <row r="66">
          <cell r="X66" t="str">
            <v/>
          </cell>
        </row>
        <row r="67">
          <cell r="X67" t="str">
            <v/>
          </cell>
        </row>
        <row r="68">
          <cell r="X68" t="str">
            <v/>
          </cell>
        </row>
        <row r="69">
          <cell r="X69" t="str">
            <v/>
          </cell>
        </row>
        <row r="70">
          <cell r="X70" t="str">
            <v/>
          </cell>
        </row>
        <row r="71">
          <cell r="X71" t="str">
            <v/>
          </cell>
        </row>
        <row r="72">
          <cell r="X72" t="str">
            <v/>
          </cell>
        </row>
        <row r="73">
          <cell r="X73" t="str">
            <v/>
          </cell>
        </row>
        <row r="74">
          <cell r="X74" t="str">
            <v/>
          </cell>
        </row>
        <row r="75">
          <cell r="X75" t="str">
            <v/>
          </cell>
        </row>
        <row r="76">
          <cell r="X76" t="str">
            <v/>
          </cell>
        </row>
        <row r="77">
          <cell r="X77" t="str">
            <v/>
          </cell>
        </row>
        <row r="78">
          <cell r="X78" t="str">
            <v/>
          </cell>
        </row>
        <row r="79">
          <cell r="X79" t="str">
            <v/>
          </cell>
        </row>
        <row r="80">
          <cell r="X80" t="str">
            <v/>
          </cell>
        </row>
        <row r="81">
          <cell r="X81" t="str">
            <v/>
          </cell>
        </row>
        <row r="82">
          <cell r="X82" t="str">
            <v/>
          </cell>
        </row>
        <row r="83">
          <cell r="X83" t="str">
            <v/>
          </cell>
        </row>
        <row r="84">
          <cell r="X84" t="str">
            <v/>
          </cell>
        </row>
        <row r="85">
          <cell r="X85" t="str">
            <v/>
          </cell>
        </row>
        <row r="86">
          <cell r="X86" t="str">
            <v/>
          </cell>
        </row>
        <row r="87">
          <cell r="X87" t="str">
            <v/>
          </cell>
        </row>
        <row r="88">
          <cell r="X88" t="str">
            <v/>
          </cell>
        </row>
        <row r="89">
          <cell r="X89" t="str">
            <v/>
          </cell>
        </row>
        <row r="90">
          <cell r="X90" t="str">
            <v/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/>
      <sheetData sheetId="47"/>
      <sheetData sheetId="48" refreshError="1"/>
      <sheetData sheetId="49" refreshError="1"/>
      <sheetData sheetId="50" refreshError="1"/>
      <sheetData sheetId="51" refreshError="1"/>
      <sheetData sheetId="52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基本設定"/>
      <sheetName val="color kk"/>
      <sheetName val="輝度"/>
      <sheetName val="Gamma"/>
      <sheetName val="Cross Talk"/>
      <sheetName val="Flicker"/>
      <sheetName val="BLU"/>
      <sheetName val="Spec"/>
      <sheetName val="Optical Report"/>
      <sheetName val="Report Form"/>
      <sheetName val="color SR"/>
      <sheetName val="626BOM"/>
      <sheetName val="60KCF_01"/>
      <sheetName val="CFList"/>
      <sheetName val="MS_Out"/>
      <sheetName val="Summary"/>
      <sheetName val="1212 Shipping schedule"/>
      <sheetName val="STROKE"/>
      <sheetName val="11"/>
      <sheetName val="반송"/>
      <sheetName val="TEL"/>
      <sheetName val="종목코드"/>
      <sheetName val="00-03"/>
      <sheetName val="01-weekly bubble"/>
      <sheetName val="KK_Report_1"/>
      <sheetName val="color_kk"/>
      <sheetName val="Cross_Talk"/>
      <sheetName val="Optical_Report"/>
      <sheetName val="Report_Form"/>
      <sheetName val="color_kk1"/>
      <sheetName val="Cross_Talk1"/>
      <sheetName val="Optical_Report1"/>
      <sheetName val="Report_Form1"/>
      <sheetName val="Func_Loss"/>
      <sheetName val="Main"/>
      <sheetName val="ReviewTable"/>
      <sheetName val="Map_raw"/>
      <sheetName val="Dft_Tool"/>
      <sheetName val="Review_List"/>
      <sheetName val="YLD_day"/>
      <sheetName val="YLD_List"/>
      <sheetName val="YLD_month"/>
      <sheetName val="YLD_week"/>
      <sheetName val="YL_Ratio_Table"/>
      <sheetName val="定義"/>
      <sheetName val="MPS計算"/>
      <sheetName val="7 T0CT1 Report"/>
      <sheetName val="LD_ULD Special Handshake"/>
      <sheetName val="MX628EX"/>
      <sheetName val="제품별"/>
      <sheetName val="Cell AMHS Quotation"/>
    </sheetNames>
    <sheetDataSet>
      <sheetData sheetId="0">
        <row r="18">
          <cell r="B18" t="str">
            <v/>
          </cell>
        </row>
      </sheetData>
      <sheetData sheetId="1"/>
      <sheetData sheetId="2"/>
      <sheetData sheetId="3" refreshError="1">
        <row r="18">
          <cell r="B18" t="str">
            <v/>
          </cell>
          <cell r="C18" t="str">
            <v/>
          </cell>
          <cell r="D18" t="str">
            <v/>
          </cell>
          <cell r="E18" t="str">
            <v/>
          </cell>
          <cell r="F18" t="str">
            <v/>
          </cell>
          <cell r="G18" t="str">
            <v/>
          </cell>
          <cell r="H18" t="str">
            <v/>
          </cell>
          <cell r="I18" t="str">
            <v/>
          </cell>
          <cell r="J18" t="str">
            <v/>
          </cell>
          <cell r="K18" t="str">
            <v/>
          </cell>
          <cell r="L18" t="str">
            <v/>
          </cell>
          <cell r="M18" t="str">
            <v/>
          </cell>
          <cell r="N18" t="str">
            <v/>
          </cell>
          <cell r="O18" t="str">
            <v/>
          </cell>
          <cell r="P18" t="str">
            <v/>
          </cell>
          <cell r="Q18" t="str">
            <v/>
          </cell>
          <cell r="R18" t="str">
            <v/>
          </cell>
          <cell r="S18" t="str">
            <v/>
          </cell>
          <cell r="T18" t="str">
            <v/>
          </cell>
          <cell r="U18" t="str">
            <v/>
          </cell>
          <cell r="V18" t="str">
            <v/>
          </cell>
          <cell r="W18" t="str">
            <v/>
          </cell>
          <cell r="X18" t="str">
            <v/>
          </cell>
          <cell r="Y18" t="str">
            <v/>
          </cell>
          <cell r="Z18" t="str">
            <v/>
          </cell>
          <cell r="AA18" t="str">
            <v/>
          </cell>
          <cell r="AB18" t="str">
            <v/>
          </cell>
          <cell r="AC18" t="str">
            <v/>
          </cell>
          <cell r="AD18" t="str">
            <v/>
          </cell>
          <cell r="AE18" t="str">
            <v/>
          </cell>
          <cell r="AF18" t="str">
            <v/>
          </cell>
          <cell r="AG18" t="str">
            <v/>
          </cell>
          <cell r="AH18" t="str">
            <v/>
          </cell>
        </row>
        <row r="19">
          <cell r="B19" t="str">
            <v/>
          </cell>
          <cell r="C19" t="str">
            <v/>
          </cell>
          <cell r="D19" t="str">
            <v/>
          </cell>
          <cell r="E19" t="str">
            <v/>
          </cell>
          <cell r="F19" t="str">
            <v/>
          </cell>
          <cell r="G19" t="str">
            <v/>
          </cell>
          <cell r="H19" t="str">
            <v/>
          </cell>
          <cell r="I19" t="str">
            <v/>
          </cell>
          <cell r="J19" t="str">
            <v/>
          </cell>
          <cell r="K19" t="str">
            <v/>
          </cell>
          <cell r="L19" t="str">
            <v/>
          </cell>
          <cell r="M19" t="str">
            <v/>
          </cell>
          <cell r="N19" t="str">
            <v/>
          </cell>
          <cell r="O19" t="str">
            <v/>
          </cell>
          <cell r="P19" t="str">
            <v/>
          </cell>
          <cell r="Q19" t="str">
            <v/>
          </cell>
          <cell r="R19" t="str">
            <v/>
          </cell>
          <cell r="S19" t="str">
            <v/>
          </cell>
          <cell r="T19" t="str">
            <v/>
          </cell>
          <cell r="U19" t="str">
            <v/>
          </cell>
          <cell r="V19" t="str">
            <v/>
          </cell>
          <cell r="W19" t="str">
            <v/>
          </cell>
          <cell r="X19" t="str">
            <v/>
          </cell>
          <cell r="Y19" t="str">
            <v/>
          </cell>
          <cell r="Z19" t="str">
            <v/>
          </cell>
          <cell r="AA19" t="str">
            <v/>
          </cell>
          <cell r="AB19" t="str">
            <v/>
          </cell>
          <cell r="AC19" t="str">
            <v/>
          </cell>
          <cell r="AD19" t="str">
            <v/>
          </cell>
          <cell r="AE19" t="str">
            <v/>
          </cell>
          <cell r="AF19" t="str">
            <v/>
          </cell>
          <cell r="AG19" t="str">
            <v/>
          </cell>
          <cell r="AH19" t="str">
            <v/>
          </cell>
        </row>
        <row r="20">
          <cell r="B20" t="str">
            <v/>
          </cell>
          <cell r="C20" t="str">
            <v/>
          </cell>
          <cell r="D20" t="str">
            <v/>
          </cell>
          <cell r="E20" t="str">
            <v/>
          </cell>
          <cell r="F20" t="str">
            <v/>
          </cell>
          <cell r="G20" t="str">
            <v/>
          </cell>
          <cell r="H20" t="str">
            <v/>
          </cell>
          <cell r="I20" t="str">
            <v/>
          </cell>
          <cell r="J20" t="str">
            <v/>
          </cell>
          <cell r="K20" t="str">
            <v/>
          </cell>
          <cell r="L20" t="str">
            <v/>
          </cell>
          <cell r="M20" t="str">
            <v/>
          </cell>
          <cell r="N20" t="str">
            <v/>
          </cell>
          <cell r="O20" t="str">
            <v/>
          </cell>
          <cell r="P20" t="str">
            <v/>
          </cell>
          <cell r="Q20" t="str">
            <v/>
          </cell>
          <cell r="R20" t="str">
            <v/>
          </cell>
          <cell r="S20" t="str">
            <v/>
          </cell>
          <cell r="T20" t="str">
            <v/>
          </cell>
          <cell r="U20" t="str">
            <v/>
          </cell>
          <cell r="V20" t="str">
            <v/>
          </cell>
          <cell r="W20" t="str">
            <v/>
          </cell>
          <cell r="X20" t="str">
            <v/>
          </cell>
          <cell r="Y20" t="str">
            <v/>
          </cell>
          <cell r="Z20" t="str">
            <v/>
          </cell>
          <cell r="AA20" t="str">
            <v/>
          </cell>
          <cell r="AB20" t="str">
            <v/>
          </cell>
          <cell r="AC20" t="str">
            <v/>
          </cell>
          <cell r="AD20" t="str">
            <v/>
          </cell>
          <cell r="AE20" t="str">
            <v/>
          </cell>
          <cell r="AF20" t="str">
            <v/>
          </cell>
          <cell r="AG20" t="str">
            <v/>
          </cell>
          <cell r="AH20" t="str">
            <v/>
          </cell>
        </row>
        <row r="21">
          <cell r="B21" t="str">
            <v/>
          </cell>
          <cell r="C21" t="str">
            <v/>
          </cell>
          <cell r="D21" t="str">
            <v/>
          </cell>
          <cell r="E21" t="str">
            <v/>
          </cell>
          <cell r="F21" t="str">
            <v/>
          </cell>
          <cell r="G21" t="str">
            <v/>
          </cell>
          <cell r="H21" t="str">
            <v/>
          </cell>
          <cell r="I21" t="str">
            <v/>
          </cell>
          <cell r="J21" t="str">
            <v/>
          </cell>
          <cell r="K21" t="str">
            <v/>
          </cell>
          <cell r="L21" t="str">
            <v/>
          </cell>
          <cell r="M21" t="str">
            <v/>
          </cell>
          <cell r="N21" t="str">
            <v/>
          </cell>
          <cell r="O21" t="str">
            <v/>
          </cell>
          <cell r="P21" t="str">
            <v/>
          </cell>
          <cell r="Q21" t="str">
            <v/>
          </cell>
          <cell r="R21" t="str">
            <v/>
          </cell>
          <cell r="S21" t="str">
            <v/>
          </cell>
          <cell r="T21" t="str">
            <v/>
          </cell>
          <cell r="U21" t="str">
            <v/>
          </cell>
          <cell r="V21" t="str">
            <v/>
          </cell>
          <cell r="W21" t="str">
            <v/>
          </cell>
          <cell r="X21" t="str">
            <v/>
          </cell>
          <cell r="Y21" t="str">
            <v/>
          </cell>
          <cell r="Z21" t="str">
            <v/>
          </cell>
          <cell r="AA21" t="str">
            <v/>
          </cell>
          <cell r="AB21" t="str">
            <v/>
          </cell>
          <cell r="AC21" t="str">
            <v/>
          </cell>
          <cell r="AD21" t="str">
            <v/>
          </cell>
          <cell r="AE21" t="str">
            <v/>
          </cell>
          <cell r="AF21" t="str">
            <v/>
          </cell>
          <cell r="AG21" t="str">
            <v/>
          </cell>
          <cell r="AH21" t="str">
            <v/>
          </cell>
        </row>
        <row r="22">
          <cell r="B22" t="str">
            <v/>
          </cell>
          <cell r="C22" t="str">
            <v/>
          </cell>
          <cell r="D22" t="str">
            <v/>
          </cell>
          <cell r="E22" t="str">
            <v/>
          </cell>
          <cell r="F22" t="str">
            <v/>
          </cell>
          <cell r="G22" t="str">
            <v/>
          </cell>
          <cell r="H22" t="str">
            <v/>
          </cell>
          <cell r="I22" t="str">
            <v/>
          </cell>
          <cell r="J22" t="str">
            <v/>
          </cell>
          <cell r="K22" t="str">
            <v/>
          </cell>
          <cell r="L22" t="str">
            <v/>
          </cell>
          <cell r="M22" t="str">
            <v/>
          </cell>
          <cell r="N22" t="str">
            <v/>
          </cell>
          <cell r="O22" t="str">
            <v/>
          </cell>
          <cell r="P22" t="str">
            <v/>
          </cell>
          <cell r="Q22" t="str">
            <v/>
          </cell>
          <cell r="R22" t="str">
            <v/>
          </cell>
          <cell r="S22" t="str">
            <v/>
          </cell>
          <cell r="T22" t="str">
            <v/>
          </cell>
          <cell r="U22" t="str">
            <v/>
          </cell>
          <cell r="V22" t="str">
            <v/>
          </cell>
          <cell r="W22" t="str">
            <v/>
          </cell>
          <cell r="X22" t="str">
            <v/>
          </cell>
          <cell r="Y22" t="str">
            <v/>
          </cell>
          <cell r="Z22" t="str">
            <v/>
          </cell>
          <cell r="AA22" t="str">
            <v/>
          </cell>
          <cell r="AB22" t="str">
            <v/>
          </cell>
          <cell r="AC22" t="str">
            <v/>
          </cell>
          <cell r="AD22" t="str">
            <v/>
          </cell>
          <cell r="AE22" t="str">
            <v/>
          </cell>
          <cell r="AF22" t="str">
            <v/>
          </cell>
          <cell r="AG22" t="str">
            <v/>
          </cell>
          <cell r="AH22" t="str">
            <v/>
          </cell>
        </row>
      </sheetData>
      <sheetData sheetId="4">
        <row r="18">
          <cell r="B18" t="str">
            <v/>
          </cell>
        </row>
      </sheetData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/>
      <sheetData sheetId="48" refreshError="1"/>
      <sheetData sheetId="49" refreshError="1"/>
      <sheetData sheetId="50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lor SR"/>
      <sheetName val="輝度"/>
      <sheetName val="Gamma"/>
      <sheetName val="Gamma Spec"/>
      <sheetName val="Cross Talk"/>
      <sheetName val="Flicker"/>
      <sheetName val="BLU"/>
      <sheetName val="cie chart"/>
      <sheetName val="ECN"/>
      <sheetName val="Optical Cover"/>
      <sheetName val="Verification Form"/>
      <sheetName val="STROKE"/>
      <sheetName val="color_SR"/>
      <sheetName val="Gamma_Spec"/>
      <sheetName val="Cross_Talk"/>
      <sheetName val="cie_chart"/>
      <sheetName val="Optical_Cover"/>
      <sheetName val="Verification_Form"/>
      <sheetName val="color_SR1"/>
      <sheetName val="Gamma_Spec1"/>
      <sheetName val="Cross_Talk1"/>
      <sheetName val="cie_chart1"/>
      <sheetName val="Optical_Cover1"/>
      <sheetName val="Verification_Form1"/>
      <sheetName val="60KCF_01"/>
      <sheetName val="Memo"/>
      <sheetName val="성신"/>
      <sheetName val="MX628EX"/>
      <sheetName val="Cell AMHS Quotation"/>
    </sheetNames>
    <sheetDataSet>
      <sheetData sheetId="0">
        <row r="58">
          <cell r="C58">
            <v>0.25600000000000001</v>
          </cell>
        </row>
      </sheetData>
      <sheetData sheetId="1"/>
      <sheetData sheetId="2" refreshError="1">
        <row r="58">
          <cell r="C58">
            <v>0.25600000000000001</v>
          </cell>
          <cell r="D58">
            <v>0.26400000000000001</v>
          </cell>
        </row>
        <row r="59">
          <cell r="C59">
            <v>0.25929999999999997</v>
          </cell>
          <cell r="D59">
            <v>0.2651</v>
          </cell>
        </row>
        <row r="60">
          <cell r="C60">
            <v>0.26290000000000002</v>
          </cell>
          <cell r="D60">
            <v>0.27029999999999998</v>
          </cell>
        </row>
        <row r="61">
          <cell r="C61">
            <v>0.26450000000000001</v>
          </cell>
          <cell r="D61">
            <v>0.2722</v>
          </cell>
        </row>
        <row r="62">
          <cell r="C62">
            <v>0.26550000000000001</v>
          </cell>
          <cell r="D62">
            <v>0.27350000000000002</v>
          </cell>
        </row>
        <row r="63">
          <cell r="C63">
            <v>0.27</v>
          </cell>
          <cell r="D63">
            <v>0.27750000000000002</v>
          </cell>
        </row>
        <row r="64">
          <cell r="C64">
            <v>0.27189999999999998</v>
          </cell>
          <cell r="D64">
            <v>0.28100000000000003</v>
          </cell>
        </row>
        <row r="65">
          <cell r="C65">
            <v>0.27389999999999998</v>
          </cell>
          <cell r="D65">
            <v>0.28349999999999997</v>
          </cell>
        </row>
        <row r="66">
          <cell r="C66">
            <v>0.27610000000000001</v>
          </cell>
          <cell r="D66">
            <v>0.28689999999999999</v>
          </cell>
        </row>
        <row r="67">
          <cell r="C67">
            <v>0.27760000000000001</v>
          </cell>
          <cell r="D67">
            <v>0.28870000000000001</v>
          </cell>
        </row>
        <row r="68">
          <cell r="C68">
            <v>0.28000000000000003</v>
          </cell>
          <cell r="D68">
            <v>0.29149999999999998</v>
          </cell>
        </row>
        <row r="69">
          <cell r="C69">
            <v>0.28270000000000001</v>
          </cell>
          <cell r="D69">
            <v>0.29509999999999997</v>
          </cell>
        </row>
        <row r="70">
          <cell r="C70">
            <v>0.28660000000000002</v>
          </cell>
          <cell r="D70">
            <v>0.2999</v>
          </cell>
        </row>
        <row r="71">
          <cell r="C71">
            <v>0.29139999999999999</v>
          </cell>
          <cell r="D71">
            <v>0.30669999999999997</v>
          </cell>
        </row>
        <row r="72">
          <cell r="C72">
            <v>0.29749999999999999</v>
          </cell>
          <cell r="D72">
            <v>0.31469999999999998</v>
          </cell>
        </row>
        <row r="73">
          <cell r="C73">
            <v>0.3054</v>
          </cell>
          <cell r="D73">
            <v>0.32600000000000001</v>
          </cell>
        </row>
        <row r="74">
          <cell r="C74">
            <v>0.31069999999999998</v>
          </cell>
          <cell r="D74">
            <v>0.33040000000000003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XXXXXXXXXXXXXXXXXXXXXXXX"/>
      <sheetName val="VXXXX"/>
      <sheetName val="집계(TOTAL)"/>
      <sheetName val="집계(TOTAL) (2)"/>
      <sheetName val="MASK"/>
      <sheetName val="반송"/>
      <sheetName val="BASE MC"/>
      <sheetName val="UNIT"/>
      <sheetName val="FLOW"/>
      <sheetName val="PF"/>
      <sheetName val="BP"/>
      <sheetName val="ANN"/>
      <sheetName val="GETTER"/>
      <sheetName val="OGC"/>
      <sheetName val="MULT"/>
      <sheetName val="PALLET"/>
      <sheetName val="ROBOT"/>
      <sheetName val="전용기"/>
      <sheetName val="kr부대"/>
      <sheetName val="11"/>
      <sheetName val="Gamma"/>
      <sheetName val="성신"/>
      <sheetName val="제조 경영"/>
      <sheetName val="심천원가0826"/>
      <sheetName val="TCA"/>
      <sheetName val="Y3-LIST"/>
      <sheetName val="제품별"/>
      <sheetName val="DATA 값"/>
      <sheetName val="98연계표"/>
      <sheetName val="type-F"/>
      <sheetName val="97"/>
      <sheetName val="Sheet1"/>
      <sheetName val="TEL"/>
      <sheetName val="전사집계"/>
      <sheetName val="DBASE"/>
      <sheetName val="5.공수계획(SFA_수주미정)_PM1(일반)"/>
      <sheetName val="데이타"/>
      <sheetName val="DATA"/>
      <sheetName val="MAIN"/>
      <sheetName val="진행 사항"/>
      <sheetName val="일정"/>
      <sheetName val="color SR"/>
      <sheetName val="집계(TOTAL)_(2)"/>
      <sheetName val="BASE_MC"/>
      <sheetName val="제조_경영"/>
      <sheetName val="DATA_값"/>
      <sheetName val="5_공수계획(SFA_수주미정)_PM1(일반)"/>
      <sheetName val="진행_사항"/>
      <sheetName val="color_SR"/>
      <sheetName val="0-ハード（その他)"/>
      <sheetName val="일일특이사항"/>
      <sheetName val="설비군 서식"/>
      <sheetName val="설비별 에러명"/>
      <sheetName val="9.기준정보"/>
      <sheetName val="Form"/>
      <sheetName val="LOSSTIME"/>
      <sheetName val="Mark"/>
      <sheetName val="Tin1"/>
      <sheetName val="Trim"/>
      <sheetName val="Tin"/>
      <sheetName val="설비UPEH"/>
      <sheetName val="설비효율"/>
      <sheetName val="2.대외공문"/>
      <sheetName val="품의서"/>
      <sheetName val="GPS_RAW"/>
      <sheetName val="법인세등 (2)"/>
      <sheetName val="A-100전제"/>
      <sheetName val="A"/>
      <sheetName val="FAB별"/>
      <sheetName val="변수2"/>
      <sheetName val="고장 유형 (Loại hình)"/>
      <sheetName val="집계(TOTAL)_(2)1"/>
      <sheetName val="BASE_MC1"/>
      <sheetName val="제조_경영1"/>
      <sheetName val="DATA_값1"/>
      <sheetName val="5_공수계획(SFA_수주미정)_PM1(일반)1"/>
      <sheetName val="진행_사항1"/>
      <sheetName val="color_SR1"/>
      <sheetName val="설비군_서식"/>
      <sheetName val="설비별_에러명"/>
      <sheetName val="고장_유형_(Loại_hình)"/>
      <sheetName val="집계(TOTAL)_(2)2"/>
      <sheetName val="BASE_MC2"/>
      <sheetName val="제조_경영2"/>
      <sheetName val="DATA_값2"/>
      <sheetName val="5_공수계획(SFA_수주미정)_PM1(일반)2"/>
      <sheetName val="진행_사항2"/>
      <sheetName val="color_SR2"/>
      <sheetName val="설비군_서식1"/>
      <sheetName val="설비별_에러명1"/>
      <sheetName val="고장_유형_(Loại_hình)1"/>
      <sheetName val="9_기준정보"/>
      <sheetName val="집계(TOTAL)_(2)3"/>
      <sheetName val="BASE_MC3"/>
      <sheetName val="제조_경영3"/>
      <sheetName val="DATA_값3"/>
      <sheetName val="5_공수계획(SFA_수주미정)_PM1(일반)3"/>
      <sheetName val="진행_사항3"/>
      <sheetName val="color_SR3"/>
      <sheetName val="설비군_서식2"/>
      <sheetName val="설비별_에러명2"/>
      <sheetName val="고장_유형_(Loại_hình)2"/>
      <sheetName val="9_기준정보1"/>
      <sheetName val="지수"/>
      <sheetName val="30_200ER map"/>
      <sheetName val="저항"/>
      <sheetName val="집계(TOTAL)_(2)4"/>
      <sheetName val="BASE_MC4"/>
      <sheetName val="제조_경영4"/>
      <sheetName val="DATA_값4"/>
      <sheetName val="5_공수계획(SFA_수주미정)_PM1(일반)4"/>
      <sheetName val="진행_사항4"/>
      <sheetName val="color_SR4"/>
      <sheetName val="설비군_서식3"/>
      <sheetName val="설비별_에러명3"/>
      <sheetName val="집계(TOTAL)_(2)5"/>
      <sheetName val="BASE_MC5"/>
      <sheetName val="제조_경영5"/>
      <sheetName val="DATA_값5"/>
      <sheetName val="5_공수계획(SFA_수주미정)_PM1(일반)5"/>
      <sheetName val="진행_사항5"/>
      <sheetName val="color_SR5"/>
      <sheetName val="설비군_서식4"/>
      <sheetName val="설비별_에러명4"/>
      <sheetName val="고장_유형_(Loại_hình)3"/>
      <sheetName val="집계(TOTAL)_(2)6"/>
      <sheetName val="BASE_MC6"/>
      <sheetName val="제조_경영6"/>
      <sheetName val="DATA_값6"/>
      <sheetName val="5_공수계획(SFA_수주미정)_PM1(일반)6"/>
      <sheetName val="진행_사항6"/>
      <sheetName val="color_SR6"/>
      <sheetName val="설비군_서식5"/>
      <sheetName val="설비별_에러명5"/>
      <sheetName val="고장_유형_(Loại_hình)4"/>
      <sheetName val="9_기준정보2"/>
      <sheetName val="9_기준정보3"/>
      <sheetName val="집계(TOTAL)_(2)7"/>
      <sheetName val="BASE_MC7"/>
      <sheetName val="제조_경영7"/>
      <sheetName val="DATA_값7"/>
      <sheetName val="5_공수계획(SFA_수주미정)_PM1(일반)7"/>
      <sheetName val="진행_사항7"/>
      <sheetName val="color_SR7"/>
      <sheetName val="설비군_서식6"/>
      <sheetName val="설비별_에러명6"/>
      <sheetName val="고장_유형_(Loại_hình)5"/>
      <sheetName val="집계(TOTAL)_(2)8"/>
      <sheetName val="BASE_MC8"/>
      <sheetName val="제조_경영8"/>
      <sheetName val="DATA_값8"/>
      <sheetName val="5_공수계획(SFA_수주미정)_PM1(일반)8"/>
      <sheetName val="진행_사항8"/>
      <sheetName val="color_SR8"/>
      <sheetName val="설비군_서식7"/>
      <sheetName val="설비별_에러명7"/>
      <sheetName val="고장_유형_(Loại_hình)6"/>
      <sheetName val="집계(TOTAL)_(2)9"/>
      <sheetName val="BASE_MC9"/>
      <sheetName val="제조_경영9"/>
      <sheetName val="DATA_값9"/>
      <sheetName val="5_공수계획(SFA_수주미정)_PM1(일반)9"/>
      <sheetName val="진행_사항9"/>
      <sheetName val="color_SR9"/>
      <sheetName val="설비군_서식8"/>
      <sheetName val="설비별_에러명8"/>
      <sheetName val="고장_유형_(Loại_hình)7"/>
      <sheetName val="9_기준정보4"/>
      <sheetName val="9_기준정보5"/>
      <sheetName val="30_200ER_map"/>
      <sheetName val="9_기준정보6"/>
      <sheetName val="30_200ER_map1"/>
      <sheetName val="16"/>
      <sheetName val="집계(TOTAL)_(2)10"/>
      <sheetName val="BASE_MC10"/>
      <sheetName val="제조_경영10"/>
      <sheetName val="DATA_값10"/>
      <sheetName val="5_공수계획(SFA_수주미정)_PM1(일반)10"/>
      <sheetName val="진행_사항10"/>
      <sheetName val="color_SR10"/>
      <sheetName val="설비군_서식9"/>
      <sheetName val="설비별_에러명9"/>
      <sheetName val="고장_유형_(Loại_hình)8"/>
      <sheetName val="9_기준정보7"/>
      <sheetName val="30_200ER_map2"/>
      <sheetName val="2_대외공문"/>
      <sheetName val="법인세등_(2)"/>
      <sheetName val="Var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2">
          <cell r="A2" t="str">
            <v>PROJECT 명 :SSDI #3LINE 신설(SCREEN)</v>
          </cell>
        </row>
        <row r="3">
          <cell r="A3" t="str">
            <v>공  정  명 : SCREEN 반송</v>
          </cell>
          <cell r="G3" t="str">
            <v/>
          </cell>
          <cell r="M3" t="str">
            <v>(단위:천원)</v>
          </cell>
        </row>
        <row r="4">
          <cell r="A4" t="str">
            <v>대분류</v>
          </cell>
          <cell r="B4" t="str">
            <v>소분류</v>
          </cell>
          <cell r="C4" t="str">
            <v>품번</v>
          </cell>
          <cell r="D4" t="str">
            <v>품  명</v>
          </cell>
          <cell r="E4" t="str">
            <v>규  격</v>
          </cell>
          <cell r="G4" t="str">
            <v>단    가</v>
          </cell>
          <cell r="I4" t="str">
            <v>수량</v>
          </cell>
          <cell r="K4" t="str">
            <v>금    액</v>
          </cell>
          <cell r="M4" t="str">
            <v>비    고</v>
          </cell>
        </row>
        <row r="5">
          <cell r="F5" t="str">
            <v xml:space="preserve">구매비 </v>
          </cell>
          <cell r="G5" t="str">
            <v>외주비</v>
          </cell>
          <cell r="J5" t="str">
            <v xml:space="preserve">구매비 </v>
          </cell>
          <cell r="K5" t="str">
            <v>외주비</v>
          </cell>
        </row>
        <row r="6">
          <cell r="A6" t="str">
            <v>BM</v>
          </cell>
          <cell r="B6" t="str">
            <v>Res. In</v>
          </cell>
          <cell r="C6">
            <v>1</v>
          </cell>
          <cell r="D6" t="str">
            <v>C/V_ Panel &amp; Mask</v>
          </cell>
          <cell r="E6" t="str">
            <v>2POS+1POS</v>
          </cell>
          <cell r="F6">
            <v>240</v>
          </cell>
          <cell r="G6">
            <v>2100</v>
          </cell>
          <cell r="H6">
            <v>2340</v>
          </cell>
          <cell r="I6">
            <v>1</v>
          </cell>
          <cell r="J6">
            <v>240</v>
          </cell>
          <cell r="K6">
            <v>2100</v>
          </cell>
          <cell r="L6">
            <v>2340</v>
          </cell>
        </row>
        <row r="7">
          <cell r="C7">
            <v>2</v>
          </cell>
          <cell r="D7" t="str">
            <v>LOCATION UNIT</v>
          </cell>
          <cell r="F7">
            <v>500</v>
          </cell>
          <cell r="G7">
            <v>1300</v>
          </cell>
          <cell r="H7">
            <v>1800</v>
          </cell>
          <cell r="I7">
            <v>1</v>
          </cell>
          <cell r="J7">
            <v>500</v>
          </cell>
          <cell r="K7">
            <v>1300</v>
          </cell>
          <cell r="L7">
            <v>1800</v>
          </cell>
        </row>
        <row r="8">
          <cell r="C8">
            <v>3</v>
          </cell>
          <cell r="D8" t="str">
            <v>CENTERING_Panel</v>
          </cell>
          <cell r="F8">
            <v>600</v>
          </cell>
          <cell r="G8">
            <v>500</v>
          </cell>
          <cell r="H8">
            <v>1100</v>
          </cell>
          <cell r="I8">
            <v>1</v>
          </cell>
          <cell r="J8">
            <v>600</v>
          </cell>
          <cell r="K8">
            <v>500</v>
          </cell>
          <cell r="L8">
            <v>1100</v>
          </cell>
        </row>
        <row r="9">
          <cell r="C9">
            <v>4</v>
          </cell>
          <cell r="D9" t="str">
            <v>LOADER_Panel</v>
          </cell>
          <cell r="F9">
            <v>350</v>
          </cell>
          <cell r="G9">
            <v>500</v>
          </cell>
          <cell r="H9">
            <v>850</v>
          </cell>
          <cell r="I9">
            <v>1</v>
          </cell>
          <cell r="J9">
            <v>350</v>
          </cell>
          <cell r="K9">
            <v>500</v>
          </cell>
          <cell r="L9">
            <v>850</v>
          </cell>
        </row>
        <row r="10">
          <cell r="C10">
            <v>5</v>
          </cell>
        </row>
        <row r="11">
          <cell r="C11">
            <v>6</v>
          </cell>
          <cell r="D11" t="str">
            <v>SHUTTLE</v>
          </cell>
          <cell r="F11">
            <v>600</v>
          </cell>
          <cell r="G11">
            <v>600</v>
          </cell>
          <cell r="H11">
            <v>1200</v>
          </cell>
          <cell r="I11">
            <v>1</v>
          </cell>
          <cell r="J11">
            <v>600</v>
          </cell>
          <cell r="K11">
            <v>600</v>
          </cell>
          <cell r="L11">
            <v>1200</v>
          </cell>
        </row>
        <row r="12">
          <cell r="C12">
            <v>7</v>
          </cell>
          <cell r="D12" t="str">
            <v>CENTERING_Mask</v>
          </cell>
          <cell r="F12">
            <v>600</v>
          </cell>
          <cell r="G12">
            <v>500</v>
          </cell>
          <cell r="H12">
            <v>1100</v>
          </cell>
          <cell r="I12">
            <v>1</v>
          </cell>
          <cell r="J12">
            <v>600</v>
          </cell>
          <cell r="K12">
            <v>500</v>
          </cell>
          <cell r="L12">
            <v>1100</v>
          </cell>
        </row>
        <row r="13">
          <cell r="C13">
            <v>8</v>
          </cell>
          <cell r="D13" t="str">
            <v>C/V(Curve)_ Panel &amp; Mask</v>
          </cell>
          <cell r="F13">
            <v>80</v>
          </cell>
          <cell r="G13">
            <v>500</v>
          </cell>
          <cell r="H13">
            <v>580</v>
          </cell>
          <cell r="I13">
            <v>1</v>
          </cell>
          <cell r="J13">
            <v>80</v>
          </cell>
          <cell r="K13">
            <v>500</v>
          </cell>
          <cell r="L13">
            <v>580</v>
          </cell>
        </row>
        <row r="14">
          <cell r="C14">
            <v>9</v>
          </cell>
        </row>
        <row r="15">
          <cell r="C15">
            <v>10</v>
          </cell>
        </row>
        <row r="17">
          <cell r="B17" t="str">
            <v>Res.Out</v>
          </cell>
          <cell r="C17">
            <v>21</v>
          </cell>
          <cell r="D17" t="str">
            <v>C/V_ Panel &amp; Mask</v>
          </cell>
          <cell r="E17" t="str">
            <v>2POS+1POS</v>
          </cell>
          <cell r="F17">
            <v>240</v>
          </cell>
          <cell r="G17">
            <v>2100</v>
          </cell>
          <cell r="H17">
            <v>2340</v>
          </cell>
          <cell r="I17">
            <v>1</v>
          </cell>
          <cell r="J17">
            <v>240</v>
          </cell>
          <cell r="K17">
            <v>2100</v>
          </cell>
          <cell r="L17">
            <v>2340</v>
          </cell>
        </row>
        <row r="18">
          <cell r="B18" t="str">
            <v>~Dag In</v>
          </cell>
          <cell r="C18">
            <v>22</v>
          </cell>
          <cell r="D18" t="str">
            <v>LOCATION UNIT</v>
          </cell>
          <cell r="F18">
            <v>500</v>
          </cell>
          <cell r="G18">
            <v>1300</v>
          </cell>
          <cell r="H18">
            <v>1800</v>
          </cell>
          <cell r="I18">
            <v>1</v>
          </cell>
          <cell r="J18">
            <v>500</v>
          </cell>
          <cell r="K18">
            <v>1300</v>
          </cell>
          <cell r="L18">
            <v>1800</v>
          </cell>
        </row>
        <row r="19">
          <cell r="C19">
            <v>23</v>
          </cell>
          <cell r="D19" t="str">
            <v>UNLOADER_Panel</v>
          </cell>
          <cell r="F19">
            <v>350</v>
          </cell>
          <cell r="G19">
            <v>500</v>
          </cell>
          <cell r="H19">
            <v>850</v>
          </cell>
          <cell r="I19">
            <v>1</v>
          </cell>
          <cell r="J19">
            <v>350</v>
          </cell>
          <cell r="K19">
            <v>500</v>
          </cell>
          <cell r="L19">
            <v>850</v>
          </cell>
        </row>
        <row r="20">
          <cell r="C20">
            <v>24</v>
          </cell>
        </row>
        <row r="21">
          <cell r="C21">
            <v>25</v>
          </cell>
          <cell r="D21" t="str">
            <v>SHUTTLE</v>
          </cell>
          <cell r="F21">
            <v>600</v>
          </cell>
          <cell r="G21">
            <v>600</v>
          </cell>
          <cell r="H21">
            <v>1200</v>
          </cell>
          <cell r="I21">
            <v>1</v>
          </cell>
          <cell r="J21">
            <v>600</v>
          </cell>
          <cell r="K21">
            <v>600</v>
          </cell>
          <cell r="L21">
            <v>1200</v>
          </cell>
        </row>
        <row r="22">
          <cell r="C22">
            <v>26</v>
          </cell>
          <cell r="D22" t="str">
            <v>C/V(Tilt)_Panel</v>
          </cell>
          <cell r="F22">
            <v>300</v>
          </cell>
          <cell r="G22">
            <v>800</v>
          </cell>
          <cell r="H22">
            <v>1100</v>
          </cell>
          <cell r="I22">
            <v>1</v>
          </cell>
          <cell r="J22">
            <v>300</v>
          </cell>
          <cell r="K22">
            <v>800</v>
          </cell>
          <cell r="L22">
            <v>1100</v>
          </cell>
        </row>
        <row r="23">
          <cell r="C23">
            <v>27</v>
          </cell>
          <cell r="D23" t="str">
            <v>C/V_ Panel &amp; Mask</v>
          </cell>
          <cell r="E23" t="str">
            <v>4POS+6POS</v>
          </cell>
          <cell r="F23">
            <v>800</v>
          </cell>
          <cell r="G23">
            <v>5800</v>
          </cell>
          <cell r="H23">
            <v>6600</v>
          </cell>
          <cell r="I23">
            <v>1</v>
          </cell>
          <cell r="J23">
            <v>800</v>
          </cell>
          <cell r="K23">
            <v>5800</v>
          </cell>
          <cell r="L23">
            <v>6600</v>
          </cell>
        </row>
        <row r="24">
          <cell r="C24">
            <v>28</v>
          </cell>
          <cell r="D24" t="str">
            <v>C/V_ Panel &amp; Mask</v>
          </cell>
          <cell r="E24" t="str">
            <v>3POS*2</v>
          </cell>
          <cell r="F24">
            <v>480</v>
          </cell>
          <cell r="G24">
            <v>4200</v>
          </cell>
          <cell r="H24">
            <v>4680</v>
          </cell>
          <cell r="I24">
            <v>1</v>
          </cell>
          <cell r="J24">
            <v>480</v>
          </cell>
          <cell r="K24">
            <v>4200</v>
          </cell>
          <cell r="L24">
            <v>4680</v>
          </cell>
        </row>
        <row r="25">
          <cell r="C25">
            <v>29</v>
          </cell>
          <cell r="D25" t="str">
            <v>DIVERTER_Panel</v>
          </cell>
          <cell r="F25">
            <v>400</v>
          </cell>
          <cell r="G25">
            <v>800</v>
          </cell>
          <cell r="H25">
            <v>1200</v>
          </cell>
          <cell r="I25">
            <v>4</v>
          </cell>
          <cell r="J25">
            <v>1600</v>
          </cell>
          <cell r="K25">
            <v>3200</v>
          </cell>
          <cell r="L25">
            <v>4800</v>
          </cell>
        </row>
        <row r="26">
          <cell r="C26">
            <v>30</v>
          </cell>
          <cell r="D26" t="str">
            <v>DIVERTER_Mask</v>
          </cell>
          <cell r="F26">
            <v>400</v>
          </cell>
          <cell r="G26">
            <v>800</v>
          </cell>
          <cell r="H26">
            <v>1200</v>
          </cell>
          <cell r="I26">
            <v>1</v>
          </cell>
          <cell r="J26">
            <v>400</v>
          </cell>
          <cell r="K26">
            <v>800</v>
          </cell>
          <cell r="L26">
            <v>1200</v>
          </cell>
        </row>
        <row r="27">
          <cell r="C27">
            <v>31</v>
          </cell>
          <cell r="D27" t="str">
            <v>CENTERING_Panel</v>
          </cell>
          <cell r="F27">
            <v>600</v>
          </cell>
          <cell r="G27">
            <v>500</v>
          </cell>
          <cell r="H27">
            <v>1100</v>
          </cell>
          <cell r="I27">
            <v>1</v>
          </cell>
          <cell r="J27">
            <v>600</v>
          </cell>
          <cell r="K27">
            <v>500</v>
          </cell>
          <cell r="L27">
            <v>1100</v>
          </cell>
        </row>
        <row r="28">
          <cell r="C28">
            <v>32</v>
          </cell>
          <cell r="D28" t="str">
            <v>CENTERING_Mask</v>
          </cell>
          <cell r="F28">
            <v>600</v>
          </cell>
          <cell r="G28">
            <v>500</v>
          </cell>
          <cell r="H28">
            <v>1100</v>
          </cell>
          <cell r="I28">
            <v>1</v>
          </cell>
          <cell r="J28">
            <v>600</v>
          </cell>
          <cell r="K28">
            <v>500</v>
          </cell>
          <cell r="L28">
            <v>1100</v>
          </cell>
        </row>
        <row r="29">
          <cell r="C29">
            <v>33</v>
          </cell>
          <cell r="D29" t="str">
            <v>LOADER_Mask</v>
          </cell>
          <cell r="F29">
            <v>350</v>
          </cell>
          <cell r="G29">
            <v>150</v>
          </cell>
          <cell r="H29">
            <v>500</v>
          </cell>
          <cell r="I29">
            <v>1</v>
          </cell>
          <cell r="J29">
            <v>350</v>
          </cell>
          <cell r="K29">
            <v>150</v>
          </cell>
          <cell r="L29">
            <v>500</v>
          </cell>
        </row>
        <row r="30">
          <cell r="C30">
            <v>34</v>
          </cell>
          <cell r="D30" t="str">
            <v>TRANSFER_ROTARY</v>
          </cell>
          <cell r="F30">
            <v>2000</v>
          </cell>
          <cell r="G30">
            <v>3500</v>
          </cell>
          <cell r="H30">
            <v>5500</v>
          </cell>
          <cell r="I30">
            <v>1</v>
          </cell>
          <cell r="J30">
            <v>2000</v>
          </cell>
          <cell r="K30">
            <v>3500</v>
          </cell>
          <cell r="L30">
            <v>5500</v>
          </cell>
        </row>
        <row r="31">
          <cell r="C31">
            <v>35</v>
          </cell>
          <cell r="D31" t="str">
            <v>MASK INSERTER</v>
          </cell>
          <cell r="F31">
            <v>10000</v>
          </cell>
          <cell r="G31">
            <v>12000</v>
          </cell>
          <cell r="H31">
            <v>22000</v>
          </cell>
          <cell r="I31">
            <v>1</v>
          </cell>
          <cell r="J31">
            <v>10000</v>
          </cell>
          <cell r="K31">
            <v>12000</v>
          </cell>
          <cell r="L31">
            <v>22000</v>
          </cell>
        </row>
        <row r="32">
          <cell r="C32">
            <v>36</v>
          </cell>
          <cell r="D32" t="str">
            <v>C/V_PMA</v>
          </cell>
          <cell r="E32" t="str">
            <v>1POS.</v>
          </cell>
          <cell r="F32">
            <v>80</v>
          </cell>
          <cell r="G32">
            <v>900</v>
          </cell>
          <cell r="H32">
            <v>980</v>
          </cell>
          <cell r="I32">
            <v>1</v>
          </cell>
          <cell r="J32">
            <v>80</v>
          </cell>
          <cell r="K32">
            <v>900</v>
          </cell>
          <cell r="L32">
            <v>980</v>
          </cell>
        </row>
        <row r="33">
          <cell r="C33">
            <v>37</v>
          </cell>
          <cell r="D33" t="str">
            <v>C/V_PMA</v>
          </cell>
          <cell r="E33" t="str">
            <v>1POS.</v>
          </cell>
          <cell r="F33">
            <v>80</v>
          </cell>
          <cell r="G33">
            <v>900</v>
          </cell>
          <cell r="H33">
            <v>980</v>
          </cell>
          <cell r="I33">
            <v>3</v>
          </cell>
          <cell r="J33">
            <v>240</v>
          </cell>
          <cell r="K33">
            <v>2700</v>
          </cell>
          <cell r="L33">
            <v>2940</v>
          </cell>
        </row>
        <row r="34">
          <cell r="C34">
            <v>38</v>
          </cell>
          <cell r="D34" t="str">
            <v>CENTERING_PMA</v>
          </cell>
          <cell r="F34">
            <v>600</v>
          </cell>
          <cell r="G34">
            <v>500</v>
          </cell>
          <cell r="H34">
            <v>1100</v>
          </cell>
          <cell r="I34">
            <v>1</v>
          </cell>
          <cell r="J34">
            <v>600</v>
          </cell>
          <cell r="K34">
            <v>500</v>
          </cell>
          <cell r="L34">
            <v>1100</v>
          </cell>
        </row>
        <row r="35">
          <cell r="C35">
            <v>39</v>
          </cell>
          <cell r="D35" t="str">
            <v>LIFTER</v>
          </cell>
          <cell r="F35">
            <v>1200</v>
          </cell>
          <cell r="G35">
            <v>1800</v>
          </cell>
          <cell r="H35">
            <v>3000</v>
          </cell>
          <cell r="I35">
            <v>1</v>
          </cell>
          <cell r="J35">
            <v>1200</v>
          </cell>
          <cell r="K35">
            <v>1800</v>
          </cell>
          <cell r="L35">
            <v>3000</v>
          </cell>
        </row>
        <row r="36">
          <cell r="C36">
            <v>40</v>
          </cell>
          <cell r="D36" t="str">
            <v>TRANSFER_PMA</v>
          </cell>
          <cell r="F36">
            <v>6000</v>
          </cell>
          <cell r="G36">
            <v>8500</v>
          </cell>
          <cell r="H36">
            <v>14500</v>
          </cell>
          <cell r="I36">
            <v>1</v>
          </cell>
          <cell r="J36">
            <v>6000</v>
          </cell>
          <cell r="K36">
            <v>8500</v>
          </cell>
          <cell r="L36">
            <v>14500</v>
          </cell>
        </row>
        <row r="37">
          <cell r="C37">
            <v>41</v>
          </cell>
          <cell r="D37" t="str">
            <v>C/V_PMA</v>
          </cell>
          <cell r="E37" t="str">
            <v>3POS.</v>
          </cell>
          <cell r="F37">
            <v>240</v>
          </cell>
          <cell r="G37">
            <v>2400</v>
          </cell>
          <cell r="H37">
            <v>2640</v>
          </cell>
          <cell r="I37">
            <v>1</v>
          </cell>
          <cell r="J37">
            <v>240</v>
          </cell>
          <cell r="K37">
            <v>2400</v>
          </cell>
          <cell r="L37">
            <v>2640</v>
          </cell>
        </row>
        <row r="38">
          <cell r="C38">
            <v>42</v>
          </cell>
          <cell r="D38" t="str">
            <v>STOPPER</v>
          </cell>
          <cell r="F38">
            <v>350</v>
          </cell>
          <cell r="G38">
            <v>150</v>
          </cell>
          <cell r="H38">
            <v>500</v>
          </cell>
          <cell r="I38">
            <v>2</v>
          </cell>
          <cell r="J38">
            <v>700</v>
          </cell>
          <cell r="K38">
            <v>300</v>
          </cell>
          <cell r="L38">
            <v>1000</v>
          </cell>
        </row>
        <row r="39">
          <cell r="C39">
            <v>43</v>
          </cell>
          <cell r="D39" t="str">
            <v>DIVERTER(L)_PMA</v>
          </cell>
          <cell r="F39">
            <v>400</v>
          </cell>
          <cell r="G39">
            <v>800</v>
          </cell>
          <cell r="H39">
            <v>1200</v>
          </cell>
          <cell r="I39">
            <v>2</v>
          </cell>
          <cell r="J39">
            <v>800</v>
          </cell>
          <cell r="K39">
            <v>1600</v>
          </cell>
          <cell r="L39">
            <v>2400</v>
          </cell>
        </row>
        <row r="40">
          <cell r="C40">
            <v>44</v>
          </cell>
          <cell r="D40" t="str">
            <v>C/V_PMA</v>
          </cell>
          <cell r="E40" t="str">
            <v>1POS.</v>
          </cell>
          <cell r="F40">
            <v>80</v>
          </cell>
          <cell r="G40">
            <v>900</v>
          </cell>
          <cell r="H40">
            <v>980</v>
          </cell>
          <cell r="I40">
            <v>1</v>
          </cell>
          <cell r="J40">
            <v>80</v>
          </cell>
          <cell r="K40">
            <v>900</v>
          </cell>
          <cell r="L40">
            <v>980</v>
          </cell>
        </row>
        <row r="41">
          <cell r="C41">
            <v>45</v>
          </cell>
          <cell r="D41" t="str">
            <v>CENTERING_PMA</v>
          </cell>
          <cell r="F41">
            <v>600</v>
          </cell>
          <cell r="G41">
            <v>500</v>
          </cell>
          <cell r="H41">
            <v>1100</v>
          </cell>
          <cell r="I41">
            <v>1</v>
          </cell>
          <cell r="J41">
            <v>600</v>
          </cell>
          <cell r="K41">
            <v>500</v>
          </cell>
          <cell r="L41">
            <v>1100</v>
          </cell>
        </row>
        <row r="42">
          <cell r="C42">
            <v>46</v>
          </cell>
          <cell r="D42" t="str">
            <v>TRANSFER_ROTARY</v>
          </cell>
          <cell r="F42">
            <v>2000</v>
          </cell>
          <cell r="G42">
            <v>3500</v>
          </cell>
          <cell r="H42">
            <v>5500</v>
          </cell>
          <cell r="I42">
            <v>1</v>
          </cell>
          <cell r="J42">
            <v>2000</v>
          </cell>
          <cell r="K42">
            <v>3500</v>
          </cell>
          <cell r="L42">
            <v>5500</v>
          </cell>
        </row>
        <row r="43">
          <cell r="C43">
            <v>47</v>
          </cell>
          <cell r="D43" t="str">
            <v>MASK REMOVER</v>
          </cell>
          <cell r="F43">
            <v>8000</v>
          </cell>
          <cell r="G43">
            <v>10000</v>
          </cell>
          <cell r="H43">
            <v>18000</v>
          </cell>
          <cell r="I43">
            <v>1</v>
          </cell>
          <cell r="J43">
            <v>8000</v>
          </cell>
          <cell r="K43">
            <v>10000</v>
          </cell>
          <cell r="L43">
            <v>18000</v>
          </cell>
        </row>
        <row r="44">
          <cell r="C44">
            <v>48</v>
          </cell>
          <cell r="D44" t="str">
            <v>C/V_Panel</v>
          </cell>
          <cell r="E44" t="str">
            <v>1POS</v>
          </cell>
          <cell r="F44">
            <v>80</v>
          </cell>
          <cell r="G44">
            <v>800</v>
          </cell>
          <cell r="H44">
            <v>880</v>
          </cell>
          <cell r="I44">
            <v>1</v>
          </cell>
          <cell r="J44">
            <v>80</v>
          </cell>
          <cell r="K44">
            <v>800</v>
          </cell>
          <cell r="L44">
            <v>880</v>
          </cell>
        </row>
        <row r="45">
          <cell r="C45">
            <v>49</v>
          </cell>
          <cell r="D45" t="str">
            <v>UNLOADER_Mask</v>
          </cell>
          <cell r="F45">
            <v>350</v>
          </cell>
          <cell r="G45">
            <v>150</v>
          </cell>
          <cell r="H45">
            <v>500</v>
          </cell>
          <cell r="I45">
            <v>1</v>
          </cell>
          <cell r="J45">
            <v>350</v>
          </cell>
          <cell r="K45">
            <v>150</v>
          </cell>
          <cell r="L45">
            <v>500</v>
          </cell>
        </row>
        <row r="46">
          <cell r="C46">
            <v>50</v>
          </cell>
          <cell r="D46" t="str">
            <v>C/V_ Panel &amp; Mask</v>
          </cell>
          <cell r="E46" t="str">
            <v>4POS+6POS</v>
          </cell>
          <cell r="F46">
            <v>800</v>
          </cell>
          <cell r="G46">
            <v>5800</v>
          </cell>
          <cell r="H46">
            <v>6600</v>
          </cell>
          <cell r="I46">
            <v>1</v>
          </cell>
          <cell r="J46">
            <v>800</v>
          </cell>
          <cell r="K46">
            <v>5800</v>
          </cell>
          <cell r="L46">
            <v>6600</v>
          </cell>
        </row>
        <row r="47">
          <cell r="C47">
            <v>51</v>
          </cell>
          <cell r="D47" t="str">
            <v>C/V(Tilt)_Panel</v>
          </cell>
          <cell r="F47">
            <v>300</v>
          </cell>
          <cell r="G47">
            <v>800</v>
          </cell>
          <cell r="H47">
            <v>1100</v>
          </cell>
          <cell r="I47">
            <v>1</v>
          </cell>
          <cell r="J47">
            <v>300</v>
          </cell>
          <cell r="K47">
            <v>800</v>
          </cell>
          <cell r="L47">
            <v>1100</v>
          </cell>
        </row>
        <row r="48">
          <cell r="C48">
            <v>52</v>
          </cell>
          <cell r="D48" t="str">
            <v>C/V_ Panel &amp; Mask</v>
          </cell>
          <cell r="E48" t="str">
            <v>2POS+1POS</v>
          </cell>
          <cell r="F48">
            <v>240</v>
          </cell>
          <cell r="G48">
            <v>2100</v>
          </cell>
          <cell r="H48">
            <v>2340</v>
          </cell>
          <cell r="I48">
            <v>1</v>
          </cell>
          <cell r="J48">
            <v>240</v>
          </cell>
          <cell r="K48">
            <v>2100</v>
          </cell>
          <cell r="L48">
            <v>2340</v>
          </cell>
        </row>
        <row r="49">
          <cell r="C49">
            <v>53</v>
          </cell>
          <cell r="D49" t="str">
            <v>LOCATION UNIT</v>
          </cell>
          <cell r="F49">
            <v>500</v>
          </cell>
          <cell r="G49">
            <v>1300</v>
          </cell>
          <cell r="H49">
            <v>1800</v>
          </cell>
          <cell r="I49">
            <v>1</v>
          </cell>
          <cell r="J49">
            <v>500</v>
          </cell>
          <cell r="K49">
            <v>1300</v>
          </cell>
          <cell r="L49">
            <v>1800</v>
          </cell>
        </row>
        <row r="50">
          <cell r="C50">
            <v>54</v>
          </cell>
          <cell r="D50" t="str">
            <v>CENTERING_Panel</v>
          </cell>
          <cell r="F50">
            <v>600</v>
          </cell>
          <cell r="G50">
            <v>500</v>
          </cell>
          <cell r="H50">
            <v>1100</v>
          </cell>
          <cell r="I50">
            <v>1</v>
          </cell>
          <cell r="J50">
            <v>600</v>
          </cell>
          <cell r="K50">
            <v>500</v>
          </cell>
          <cell r="L50">
            <v>1100</v>
          </cell>
        </row>
        <row r="51">
          <cell r="C51">
            <v>55</v>
          </cell>
          <cell r="D51" t="str">
            <v>LOADER_Panel</v>
          </cell>
          <cell r="F51">
            <v>350</v>
          </cell>
          <cell r="G51">
            <v>500</v>
          </cell>
          <cell r="H51">
            <v>850</v>
          </cell>
          <cell r="I51">
            <v>1</v>
          </cell>
          <cell r="J51">
            <v>350</v>
          </cell>
          <cell r="K51">
            <v>500</v>
          </cell>
          <cell r="L51">
            <v>850</v>
          </cell>
        </row>
        <row r="52">
          <cell r="C52">
            <v>56</v>
          </cell>
          <cell r="H52">
            <v>0</v>
          </cell>
          <cell r="I52">
            <v>1</v>
          </cell>
          <cell r="J52">
            <v>0</v>
          </cell>
          <cell r="K52">
            <v>0</v>
          </cell>
          <cell r="L52">
            <v>0</v>
          </cell>
        </row>
        <row r="53">
          <cell r="C53">
            <v>57</v>
          </cell>
          <cell r="D53" t="str">
            <v>SHUTTLE</v>
          </cell>
          <cell r="F53">
            <v>600</v>
          </cell>
          <cell r="G53">
            <v>600</v>
          </cell>
          <cell r="H53">
            <v>1200</v>
          </cell>
          <cell r="I53">
            <v>1</v>
          </cell>
          <cell r="J53">
            <v>600</v>
          </cell>
          <cell r="K53">
            <v>600</v>
          </cell>
          <cell r="L53">
            <v>1200</v>
          </cell>
        </row>
        <row r="54">
          <cell r="C54">
            <v>58</v>
          </cell>
          <cell r="D54" t="str">
            <v>CENTERING_Mask</v>
          </cell>
          <cell r="F54">
            <v>600</v>
          </cell>
          <cell r="G54">
            <v>500</v>
          </cell>
          <cell r="H54">
            <v>1100</v>
          </cell>
          <cell r="I54">
            <v>1</v>
          </cell>
          <cell r="J54">
            <v>600</v>
          </cell>
          <cell r="K54">
            <v>500</v>
          </cell>
          <cell r="L54">
            <v>1100</v>
          </cell>
        </row>
        <row r="55">
          <cell r="C55">
            <v>59</v>
          </cell>
          <cell r="H55">
            <v>0</v>
          </cell>
          <cell r="I55">
            <v>1</v>
          </cell>
          <cell r="J55">
            <v>0</v>
          </cell>
          <cell r="K55">
            <v>0</v>
          </cell>
          <cell r="L55">
            <v>0</v>
          </cell>
        </row>
        <row r="56">
          <cell r="C56">
            <v>60</v>
          </cell>
          <cell r="D56" t="str">
            <v>C/V_PMA</v>
          </cell>
          <cell r="E56" t="str">
            <v>1POS.</v>
          </cell>
          <cell r="F56">
            <v>80</v>
          </cell>
          <cell r="G56">
            <v>900</v>
          </cell>
          <cell r="H56">
            <v>980</v>
          </cell>
          <cell r="I56">
            <v>1</v>
          </cell>
          <cell r="J56">
            <v>80</v>
          </cell>
          <cell r="K56">
            <v>900</v>
          </cell>
          <cell r="L56">
            <v>980</v>
          </cell>
        </row>
        <row r="57">
          <cell r="C57">
            <v>61</v>
          </cell>
          <cell r="D57" t="str">
            <v>C/V_PMA</v>
          </cell>
          <cell r="E57" t="str">
            <v xml:space="preserve">2POS </v>
          </cell>
          <cell r="F57">
            <v>160</v>
          </cell>
          <cell r="G57">
            <v>1600</v>
          </cell>
          <cell r="H57">
            <v>1760</v>
          </cell>
          <cell r="I57">
            <v>1</v>
          </cell>
          <cell r="J57">
            <v>160</v>
          </cell>
          <cell r="K57">
            <v>1600</v>
          </cell>
          <cell r="L57">
            <v>1760</v>
          </cell>
        </row>
        <row r="58">
          <cell r="C58">
            <v>62</v>
          </cell>
          <cell r="D58" t="str">
            <v>C/V(CURVE)_PMA</v>
          </cell>
          <cell r="F58">
            <v>160</v>
          </cell>
          <cell r="G58">
            <v>1800</v>
          </cell>
          <cell r="H58">
            <v>1960</v>
          </cell>
          <cell r="I58">
            <v>2</v>
          </cell>
          <cell r="J58">
            <v>320</v>
          </cell>
          <cell r="K58">
            <v>3600</v>
          </cell>
          <cell r="L58">
            <v>3920</v>
          </cell>
        </row>
        <row r="59">
          <cell r="C59">
            <v>63</v>
          </cell>
          <cell r="D59" t="str">
            <v>C/V_PMA</v>
          </cell>
          <cell r="E59" t="str">
            <v>5POS*2</v>
          </cell>
          <cell r="F59">
            <v>800</v>
          </cell>
          <cell r="G59">
            <v>7000</v>
          </cell>
          <cell r="H59">
            <v>7800</v>
          </cell>
          <cell r="I59">
            <v>1</v>
          </cell>
          <cell r="J59">
            <v>800</v>
          </cell>
          <cell r="K59">
            <v>7000</v>
          </cell>
          <cell r="L59">
            <v>7800</v>
          </cell>
        </row>
        <row r="60">
          <cell r="C60">
            <v>64</v>
          </cell>
          <cell r="D60" t="str">
            <v>LIFTER</v>
          </cell>
          <cell r="F60">
            <v>1200</v>
          </cell>
          <cell r="G60">
            <v>1800</v>
          </cell>
          <cell r="H60">
            <v>3000</v>
          </cell>
          <cell r="I60">
            <v>1</v>
          </cell>
          <cell r="J60">
            <v>1200</v>
          </cell>
          <cell r="K60">
            <v>1800</v>
          </cell>
          <cell r="L60">
            <v>3000</v>
          </cell>
        </row>
        <row r="61">
          <cell r="C61">
            <v>65</v>
          </cell>
          <cell r="D61" t="str">
            <v>CENTERING_PMA</v>
          </cell>
          <cell r="F61">
            <v>600</v>
          </cell>
          <cell r="G61">
            <v>500</v>
          </cell>
          <cell r="H61">
            <v>1100</v>
          </cell>
          <cell r="I61">
            <v>1</v>
          </cell>
          <cell r="J61">
            <v>600</v>
          </cell>
          <cell r="K61">
            <v>500</v>
          </cell>
          <cell r="L61">
            <v>1100</v>
          </cell>
        </row>
        <row r="63">
          <cell r="B63" t="str">
            <v>Dag Out</v>
          </cell>
          <cell r="C63">
            <v>71</v>
          </cell>
          <cell r="D63" t="str">
            <v>C/V_ Panel &amp; Mask</v>
          </cell>
          <cell r="E63" t="str">
            <v>2POS+1POS</v>
          </cell>
          <cell r="F63">
            <v>240</v>
          </cell>
          <cell r="G63">
            <v>2100</v>
          </cell>
          <cell r="H63">
            <v>2340</v>
          </cell>
          <cell r="I63">
            <v>1</v>
          </cell>
          <cell r="J63">
            <v>240</v>
          </cell>
          <cell r="K63">
            <v>2100</v>
          </cell>
          <cell r="L63">
            <v>2340</v>
          </cell>
        </row>
        <row r="64">
          <cell r="B64" t="str">
            <v>~G In</v>
          </cell>
          <cell r="C64">
            <v>72</v>
          </cell>
          <cell r="D64" t="str">
            <v>LOCATION UNIT</v>
          </cell>
          <cell r="F64">
            <v>500</v>
          </cell>
          <cell r="G64">
            <v>1300</v>
          </cell>
          <cell r="H64">
            <v>1800</v>
          </cell>
          <cell r="I64">
            <v>1</v>
          </cell>
          <cell r="J64">
            <v>500</v>
          </cell>
          <cell r="K64">
            <v>1300</v>
          </cell>
          <cell r="L64">
            <v>1800</v>
          </cell>
        </row>
        <row r="65">
          <cell r="C65">
            <v>73</v>
          </cell>
          <cell r="D65" t="str">
            <v>UNLOADER_Panel</v>
          </cell>
          <cell r="F65">
            <v>350</v>
          </cell>
          <cell r="G65">
            <v>500</v>
          </cell>
          <cell r="H65">
            <v>850</v>
          </cell>
          <cell r="I65">
            <v>1</v>
          </cell>
          <cell r="J65">
            <v>350</v>
          </cell>
          <cell r="K65">
            <v>500</v>
          </cell>
          <cell r="L65">
            <v>850</v>
          </cell>
        </row>
        <row r="66">
          <cell r="C66">
            <v>74</v>
          </cell>
          <cell r="D66" t="str">
            <v>C/V(Curve)_ Panel &amp; Mask</v>
          </cell>
          <cell r="F66">
            <v>80</v>
          </cell>
          <cell r="G66">
            <v>500</v>
          </cell>
          <cell r="H66">
            <v>580</v>
          </cell>
          <cell r="I66">
            <v>1</v>
          </cell>
          <cell r="J66">
            <v>80</v>
          </cell>
          <cell r="K66">
            <v>500</v>
          </cell>
          <cell r="L66">
            <v>580</v>
          </cell>
        </row>
        <row r="67">
          <cell r="C67">
            <v>75</v>
          </cell>
          <cell r="D67" t="str">
            <v>SHUTTLE</v>
          </cell>
          <cell r="F67">
            <v>600</v>
          </cell>
          <cell r="G67">
            <v>600</v>
          </cell>
          <cell r="H67">
            <v>1200</v>
          </cell>
          <cell r="I67">
            <v>1</v>
          </cell>
          <cell r="J67">
            <v>600</v>
          </cell>
          <cell r="K67">
            <v>600</v>
          </cell>
          <cell r="L67">
            <v>1200</v>
          </cell>
        </row>
        <row r="68">
          <cell r="C68">
            <v>76</v>
          </cell>
          <cell r="D68" t="str">
            <v>C/V(Tilt)_Panel</v>
          </cell>
          <cell r="F68">
            <v>300</v>
          </cell>
          <cell r="G68">
            <v>800</v>
          </cell>
          <cell r="H68">
            <v>1100</v>
          </cell>
          <cell r="I68">
            <v>1</v>
          </cell>
          <cell r="J68">
            <v>300</v>
          </cell>
          <cell r="K68">
            <v>800</v>
          </cell>
          <cell r="L68">
            <v>1100</v>
          </cell>
        </row>
        <row r="69">
          <cell r="C69">
            <v>77</v>
          </cell>
          <cell r="D69" t="str">
            <v>C/V_ Panel &amp; Mask</v>
          </cell>
          <cell r="E69" t="str">
            <v>5POS+7POS</v>
          </cell>
          <cell r="F69">
            <v>960</v>
          </cell>
          <cell r="G69">
            <v>7200</v>
          </cell>
          <cell r="H69">
            <v>8160</v>
          </cell>
          <cell r="I69">
            <v>1</v>
          </cell>
          <cell r="J69">
            <v>960</v>
          </cell>
          <cell r="K69">
            <v>7200</v>
          </cell>
          <cell r="L69">
            <v>8160</v>
          </cell>
        </row>
        <row r="70">
          <cell r="C70">
            <v>78</v>
          </cell>
          <cell r="D70" t="str">
            <v>C/V_ Panel &amp; Mask</v>
          </cell>
          <cell r="E70" t="str">
            <v>1POS*2</v>
          </cell>
          <cell r="F70">
            <v>160</v>
          </cell>
          <cell r="G70">
            <v>1400</v>
          </cell>
          <cell r="H70">
            <v>1560</v>
          </cell>
          <cell r="I70">
            <v>1</v>
          </cell>
          <cell r="J70">
            <v>160</v>
          </cell>
          <cell r="K70">
            <v>1400</v>
          </cell>
          <cell r="L70">
            <v>1560</v>
          </cell>
        </row>
        <row r="71">
          <cell r="C71">
            <v>79</v>
          </cell>
          <cell r="D71" t="str">
            <v>DIVERTER_Panel</v>
          </cell>
          <cell r="F71">
            <v>480</v>
          </cell>
          <cell r="G71">
            <v>1600</v>
          </cell>
          <cell r="H71">
            <v>2080</v>
          </cell>
          <cell r="I71">
            <v>1</v>
          </cell>
          <cell r="J71">
            <v>480</v>
          </cell>
          <cell r="K71">
            <v>1600</v>
          </cell>
          <cell r="L71">
            <v>2080</v>
          </cell>
        </row>
        <row r="72">
          <cell r="C72">
            <v>80</v>
          </cell>
          <cell r="D72" t="str">
            <v>DIVERTER_Mask</v>
          </cell>
          <cell r="F72">
            <v>400</v>
          </cell>
          <cell r="G72">
            <v>800</v>
          </cell>
          <cell r="H72">
            <v>1200</v>
          </cell>
          <cell r="I72">
            <v>2</v>
          </cell>
          <cell r="J72">
            <v>800</v>
          </cell>
          <cell r="K72">
            <v>1600</v>
          </cell>
          <cell r="L72">
            <v>2400</v>
          </cell>
        </row>
        <row r="73">
          <cell r="C73">
            <v>81</v>
          </cell>
          <cell r="D73" t="str">
            <v>C/V_Tilt</v>
          </cell>
          <cell r="F73">
            <v>300</v>
          </cell>
          <cell r="G73">
            <v>800</v>
          </cell>
          <cell r="H73">
            <v>1100</v>
          </cell>
          <cell r="I73">
            <v>2</v>
          </cell>
          <cell r="J73">
            <v>600</v>
          </cell>
          <cell r="K73">
            <v>1600</v>
          </cell>
          <cell r="L73">
            <v>2200</v>
          </cell>
        </row>
        <row r="74">
          <cell r="C74">
            <v>82</v>
          </cell>
          <cell r="D74" t="str">
            <v>C/V_Inspection</v>
          </cell>
          <cell r="E74" t="str">
            <v>5POS.</v>
          </cell>
          <cell r="F74">
            <v>400</v>
          </cell>
          <cell r="G74">
            <v>4500</v>
          </cell>
          <cell r="H74">
            <v>4900</v>
          </cell>
          <cell r="I74">
            <v>1</v>
          </cell>
          <cell r="J74">
            <v>400</v>
          </cell>
          <cell r="K74">
            <v>4500</v>
          </cell>
          <cell r="L74">
            <v>4900</v>
          </cell>
        </row>
        <row r="75">
          <cell r="C75">
            <v>83</v>
          </cell>
          <cell r="D75" t="str">
            <v>C/V_PMA</v>
          </cell>
          <cell r="E75" t="str">
            <v xml:space="preserve">1POS </v>
          </cell>
          <cell r="F75">
            <v>80</v>
          </cell>
          <cell r="G75">
            <v>900</v>
          </cell>
          <cell r="H75">
            <v>980</v>
          </cell>
          <cell r="I75">
            <v>1</v>
          </cell>
          <cell r="J75">
            <v>80</v>
          </cell>
          <cell r="K75">
            <v>900</v>
          </cell>
          <cell r="L75">
            <v>980</v>
          </cell>
        </row>
        <row r="76">
          <cell r="C76">
            <v>84</v>
          </cell>
          <cell r="D76" t="str">
            <v>LIFTER</v>
          </cell>
          <cell r="F76">
            <v>1500</v>
          </cell>
          <cell r="G76">
            <v>1800</v>
          </cell>
          <cell r="H76">
            <v>3300</v>
          </cell>
          <cell r="I76">
            <v>1</v>
          </cell>
          <cell r="J76">
            <v>1500</v>
          </cell>
          <cell r="K76">
            <v>1800</v>
          </cell>
          <cell r="L76">
            <v>3300</v>
          </cell>
        </row>
        <row r="77">
          <cell r="C77">
            <v>85</v>
          </cell>
          <cell r="D77" t="str">
            <v>DIVERTER_Special</v>
          </cell>
          <cell r="F77">
            <v>400</v>
          </cell>
          <cell r="G77">
            <v>1000</v>
          </cell>
          <cell r="H77">
            <v>1400</v>
          </cell>
          <cell r="I77">
            <v>1</v>
          </cell>
          <cell r="J77">
            <v>400</v>
          </cell>
          <cell r="K77">
            <v>1000</v>
          </cell>
          <cell r="L77">
            <v>1400</v>
          </cell>
        </row>
        <row r="78">
          <cell r="C78">
            <v>86</v>
          </cell>
          <cell r="D78" t="str">
            <v>C/V_ Panel &amp; Mask</v>
          </cell>
          <cell r="E78" t="str">
            <v>4POS+6POS</v>
          </cell>
          <cell r="F78">
            <v>800</v>
          </cell>
          <cell r="G78">
            <v>5800</v>
          </cell>
          <cell r="H78">
            <v>6600</v>
          </cell>
          <cell r="I78">
            <v>1</v>
          </cell>
          <cell r="J78">
            <v>800</v>
          </cell>
          <cell r="K78">
            <v>5800</v>
          </cell>
          <cell r="L78">
            <v>6600</v>
          </cell>
        </row>
        <row r="79">
          <cell r="C79">
            <v>87</v>
          </cell>
          <cell r="D79" t="str">
            <v>C/V(Curve)_ Panel &amp; Mask</v>
          </cell>
          <cell r="F79">
            <v>80</v>
          </cell>
          <cell r="G79">
            <v>500</v>
          </cell>
          <cell r="H79">
            <v>580</v>
          </cell>
          <cell r="I79">
            <v>1</v>
          </cell>
          <cell r="J79">
            <v>80</v>
          </cell>
          <cell r="K79">
            <v>500</v>
          </cell>
          <cell r="L79">
            <v>580</v>
          </cell>
        </row>
        <row r="80">
          <cell r="C80">
            <v>88</v>
          </cell>
          <cell r="D80" t="str">
            <v>C/V_ Panel &amp; Mask</v>
          </cell>
          <cell r="E80" t="str">
            <v>2POS+1POS</v>
          </cell>
          <cell r="F80">
            <v>240</v>
          </cell>
          <cell r="G80">
            <v>2100</v>
          </cell>
          <cell r="H80">
            <v>2340</v>
          </cell>
          <cell r="I80">
            <v>1</v>
          </cell>
          <cell r="J80">
            <v>240</v>
          </cell>
          <cell r="K80">
            <v>2100</v>
          </cell>
          <cell r="L80">
            <v>2340</v>
          </cell>
        </row>
        <row r="81">
          <cell r="C81">
            <v>89</v>
          </cell>
          <cell r="D81" t="str">
            <v>LOCATION UNIT</v>
          </cell>
          <cell r="F81">
            <v>500</v>
          </cell>
          <cell r="G81">
            <v>1300</v>
          </cell>
          <cell r="H81">
            <v>1800</v>
          </cell>
          <cell r="I81">
            <v>1</v>
          </cell>
          <cell r="J81">
            <v>500</v>
          </cell>
          <cell r="K81">
            <v>1300</v>
          </cell>
          <cell r="L81">
            <v>1800</v>
          </cell>
        </row>
        <row r="82">
          <cell r="C82">
            <v>90</v>
          </cell>
          <cell r="D82" t="str">
            <v>CENTERING_PANEL</v>
          </cell>
          <cell r="F82">
            <v>600</v>
          </cell>
          <cell r="G82">
            <v>500</v>
          </cell>
          <cell r="H82">
            <v>1100</v>
          </cell>
          <cell r="I82">
            <v>1</v>
          </cell>
          <cell r="J82">
            <v>600</v>
          </cell>
          <cell r="K82">
            <v>500</v>
          </cell>
          <cell r="L82">
            <v>1100</v>
          </cell>
        </row>
        <row r="83">
          <cell r="C83">
            <v>91</v>
          </cell>
          <cell r="D83" t="str">
            <v>LOADER_Panel</v>
          </cell>
          <cell r="F83">
            <v>350</v>
          </cell>
          <cell r="G83">
            <v>500</v>
          </cell>
          <cell r="H83">
            <v>850</v>
          </cell>
          <cell r="I83">
            <v>1</v>
          </cell>
          <cell r="J83">
            <v>350</v>
          </cell>
          <cell r="K83">
            <v>500</v>
          </cell>
          <cell r="L83">
            <v>850</v>
          </cell>
        </row>
        <row r="84">
          <cell r="C84">
            <v>92</v>
          </cell>
          <cell r="D84" t="str">
            <v>SHUTTLE</v>
          </cell>
          <cell r="F84">
            <v>600</v>
          </cell>
          <cell r="G84">
            <v>600</v>
          </cell>
          <cell r="H84">
            <v>1200</v>
          </cell>
          <cell r="I84">
            <v>1</v>
          </cell>
          <cell r="J84">
            <v>600</v>
          </cell>
          <cell r="K84">
            <v>600</v>
          </cell>
          <cell r="L84">
            <v>1200</v>
          </cell>
        </row>
        <row r="85">
          <cell r="C85">
            <v>93</v>
          </cell>
          <cell r="D85" t="str">
            <v>CENTERING_Mask</v>
          </cell>
          <cell r="F85">
            <v>600</v>
          </cell>
          <cell r="G85">
            <v>500</v>
          </cell>
          <cell r="H85">
            <v>1100</v>
          </cell>
          <cell r="I85">
            <v>1</v>
          </cell>
          <cell r="J85">
            <v>600</v>
          </cell>
          <cell r="K85">
            <v>500</v>
          </cell>
          <cell r="L85">
            <v>1100</v>
          </cell>
        </row>
        <row r="86">
          <cell r="C86">
            <v>94</v>
          </cell>
          <cell r="D86" t="str">
            <v>AIR BLOWER</v>
          </cell>
          <cell r="F86">
            <v>500</v>
          </cell>
          <cell r="G86">
            <v>1000</v>
          </cell>
          <cell r="H86">
            <v>1500</v>
          </cell>
          <cell r="I86">
            <v>1</v>
          </cell>
          <cell r="J86">
            <v>500</v>
          </cell>
          <cell r="K86">
            <v>1000</v>
          </cell>
          <cell r="L86">
            <v>1500</v>
          </cell>
        </row>
        <row r="88">
          <cell r="B88" t="str">
            <v>SRY</v>
          </cell>
          <cell r="C88">
            <v>101</v>
          </cell>
          <cell r="D88" t="str">
            <v>C/V_ Panel &amp; Mask</v>
          </cell>
          <cell r="E88" t="str">
            <v>2POS+1POS</v>
          </cell>
          <cell r="F88">
            <v>240</v>
          </cell>
          <cell r="G88">
            <v>2100</v>
          </cell>
          <cell r="H88">
            <v>2340</v>
          </cell>
          <cell r="I88">
            <v>3</v>
          </cell>
          <cell r="J88">
            <v>720</v>
          </cell>
          <cell r="K88">
            <v>6300</v>
          </cell>
          <cell r="L88">
            <v>7020</v>
          </cell>
        </row>
        <row r="89">
          <cell r="C89">
            <v>102</v>
          </cell>
          <cell r="D89" t="str">
            <v>LOCATION UNIT</v>
          </cell>
          <cell r="F89">
            <v>500</v>
          </cell>
          <cell r="G89">
            <v>1300</v>
          </cell>
          <cell r="H89">
            <v>1800</v>
          </cell>
          <cell r="I89">
            <v>3</v>
          </cell>
          <cell r="J89">
            <v>1500</v>
          </cell>
          <cell r="K89">
            <v>3900</v>
          </cell>
          <cell r="L89">
            <v>5400</v>
          </cell>
        </row>
        <row r="90">
          <cell r="C90">
            <v>103</v>
          </cell>
          <cell r="D90" t="str">
            <v>UNLOADER_Panel</v>
          </cell>
          <cell r="F90">
            <v>350</v>
          </cell>
          <cell r="G90">
            <v>500</v>
          </cell>
          <cell r="H90">
            <v>850</v>
          </cell>
          <cell r="I90">
            <v>3</v>
          </cell>
          <cell r="J90">
            <v>1050</v>
          </cell>
          <cell r="K90">
            <v>1500</v>
          </cell>
          <cell r="L90">
            <v>2550</v>
          </cell>
        </row>
        <row r="91">
          <cell r="C91">
            <v>104</v>
          </cell>
          <cell r="H91">
            <v>0</v>
          </cell>
          <cell r="I91">
            <v>3</v>
          </cell>
          <cell r="J91">
            <v>0</v>
          </cell>
          <cell r="K91">
            <v>0</v>
          </cell>
          <cell r="L91">
            <v>0</v>
          </cell>
        </row>
        <row r="92">
          <cell r="B92" t="str">
            <v/>
          </cell>
          <cell r="C92">
            <v>105</v>
          </cell>
          <cell r="D92" t="str">
            <v>SHUTTLE</v>
          </cell>
          <cell r="F92">
            <v>600</v>
          </cell>
          <cell r="G92">
            <v>600</v>
          </cell>
          <cell r="H92">
            <v>1200</v>
          </cell>
          <cell r="I92">
            <v>3</v>
          </cell>
          <cell r="J92">
            <v>1800</v>
          </cell>
          <cell r="K92">
            <v>1800</v>
          </cell>
          <cell r="L92">
            <v>3600</v>
          </cell>
        </row>
        <row r="93">
          <cell r="C93">
            <v>106</v>
          </cell>
          <cell r="D93" t="str">
            <v>C/V(Tilt)_Panel</v>
          </cell>
          <cell r="F93">
            <v>300</v>
          </cell>
          <cell r="G93">
            <v>800</v>
          </cell>
          <cell r="H93">
            <v>1100</v>
          </cell>
          <cell r="I93">
            <v>3</v>
          </cell>
          <cell r="J93">
            <v>900</v>
          </cell>
          <cell r="K93">
            <v>2400</v>
          </cell>
          <cell r="L93">
            <v>3300</v>
          </cell>
        </row>
        <row r="94">
          <cell r="C94">
            <v>107</v>
          </cell>
          <cell r="D94" t="str">
            <v>C/V_ Panel &amp; Mask</v>
          </cell>
          <cell r="E94" t="str">
            <v>5POS+7POS</v>
          </cell>
          <cell r="F94">
            <v>960</v>
          </cell>
          <cell r="G94">
            <v>7200</v>
          </cell>
          <cell r="H94">
            <v>8160</v>
          </cell>
          <cell r="I94">
            <v>3</v>
          </cell>
          <cell r="J94">
            <v>2880</v>
          </cell>
          <cell r="K94">
            <v>21600</v>
          </cell>
          <cell r="L94">
            <v>24480</v>
          </cell>
        </row>
        <row r="95">
          <cell r="C95">
            <v>108</v>
          </cell>
          <cell r="D95" t="str">
            <v>C/V_ Panel &amp; Mask</v>
          </cell>
          <cell r="E95" t="str">
            <v>3POS*2</v>
          </cell>
          <cell r="F95">
            <v>480</v>
          </cell>
          <cell r="G95">
            <v>4200</v>
          </cell>
          <cell r="H95">
            <v>4680</v>
          </cell>
          <cell r="I95">
            <v>3</v>
          </cell>
          <cell r="J95">
            <v>1440</v>
          </cell>
          <cell r="K95">
            <v>12600</v>
          </cell>
          <cell r="L95">
            <v>14040</v>
          </cell>
        </row>
        <row r="96">
          <cell r="C96">
            <v>109</v>
          </cell>
          <cell r="D96" t="str">
            <v>DIVERTER_Panel</v>
          </cell>
          <cell r="F96">
            <v>400</v>
          </cell>
          <cell r="G96">
            <v>800</v>
          </cell>
          <cell r="H96">
            <v>1200</v>
          </cell>
          <cell r="I96">
            <v>6</v>
          </cell>
          <cell r="J96">
            <v>2400</v>
          </cell>
          <cell r="K96">
            <v>4800</v>
          </cell>
          <cell r="L96">
            <v>7200</v>
          </cell>
        </row>
        <row r="97">
          <cell r="C97">
            <v>110</v>
          </cell>
          <cell r="D97" t="str">
            <v>DIVERTER_Mask</v>
          </cell>
          <cell r="F97">
            <v>400</v>
          </cell>
          <cell r="G97">
            <v>800</v>
          </cell>
          <cell r="H97">
            <v>1200</v>
          </cell>
          <cell r="I97">
            <v>3</v>
          </cell>
          <cell r="J97">
            <v>1200</v>
          </cell>
          <cell r="K97">
            <v>2400</v>
          </cell>
          <cell r="L97">
            <v>3600</v>
          </cell>
        </row>
        <row r="98">
          <cell r="C98">
            <v>111</v>
          </cell>
          <cell r="D98" t="str">
            <v>CENTERING_Panel</v>
          </cell>
          <cell r="F98">
            <v>600</v>
          </cell>
          <cell r="G98">
            <v>500</v>
          </cell>
          <cell r="H98">
            <v>1100</v>
          </cell>
          <cell r="I98">
            <v>3</v>
          </cell>
          <cell r="J98">
            <v>1800</v>
          </cell>
          <cell r="K98">
            <v>1500</v>
          </cell>
          <cell r="L98">
            <v>3300</v>
          </cell>
        </row>
        <row r="99">
          <cell r="C99">
            <v>112</v>
          </cell>
          <cell r="D99" t="str">
            <v>CENTERING_Mask</v>
          </cell>
          <cell r="F99">
            <v>600</v>
          </cell>
          <cell r="G99">
            <v>500</v>
          </cell>
          <cell r="H99">
            <v>1100</v>
          </cell>
          <cell r="I99">
            <v>3</v>
          </cell>
          <cell r="J99">
            <v>1800</v>
          </cell>
          <cell r="K99">
            <v>1500</v>
          </cell>
          <cell r="L99">
            <v>3300</v>
          </cell>
        </row>
        <row r="100">
          <cell r="C100">
            <v>113</v>
          </cell>
          <cell r="D100" t="str">
            <v>LOADER_Mask</v>
          </cell>
          <cell r="F100">
            <v>350</v>
          </cell>
          <cell r="G100">
            <v>150</v>
          </cell>
          <cell r="H100">
            <v>500</v>
          </cell>
          <cell r="I100">
            <v>3</v>
          </cell>
          <cell r="J100">
            <v>1050</v>
          </cell>
          <cell r="K100">
            <v>450</v>
          </cell>
          <cell r="L100">
            <v>1500</v>
          </cell>
        </row>
        <row r="101">
          <cell r="C101">
            <v>114</v>
          </cell>
          <cell r="D101" t="str">
            <v>TRANSFER_ROTARY</v>
          </cell>
          <cell r="F101">
            <v>2000</v>
          </cell>
          <cell r="G101">
            <v>3500</v>
          </cell>
          <cell r="H101">
            <v>5500</v>
          </cell>
          <cell r="I101">
            <v>3</v>
          </cell>
          <cell r="J101">
            <v>6000</v>
          </cell>
          <cell r="K101">
            <v>10500</v>
          </cell>
          <cell r="L101">
            <v>16500</v>
          </cell>
        </row>
        <row r="102">
          <cell r="C102">
            <v>115</v>
          </cell>
          <cell r="D102" t="str">
            <v>MASK INSERTER</v>
          </cell>
          <cell r="F102">
            <v>10000</v>
          </cell>
          <cell r="G102">
            <v>12000</v>
          </cell>
          <cell r="H102">
            <v>22000</v>
          </cell>
          <cell r="I102">
            <v>3</v>
          </cell>
          <cell r="J102">
            <v>30000</v>
          </cell>
          <cell r="K102">
            <v>36000</v>
          </cell>
          <cell r="L102">
            <v>66000</v>
          </cell>
        </row>
        <row r="103">
          <cell r="C103">
            <v>116</v>
          </cell>
          <cell r="D103" t="str">
            <v>C/V_PMA</v>
          </cell>
          <cell r="E103" t="str">
            <v>1POS.</v>
          </cell>
          <cell r="F103">
            <v>80</v>
          </cell>
          <cell r="G103">
            <v>900</v>
          </cell>
          <cell r="H103">
            <v>980</v>
          </cell>
          <cell r="I103">
            <v>3</v>
          </cell>
          <cell r="J103">
            <v>240</v>
          </cell>
          <cell r="K103">
            <v>2700</v>
          </cell>
          <cell r="L103">
            <v>2940</v>
          </cell>
        </row>
        <row r="104">
          <cell r="C104">
            <v>117</v>
          </cell>
          <cell r="D104" t="str">
            <v>C/V_PMA</v>
          </cell>
          <cell r="E104" t="str">
            <v>3POS.</v>
          </cell>
          <cell r="F104">
            <v>240</v>
          </cell>
          <cell r="G104">
            <v>2400</v>
          </cell>
          <cell r="H104">
            <v>2640</v>
          </cell>
          <cell r="I104">
            <v>3</v>
          </cell>
          <cell r="J104">
            <v>720</v>
          </cell>
          <cell r="K104">
            <v>7200</v>
          </cell>
          <cell r="L104">
            <v>7920</v>
          </cell>
        </row>
        <row r="105">
          <cell r="C105">
            <v>118</v>
          </cell>
          <cell r="D105" t="str">
            <v>CENTERING_PMA</v>
          </cell>
          <cell r="F105">
            <v>600</v>
          </cell>
          <cell r="G105">
            <v>500</v>
          </cell>
          <cell r="H105">
            <v>1100</v>
          </cell>
          <cell r="I105">
            <v>6</v>
          </cell>
          <cell r="J105">
            <v>3600</v>
          </cell>
          <cell r="K105">
            <v>3000</v>
          </cell>
          <cell r="L105">
            <v>6600</v>
          </cell>
        </row>
        <row r="106">
          <cell r="C106">
            <v>119</v>
          </cell>
          <cell r="H106">
            <v>0</v>
          </cell>
          <cell r="I106">
            <v>3</v>
          </cell>
          <cell r="J106">
            <v>0</v>
          </cell>
          <cell r="K106">
            <v>0</v>
          </cell>
          <cell r="L106">
            <v>0</v>
          </cell>
        </row>
        <row r="107">
          <cell r="C107">
            <v>120</v>
          </cell>
          <cell r="D107" t="str">
            <v>TRANSFER_PMA</v>
          </cell>
          <cell r="F107">
            <v>6000</v>
          </cell>
          <cell r="G107">
            <v>8500</v>
          </cell>
          <cell r="H107">
            <v>14500</v>
          </cell>
          <cell r="I107">
            <v>3</v>
          </cell>
          <cell r="J107">
            <v>18000</v>
          </cell>
          <cell r="K107">
            <v>25500</v>
          </cell>
          <cell r="L107">
            <v>43500</v>
          </cell>
        </row>
        <row r="108">
          <cell r="C108">
            <v>121</v>
          </cell>
          <cell r="D108" t="str">
            <v>C/V_PMA</v>
          </cell>
          <cell r="E108" t="str">
            <v>3POS.</v>
          </cell>
          <cell r="F108">
            <v>240</v>
          </cell>
          <cell r="G108">
            <v>2400</v>
          </cell>
          <cell r="H108">
            <v>2640</v>
          </cell>
          <cell r="I108">
            <v>3</v>
          </cell>
          <cell r="J108">
            <v>720</v>
          </cell>
          <cell r="K108">
            <v>7200</v>
          </cell>
          <cell r="L108">
            <v>7920</v>
          </cell>
        </row>
        <row r="109">
          <cell r="C109">
            <v>122</v>
          </cell>
          <cell r="D109" t="str">
            <v>STOPPER</v>
          </cell>
          <cell r="F109">
            <v>350</v>
          </cell>
          <cell r="G109">
            <v>150</v>
          </cell>
          <cell r="H109">
            <v>500</v>
          </cell>
          <cell r="I109">
            <v>6</v>
          </cell>
          <cell r="J109">
            <v>2100</v>
          </cell>
          <cell r="K109">
            <v>900</v>
          </cell>
          <cell r="L109">
            <v>3000</v>
          </cell>
        </row>
        <row r="110">
          <cell r="C110">
            <v>123</v>
          </cell>
          <cell r="D110" t="str">
            <v>DIVERTER(L)_PMA</v>
          </cell>
          <cell r="F110">
            <v>400</v>
          </cell>
          <cell r="G110">
            <v>800</v>
          </cell>
          <cell r="H110">
            <v>1200</v>
          </cell>
          <cell r="I110">
            <v>6</v>
          </cell>
          <cell r="J110">
            <v>2400</v>
          </cell>
          <cell r="K110">
            <v>4800</v>
          </cell>
          <cell r="L110">
            <v>7200</v>
          </cell>
        </row>
        <row r="111">
          <cell r="C111">
            <v>124</v>
          </cell>
          <cell r="D111" t="str">
            <v>C/V_PMA</v>
          </cell>
          <cell r="E111" t="str">
            <v>1POS.</v>
          </cell>
          <cell r="F111">
            <v>80</v>
          </cell>
          <cell r="G111">
            <v>900</v>
          </cell>
          <cell r="H111">
            <v>980</v>
          </cell>
          <cell r="I111">
            <v>6</v>
          </cell>
          <cell r="J111">
            <v>480</v>
          </cell>
          <cell r="K111">
            <v>5400</v>
          </cell>
          <cell r="L111">
            <v>5880</v>
          </cell>
        </row>
        <row r="112">
          <cell r="C112">
            <v>125</v>
          </cell>
          <cell r="D112" t="str">
            <v>CENTERING_PMA</v>
          </cell>
          <cell r="F112">
            <v>600</v>
          </cell>
          <cell r="G112">
            <v>500</v>
          </cell>
          <cell r="H112">
            <v>1100</v>
          </cell>
          <cell r="I112">
            <v>3</v>
          </cell>
          <cell r="J112">
            <v>1800</v>
          </cell>
          <cell r="K112">
            <v>1500</v>
          </cell>
          <cell r="L112">
            <v>3300</v>
          </cell>
        </row>
        <row r="113">
          <cell r="C113">
            <v>126</v>
          </cell>
          <cell r="D113" t="str">
            <v>TRANSFER_ROTARY</v>
          </cell>
          <cell r="F113">
            <v>2000</v>
          </cell>
          <cell r="G113">
            <v>3500</v>
          </cell>
          <cell r="H113">
            <v>5500</v>
          </cell>
          <cell r="I113">
            <v>3</v>
          </cell>
          <cell r="J113">
            <v>6000</v>
          </cell>
          <cell r="K113">
            <v>10500</v>
          </cell>
          <cell r="L113">
            <v>16500</v>
          </cell>
        </row>
        <row r="114">
          <cell r="C114">
            <v>127</v>
          </cell>
          <cell r="D114" t="str">
            <v>MASK REMOVER</v>
          </cell>
          <cell r="F114">
            <v>8000</v>
          </cell>
          <cell r="G114">
            <v>10000</v>
          </cell>
          <cell r="H114">
            <v>18000</v>
          </cell>
          <cell r="I114">
            <v>3</v>
          </cell>
          <cell r="J114">
            <v>24000</v>
          </cell>
          <cell r="K114">
            <v>30000</v>
          </cell>
          <cell r="L114">
            <v>54000</v>
          </cell>
        </row>
        <row r="115">
          <cell r="C115">
            <v>128</v>
          </cell>
          <cell r="D115" t="str">
            <v>C/V_Panel</v>
          </cell>
          <cell r="E115" t="str">
            <v>1POS</v>
          </cell>
          <cell r="F115">
            <v>80</v>
          </cell>
          <cell r="G115">
            <v>800</v>
          </cell>
          <cell r="H115">
            <v>880</v>
          </cell>
          <cell r="I115">
            <v>3</v>
          </cell>
          <cell r="J115">
            <v>240</v>
          </cell>
          <cell r="K115">
            <v>2400</v>
          </cell>
          <cell r="L115">
            <v>2640</v>
          </cell>
        </row>
        <row r="116">
          <cell r="C116">
            <v>129</v>
          </cell>
          <cell r="D116" t="str">
            <v>UNLOADER_Mask</v>
          </cell>
          <cell r="F116">
            <v>350</v>
          </cell>
          <cell r="G116">
            <v>150</v>
          </cell>
          <cell r="H116">
            <v>500</v>
          </cell>
          <cell r="I116">
            <v>3</v>
          </cell>
          <cell r="J116">
            <v>1050</v>
          </cell>
          <cell r="K116">
            <v>450</v>
          </cell>
          <cell r="L116">
            <v>1500</v>
          </cell>
        </row>
        <row r="117">
          <cell r="C117">
            <v>130</v>
          </cell>
          <cell r="D117" t="str">
            <v>C/V_ Panel &amp; Mask</v>
          </cell>
          <cell r="E117" t="str">
            <v>5POS+7POS</v>
          </cell>
          <cell r="F117">
            <v>960</v>
          </cell>
          <cell r="G117">
            <v>7200</v>
          </cell>
          <cell r="H117">
            <v>8160</v>
          </cell>
          <cell r="I117">
            <v>3</v>
          </cell>
          <cell r="J117">
            <v>2880</v>
          </cell>
          <cell r="K117">
            <v>21600</v>
          </cell>
          <cell r="L117">
            <v>24480</v>
          </cell>
        </row>
        <row r="118">
          <cell r="C118">
            <v>131</v>
          </cell>
          <cell r="D118" t="str">
            <v>C/V(Tilt)_Panel</v>
          </cell>
          <cell r="F118">
            <v>300</v>
          </cell>
          <cell r="G118">
            <v>800</v>
          </cell>
          <cell r="H118">
            <v>1100</v>
          </cell>
          <cell r="I118">
            <v>3</v>
          </cell>
          <cell r="J118">
            <v>900</v>
          </cell>
          <cell r="K118">
            <v>2400</v>
          </cell>
          <cell r="L118">
            <v>3300</v>
          </cell>
        </row>
        <row r="119">
          <cell r="C119">
            <v>132</v>
          </cell>
          <cell r="D119" t="str">
            <v>C/V_ Panel &amp; Mask</v>
          </cell>
          <cell r="E119" t="str">
            <v>2POS+1POS</v>
          </cell>
          <cell r="F119">
            <v>240</v>
          </cell>
          <cell r="G119">
            <v>2100</v>
          </cell>
          <cell r="H119">
            <v>2340</v>
          </cell>
          <cell r="I119">
            <v>3</v>
          </cell>
          <cell r="J119">
            <v>720</v>
          </cell>
          <cell r="K119">
            <v>6300</v>
          </cell>
          <cell r="L119">
            <v>7020</v>
          </cell>
        </row>
        <row r="120">
          <cell r="C120">
            <v>133</v>
          </cell>
          <cell r="D120" t="str">
            <v>LOCATION UNIT</v>
          </cell>
          <cell r="F120">
            <v>500</v>
          </cell>
          <cell r="G120">
            <v>1300</v>
          </cell>
          <cell r="H120">
            <v>1800</v>
          </cell>
          <cell r="I120">
            <v>3</v>
          </cell>
          <cell r="J120">
            <v>1500</v>
          </cell>
          <cell r="K120">
            <v>3900</v>
          </cell>
          <cell r="L120">
            <v>5400</v>
          </cell>
        </row>
        <row r="121">
          <cell r="C121">
            <v>134</v>
          </cell>
          <cell r="D121" t="str">
            <v>CENTERING_Panel</v>
          </cell>
          <cell r="F121">
            <v>600</v>
          </cell>
          <cell r="G121">
            <v>500</v>
          </cell>
          <cell r="H121">
            <v>1100</v>
          </cell>
          <cell r="I121">
            <v>3</v>
          </cell>
          <cell r="J121">
            <v>1800</v>
          </cell>
          <cell r="K121">
            <v>1500</v>
          </cell>
          <cell r="L121">
            <v>3300</v>
          </cell>
        </row>
        <row r="122">
          <cell r="C122">
            <v>135</v>
          </cell>
          <cell r="D122" t="str">
            <v>LOADER_Panel</v>
          </cell>
          <cell r="F122">
            <v>350</v>
          </cell>
          <cell r="G122">
            <v>500</v>
          </cell>
          <cell r="H122">
            <v>850</v>
          </cell>
          <cell r="I122">
            <v>3</v>
          </cell>
          <cell r="J122">
            <v>1050</v>
          </cell>
          <cell r="K122">
            <v>1500</v>
          </cell>
          <cell r="L122">
            <v>2550</v>
          </cell>
        </row>
        <row r="123">
          <cell r="C123">
            <v>136</v>
          </cell>
          <cell r="H123">
            <v>0</v>
          </cell>
          <cell r="I123">
            <v>3</v>
          </cell>
          <cell r="J123">
            <v>0</v>
          </cell>
          <cell r="K123">
            <v>0</v>
          </cell>
          <cell r="L123">
            <v>0</v>
          </cell>
        </row>
        <row r="124">
          <cell r="C124">
            <v>137</v>
          </cell>
          <cell r="D124" t="str">
            <v>SHUTTLE</v>
          </cell>
          <cell r="F124">
            <v>600</v>
          </cell>
          <cell r="G124">
            <v>600</v>
          </cell>
          <cell r="H124">
            <v>1200</v>
          </cell>
          <cell r="I124">
            <v>3</v>
          </cell>
          <cell r="J124">
            <v>1800</v>
          </cell>
          <cell r="K124">
            <v>1800</v>
          </cell>
          <cell r="L124">
            <v>3600</v>
          </cell>
        </row>
        <row r="125">
          <cell r="C125">
            <v>138</v>
          </cell>
          <cell r="D125" t="str">
            <v>CENTERING_Mask</v>
          </cell>
          <cell r="F125">
            <v>600</v>
          </cell>
          <cell r="G125">
            <v>500</v>
          </cell>
          <cell r="H125">
            <v>1100</v>
          </cell>
          <cell r="I125">
            <v>3</v>
          </cell>
          <cell r="J125">
            <v>1800</v>
          </cell>
          <cell r="K125">
            <v>1500</v>
          </cell>
          <cell r="L125">
            <v>3300</v>
          </cell>
        </row>
        <row r="126">
          <cell r="C126">
            <v>139</v>
          </cell>
          <cell r="D126" t="str">
            <v>C/V(Curve)_ Panel &amp; Mask</v>
          </cell>
          <cell r="F126">
            <v>80</v>
          </cell>
          <cell r="G126">
            <v>500</v>
          </cell>
          <cell r="H126">
            <v>580</v>
          </cell>
          <cell r="I126">
            <v>3</v>
          </cell>
          <cell r="J126">
            <v>240</v>
          </cell>
          <cell r="K126">
            <v>1500</v>
          </cell>
          <cell r="L126">
            <v>1740</v>
          </cell>
        </row>
        <row r="127">
          <cell r="C127">
            <v>209</v>
          </cell>
          <cell r="D127" t="str">
            <v>LIFTER</v>
          </cell>
          <cell r="F127">
            <v>1200</v>
          </cell>
          <cell r="G127">
            <v>1800</v>
          </cell>
          <cell r="H127">
            <v>3000</v>
          </cell>
          <cell r="I127">
            <v>2</v>
          </cell>
          <cell r="J127">
            <v>2400</v>
          </cell>
          <cell r="K127">
            <v>3600</v>
          </cell>
          <cell r="L127">
            <v>6000</v>
          </cell>
        </row>
        <row r="128">
          <cell r="C128">
            <v>229</v>
          </cell>
          <cell r="D128" t="str">
            <v>C/V_PMA</v>
          </cell>
          <cell r="E128" t="str">
            <v xml:space="preserve">2POS </v>
          </cell>
          <cell r="F128">
            <v>160</v>
          </cell>
          <cell r="G128">
            <v>1600</v>
          </cell>
          <cell r="H128">
            <v>1760</v>
          </cell>
          <cell r="I128">
            <v>1</v>
          </cell>
          <cell r="J128">
            <v>160</v>
          </cell>
          <cell r="K128">
            <v>1600</v>
          </cell>
          <cell r="L128">
            <v>1760</v>
          </cell>
        </row>
        <row r="130">
          <cell r="B130" t="str">
            <v>AL</v>
          </cell>
          <cell r="C130">
            <v>241</v>
          </cell>
          <cell r="D130" t="str">
            <v>C/V_ Panel &amp; Mask</v>
          </cell>
          <cell r="E130" t="str">
            <v>2POS+1POS</v>
          </cell>
          <cell r="F130">
            <v>240</v>
          </cell>
          <cell r="G130">
            <v>2100</v>
          </cell>
          <cell r="H130">
            <v>2340</v>
          </cell>
          <cell r="I130">
            <v>1</v>
          </cell>
          <cell r="J130">
            <v>240</v>
          </cell>
          <cell r="K130">
            <v>2100</v>
          </cell>
          <cell r="L130">
            <v>2340</v>
          </cell>
        </row>
        <row r="131">
          <cell r="C131">
            <v>242</v>
          </cell>
          <cell r="D131" t="str">
            <v>LOCATION UNIT</v>
          </cell>
          <cell r="F131">
            <v>500</v>
          </cell>
          <cell r="G131">
            <v>1300</v>
          </cell>
          <cell r="H131">
            <v>1800</v>
          </cell>
          <cell r="I131">
            <v>1</v>
          </cell>
          <cell r="J131">
            <v>500</v>
          </cell>
          <cell r="K131">
            <v>1300</v>
          </cell>
          <cell r="L131">
            <v>1800</v>
          </cell>
        </row>
        <row r="132">
          <cell r="A132" t="str">
            <v/>
          </cell>
          <cell r="C132">
            <v>243</v>
          </cell>
          <cell r="D132" t="str">
            <v>UNLOADER_Panel</v>
          </cell>
          <cell r="F132">
            <v>350</v>
          </cell>
          <cell r="G132">
            <v>500</v>
          </cell>
          <cell r="H132">
            <v>850</v>
          </cell>
          <cell r="I132">
            <v>1</v>
          </cell>
          <cell r="J132">
            <v>350</v>
          </cell>
          <cell r="K132">
            <v>500</v>
          </cell>
          <cell r="L132">
            <v>850</v>
          </cell>
        </row>
        <row r="133">
          <cell r="C133">
            <v>244</v>
          </cell>
          <cell r="D133" t="str">
            <v>C/V(Curve)_ Panel &amp; Mask</v>
          </cell>
          <cell r="F133">
            <v>80</v>
          </cell>
          <cell r="G133">
            <v>500</v>
          </cell>
          <cell r="H133">
            <v>580</v>
          </cell>
          <cell r="I133">
            <v>1</v>
          </cell>
          <cell r="J133">
            <v>80</v>
          </cell>
          <cell r="K133">
            <v>500</v>
          </cell>
          <cell r="L133">
            <v>580</v>
          </cell>
        </row>
        <row r="134">
          <cell r="B134" t="str">
            <v/>
          </cell>
          <cell r="C134">
            <v>245</v>
          </cell>
          <cell r="D134" t="str">
            <v>SHUTTLE</v>
          </cell>
          <cell r="F134">
            <v>600</v>
          </cell>
          <cell r="G134">
            <v>600</v>
          </cell>
          <cell r="H134">
            <v>1200</v>
          </cell>
          <cell r="I134">
            <v>1</v>
          </cell>
          <cell r="J134">
            <v>600</v>
          </cell>
          <cell r="K134">
            <v>600</v>
          </cell>
          <cell r="L134">
            <v>1200</v>
          </cell>
        </row>
        <row r="135">
          <cell r="C135">
            <v>246</v>
          </cell>
          <cell r="D135" t="str">
            <v>C/V(Tilt)_Panel</v>
          </cell>
          <cell r="F135">
            <v>300</v>
          </cell>
          <cell r="G135">
            <v>800</v>
          </cell>
          <cell r="H135">
            <v>1100</v>
          </cell>
          <cell r="I135">
            <v>1</v>
          </cell>
          <cell r="J135">
            <v>300</v>
          </cell>
          <cell r="K135">
            <v>800</v>
          </cell>
          <cell r="L135">
            <v>1100</v>
          </cell>
        </row>
        <row r="136">
          <cell r="C136">
            <v>247</v>
          </cell>
          <cell r="E136" t="str">
            <v/>
          </cell>
          <cell r="H136">
            <v>0</v>
          </cell>
          <cell r="I136">
            <v>1</v>
          </cell>
          <cell r="J136">
            <v>0</v>
          </cell>
          <cell r="K136">
            <v>0</v>
          </cell>
          <cell r="L136">
            <v>0</v>
          </cell>
        </row>
        <row r="137">
          <cell r="C137">
            <v>248</v>
          </cell>
          <cell r="D137" t="str">
            <v>C/V_ Panel &amp; Mask</v>
          </cell>
          <cell r="E137" t="str">
            <v>7POS+9POS</v>
          </cell>
          <cell r="F137">
            <v>1280</v>
          </cell>
          <cell r="G137">
            <v>11200</v>
          </cell>
          <cell r="H137">
            <v>12480</v>
          </cell>
          <cell r="I137">
            <v>1</v>
          </cell>
          <cell r="J137">
            <v>1280</v>
          </cell>
          <cell r="K137">
            <v>11200</v>
          </cell>
          <cell r="L137">
            <v>12480</v>
          </cell>
        </row>
        <row r="138">
          <cell r="C138">
            <v>249</v>
          </cell>
          <cell r="E138" t="str">
            <v/>
          </cell>
          <cell r="H138">
            <v>0</v>
          </cell>
          <cell r="I138">
            <v>1</v>
          </cell>
          <cell r="J138">
            <v>0</v>
          </cell>
          <cell r="K138">
            <v>0</v>
          </cell>
          <cell r="L138">
            <v>0</v>
          </cell>
        </row>
        <row r="139">
          <cell r="C139">
            <v>250</v>
          </cell>
          <cell r="D139" t="str">
            <v>C/V_ Panel &amp; Mask</v>
          </cell>
          <cell r="E139" t="str">
            <v>13POS.</v>
          </cell>
          <cell r="F139">
            <v>1040</v>
          </cell>
          <cell r="G139">
            <v>15600</v>
          </cell>
          <cell r="H139">
            <v>16640</v>
          </cell>
          <cell r="I139">
            <v>1</v>
          </cell>
          <cell r="J139">
            <v>1040</v>
          </cell>
          <cell r="K139">
            <v>15600</v>
          </cell>
          <cell r="L139">
            <v>16640</v>
          </cell>
        </row>
        <row r="140">
          <cell r="C140">
            <v>251</v>
          </cell>
          <cell r="D140" t="str">
            <v>DIVERTER_Panel</v>
          </cell>
          <cell r="F140">
            <v>480</v>
          </cell>
          <cell r="G140">
            <v>1600</v>
          </cell>
          <cell r="H140">
            <v>2080</v>
          </cell>
          <cell r="I140">
            <v>2</v>
          </cell>
          <cell r="J140">
            <v>960</v>
          </cell>
          <cell r="K140">
            <v>3200</v>
          </cell>
          <cell r="L140">
            <v>4160</v>
          </cell>
        </row>
        <row r="141">
          <cell r="C141">
            <v>252</v>
          </cell>
          <cell r="D141" t="str">
            <v>DIVERTER_Mask</v>
          </cell>
          <cell r="F141">
            <v>400</v>
          </cell>
          <cell r="G141">
            <v>800</v>
          </cell>
          <cell r="H141">
            <v>1200</v>
          </cell>
          <cell r="I141">
            <v>3</v>
          </cell>
          <cell r="J141">
            <v>1200</v>
          </cell>
          <cell r="K141">
            <v>2400</v>
          </cell>
          <cell r="L141">
            <v>3600</v>
          </cell>
        </row>
        <row r="142">
          <cell r="C142">
            <v>253</v>
          </cell>
          <cell r="D142" t="str">
            <v>C/V_Inspection</v>
          </cell>
          <cell r="E142" t="str">
            <v>4POS.</v>
          </cell>
          <cell r="F142">
            <v>320</v>
          </cell>
          <cell r="G142">
            <v>3600</v>
          </cell>
          <cell r="H142">
            <v>3920</v>
          </cell>
          <cell r="I142">
            <v>1</v>
          </cell>
          <cell r="J142">
            <v>320</v>
          </cell>
          <cell r="K142">
            <v>3600</v>
          </cell>
          <cell r="L142">
            <v>3920</v>
          </cell>
        </row>
        <row r="143">
          <cell r="C143">
            <v>254</v>
          </cell>
          <cell r="D143" t="str">
            <v>C/V_Tilt</v>
          </cell>
          <cell r="F143">
            <v>300</v>
          </cell>
          <cell r="G143">
            <v>800</v>
          </cell>
          <cell r="H143">
            <v>1100</v>
          </cell>
          <cell r="I143">
            <v>2</v>
          </cell>
          <cell r="J143">
            <v>600</v>
          </cell>
          <cell r="K143">
            <v>1600</v>
          </cell>
          <cell r="L143">
            <v>2200</v>
          </cell>
        </row>
        <row r="144">
          <cell r="C144">
            <v>255</v>
          </cell>
          <cell r="D144" t="str">
            <v>C/V_Panel</v>
          </cell>
          <cell r="E144" t="str">
            <v>9POS.</v>
          </cell>
          <cell r="F144">
            <v>720</v>
          </cell>
          <cell r="G144">
            <v>6300</v>
          </cell>
          <cell r="H144">
            <v>7020</v>
          </cell>
          <cell r="I144">
            <v>1</v>
          </cell>
          <cell r="J144">
            <v>720</v>
          </cell>
          <cell r="K144">
            <v>6300</v>
          </cell>
          <cell r="L144">
            <v>7020</v>
          </cell>
        </row>
        <row r="145">
          <cell r="C145">
            <v>256</v>
          </cell>
          <cell r="D145" t="str">
            <v>C/V_Mask</v>
          </cell>
          <cell r="E145" t="str">
            <v>1POS.</v>
          </cell>
          <cell r="F145">
            <v>80</v>
          </cell>
          <cell r="G145">
            <v>600</v>
          </cell>
          <cell r="H145">
            <v>680</v>
          </cell>
          <cell r="I145">
            <v>1</v>
          </cell>
          <cell r="J145">
            <v>80</v>
          </cell>
          <cell r="K145">
            <v>600</v>
          </cell>
          <cell r="L145">
            <v>680</v>
          </cell>
        </row>
        <row r="146">
          <cell r="C146">
            <v>257</v>
          </cell>
          <cell r="D146" t="str">
            <v>C/V_Panel</v>
          </cell>
          <cell r="E146" t="str">
            <v>1POS.</v>
          </cell>
          <cell r="F146">
            <v>80</v>
          </cell>
          <cell r="G146">
            <v>800</v>
          </cell>
          <cell r="H146">
            <v>880</v>
          </cell>
          <cell r="I146">
            <v>1</v>
          </cell>
          <cell r="J146">
            <v>80</v>
          </cell>
          <cell r="K146">
            <v>800</v>
          </cell>
          <cell r="L146">
            <v>880</v>
          </cell>
        </row>
        <row r="147">
          <cell r="C147">
            <v>258</v>
          </cell>
          <cell r="D147" t="str">
            <v>LIFTER_Panel</v>
          </cell>
          <cell r="F147">
            <v>1200</v>
          </cell>
          <cell r="G147">
            <v>1800</v>
          </cell>
          <cell r="H147">
            <v>3000</v>
          </cell>
          <cell r="I147">
            <v>1</v>
          </cell>
          <cell r="J147">
            <v>1200</v>
          </cell>
          <cell r="K147">
            <v>1800</v>
          </cell>
          <cell r="L147">
            <v>3000</v>
          </cell>
        </row>
        <row r="148">
          <cell r="C148">
            <v>259</v>
          </cell>
          <cell r="D148" t="str">
            <v>LIFTER_Mask</v>
          </cell>
          <cell r="F148">
            <v>1200</v>
          </cell>
          <cell r="G148">
            <v>1800</v>
          </cell>
          <cell r="H148">
            <v>3000</v>
          </cell>
          <cell r="I148">
            <v>1</v>
          </cell>
          <cell r="J148">
            <v>1200</v>
          </cell>
          <cell r="K148">
            <v>1800</v>
          </cell>
          <cell r="L148">
            <v>3000</v>
          </cell>
        </row>
        <row r="149">
          <cell r="C149">
            <v>260</v>
          </cell>
          <cell r="D149" t="str">
            <v>C/V_Panel</v>
          </cell>
          <cell r="E149" t="str">
            <v>12POS.</v>
          </cell>
          <cell r="F149">
            <v>960</v>
          </cell>
          <cell r="G149">
            <v>8400</v>
          </cell>
          <cell r="H149">
            <v>9360</v>
          </cell>
          <cell r="I149">
            <v>1</v>
          </cell>
          <cell r="J149">
            <v>960</v>
          </cell>
          <cell r="K149">
            <v>8400</v>
          </cell>
          <cell r="L149">
            <v>9360</v>
          </cell>
        </row>
        <row r="150">
          <cell r="C150">
            <v>261</v>
          </cell>
          <cell r="D150" t="str">
            <v>C/V_Mask</v>
          </cell>
          <cell r="E150" t="str">
            <v>11POS.</v>
          </cell>
          <cell r="F150">
            <v>880</v>
          </cell>
          <cell r="G150">
            <v>5500</v>
          </cell>
          <cell r="H150">
            <v>6380</v>
          </cell>
          <cell r="I150">
            <v>1</v>
          </cell>
          <cell r="J150">
            <v>880</v>
          </cell>
          <cell r="K150">
            <v>5500</v>
          </cell>
          <cell r="L150">
            <v>6380</v>
          </cell>
        </row>
        <row r="151">
          <cell r="C151">
            <v>262</v>
          </cell>
          <cell r="D151" t="str">
            <v>CENTERING_Mask</v>
          </cell>
          <cell r="F151">
            <v>600</v>
          </cell>
          <cell r="G151">
            <v>700</v>
          </cell>
          <cell r="H151">
            <v>1300</v>
          </cell>
          <cell r="I151">
            <v>1</v>
          </cell>
          <cell r="J151">
            <v>600</v>
          </cell>
          <cell r="K151">
            <v>700</v>
          </cell>
          <cell r="L151">
            <v>1300</v>
          </cell>
        </row>
        <row r="152">
          <cell r="C152">
            <v>263</v>
          </cell>
          <cell r="D152" t="str">
            <v>CENTERING_Panel</v>
          </cell>
          <cell r="F152">
            <v>600</v>
          </cell>
          <cell r="G152">
            <v>700</v>
          </cell>
          <cell r="H152">
            <v>1300</v>
          </cell>
          <cell r="I152">
            <v>1</v>
          </cell>
          <cell r="J152">
            <v>600</v>
          </cell>
          <cell r="K152">
            <v>700</v>
          </cell>
          <cell r="L152">
            <v>1300</v>
          </cell>
        </row>
        <row r="153">
          <cell r="C153">
            <v>264</v>
          </cell>
          <cell r="D153" t="str">
            <v>TRANSFER</v>
          </cell>
          <cell r="F153">
            <v>5000</v>
          </cell>
          <cell r="G153">
            <v>8000</v>
          </cell>
          <cell r="H153">
            <v>13000</v>
          </cell>
          <cell r="I153">
            <v>1</v>
          </cell>
          <cell r="J153">
            <v>5000</v>
          </cell>
          <cell r="K153">
            <v>8000</v>
          </cell>
          <cell r="L153">
            <v>13000</v>
          </cell>
        </row>
        <row r="154">
          <cell r="C154">
            <v>265</v>
          </cell>
          <cell r="D154" t="str">
            <v>TRANSFER</v>
          </cell>
          <cell r="F154">
            <v>5000</v>
          </cell>
          <cell r="G154">
            <v>8000</v>
          </cell>
          <cell r="H154">
            <v>13000</v>
          </cell>
          <cell r="I154">
            <v>1</v>
          </cell>
          <cell r="J154">
            <v>5000</v>
          </cell>
          <cell r="K154">
            <v>8000</v>
          </cell>
          <cell r="L154">
            <v>13000</v>
          </cell>
        </row>
        <row r="155">
          <cell r="C155">
            <v>266</v>
          </cell>
          <cell r="D155" t="str">
            <v>UNLOADER_Mask</v>
          </cell>
          <cell r="F155">
            <v>350</v>
          </cell>
          <cell r="G155">
            <v>150</v>
          </cell>
          <cell r="H155">
            <v>500</v>
          </cell>
          <cell r="I155">
            <v>1</v>
          </cell>
          <cell r="J155">
            <v>350</v>
          </cell>
          <cell r="K155">
            <v>150</v>
          </cell>
          <cell r="L155">
            <v>500</v>
          </cell>
        </row>
        <row r="156">
          <cell r="C156">
            <v>267</v>
          </cell>
          <cell r="D156" t="str">
            <v>UNLOADER_Panel</v>
          </cell>
          <cell r="F156">
            <v>350</v>
          </cell>
          <cell r="G156">
            <v>500</v>
          </cell>
          <cell r="H156">
            <v>850</v>
          </cell>
          <cell r="I156">
            <v>1</v>
          </cell>
          <cell r="J156">
            <v>350</v>
          </cell>
          <cell r="K156">
            <v>500</v>
          </cell>
          <cell r="L156">
            <v>850</v>
          </cell>
        </row>
        <row r="157">
          <cell r="C157">
            <v>268</v>
          </cell>
          <cell r="D157" t="str">
            <v>C/V_Mask</v>
          </cell>
          <cell r="E157" t="str">
            <v>4POS.</v>
          </cell>
          <cell r="F157">
            <v>320</v>
          </cell>
          <cell r="G157">
            <v>2000</v>
          </cell>
          <cell r="H157">
            <v>2320</v>
          </cell>
          <cell r="I157">
            <v>1</v>
          </cell>
          <cell r="J157">
            <v>320</v>
          </cell>
          <cell r="K157">
            <v>2000</v>
          </cell>
          <cell r="L157">
            <v>2320</v>
          </cell>
        </row>
        <row r="158">
          <cell r="C158">
            <v>269</v>
          </cell>
          <cell r="D158" t="str">
            <v>C/V_Panel</v>
          </cell>
          <cell r="E158" t="str">
            <v>5POS.</v>
          </cell>
          <cell r="F158">
            <v>400</v>
          </cell>
          <cell r="G158">
            <v>3500</v>
          </cell>
          <cell r="H158">
            <v>3900</v>
          </cell>
          <cell r="I158">
            <v>1</v>
          </cell>
          <cell r="J158">
            <v>400</v>
          </cell>
          <cell r="K158">
            <v>3500</v>
          </cell>
          <cell r="L158">
            <v>3900</v>
          </cell>
        </row>
        <row r="159">
          <cell r="C159">
            <v>270</v>
          </cell>
          <cell r="D159" t="str">
            <v>DIVERTER_Panel</v>
          </cell>
          <cell r="F159">
            <v>400</v>
          </cell>
          <cell r="G159">
            <v>800</v>
          </cell>
          <cell r="H159">
            <v>1200</v>
          </cell>
          <cell r="I159">
            <v>2</v>
          </cell>
          <cell r="J159">
            <v>800</v>
          </cell>
          <cell r="K159">
            <v>1600</v>
          </cell>
          <cell r="L159">
            <v>2400</v>
          </cell>
        </row>
        <row r="160">
          <cell r="C160">
            <v>271</v>
          </cell>
          <cell r="D160" t="str">
            <v>C/V_Panel</v>
          </cell>
          <cell r="E160" t="str">
            <v>8POS.</v>
          </cell>
          <cell r="F160">
            <v>640</v>
          </cell>
          <cell r="G160">
            <v>5600</v>
          </cell>
          <cell r="H160">
            <v>6240</v>
          </cell>
          <cell r="I160">
            <v>1</v>
          </cell>
          <cell r="J160">
            <v>640</v>
          </cell>
          <cell r="K160">
            <v>5600</v>
          </cell>
          <cell r="L160">
            <v>6240</v>
          </cell>
        </row>
        <row r="161">
          <cell r="C161">
            <v>272</v>
          </cell>
          <cell r="D161" t="str">
            <v>C/V_Mask</v>
          </cell>
          <cell r="E161" t="str">
            <v>6POS.</v>
          </cell>
          <cell r="F161">
            <v>480</v>
          </cell>
          <cell r="G161">
            <v>3000</v>
          </cell>
          <cell r="H161">
            <v>3480</v>
          </cell>
          <cell r="I161">
            <v>1</v>
          </cell>
          <cell r="J161">
            <v>480</v>
          </cell>
          <cell r="K161">
            <v>3000</v>
          </cell>
          <cell r="L161">
            <v>3480</v>
          </cell>
        </row>
        <row r="162">
          <cell r="C162">
            <v>273</v>
          </cell>
          <cell r="D162" t="str">
            <v>STOPPER_Panel</v>
          </cell>
          <cell r="F162">
            <v>350</v>
          </cell>
          <cell r="G162">
            <v>150</v>
          </cell>
          <cell r="H162">
            <v>500</v>
          </cell>
          <cell r="I162">
            <v>2</v>
          </cell>
          <cell r="J162">
            <v>700</v>
          </cell>
          <cell r="K162">
            <v>300</v>
          </cell>
          <cell r="L162">
            <v>1000</v>
          </cell>
        </row>
        <row r="163">
          <cell r="C163">
            <v>274</v>
          </cell>
          <cell r="D163" t="str">
            <v>TURN OVER</v>
          </cell>
          <cell r="F163">
            <v>2000</v>
          </cell>
          <cell r="G163">
            <v>2500</v>
          </cell>
          <cell r="H163">
            <v>4500</v>
          </cell>
          <cell r="I163">
            <v>2</v>
          </cell>
          <cell r="J163">
            <v>4000</v>
          </cell>
          <cell r="K163">
            <v>5000</v>
          </cell>
          <cell r="L163">
            <v>9000</v>
          </cell>
        </row>
        <row r="164">
          <cell r="C164">
            <v>275</v>
          </cell>
          <cell r="D164" t="str">
            <v>LIFTER_Mask</v>
          </cell>
          <cell r="F164">
            <v>1200</v>
          </cell>
          <cell r="G164">
            <v>1800</v>
          </cell>
          <cell r="H164">
            <v>3000</v>
          </cell>
          <cell r="I164">
            <v>1</v>
          </cell>
          <cell r="J164">
            <v>1200</v>
          </cell>
          <cell r="K164">
            <v>1800</v>
          </cell>
          <cell r="L164">
            <v>3000</v>
          </cell>
        </row>
        <row r="165">
          <cell r="C165">
            <v>276</v>
          </cell>
          <cell r="D165" t="str">
            <v>C/V_Mask</v>
          </cell>
          <cell r="E165" t="str">
            <v>2POS.</v>
          </cell>
          <cell r="F165">
            <v>160</v>
          </cell>
          <cell r="G165">
            <v>1000</v>
          </cell>
          <cell r="H165">
            <v>1160</v>
          </cell>
          <cell r="I165">
            <v>1</v>
          </cell>
          <cell r="J165">
            <v>160</v>
          </cell>
          <cell r="K165">
            <v>1000</v>
          </cell>
          <cell r="L165">
            <v>1160</v>
          </cell>
        </row>
        <row r="166">
          <cell r="C166">
            <v>277</v>
          </cell>
          <cell r="D166" t="str">
            <v>CENTERING_Panel</v>
          </cell>
          <cell r="F166">
            <v>600</v>
          </cell>
          <cell r="G166">
            <v>500</v>
          </cell>
          <cell r="H166">
            <v>1100</v>
          </cell>
          <cell r="I166">
            <v>1</v>
          </cell>
          <cell r="J166">
            <v>600</v>
          </cell>
          <cell r="K166">
            <v>500</v>
          </cell>
          <cell r="L166">
            <v>1100</v>
          </cell>
        </row>
        <row r="167">
          <cell r="C167">
            <v>278</v>
          </cell>
          <cell r="D167" t="str">
            <v>TRANSFER_ROTARY</v>
          </cell>
          <cell r="F167">
            <v>2000</v>
          </cell>
          <cell r="G167">
            <v>3500</v>
          </cell>
          <cell r="H167">
            <v>5500</v>
          </cell>
          <cell r="I167">
            <v>1</v>
          </cell>
          <cell r="J167">
            <v>2000</v>
          </cell>
          <cell r="K167">
            <v>3500</v>
          </cell>
          <cell r="L167">
            <v>5500</v>
          </cell>
        </row>
        <row r="168">
          <cell r="C168">
            <v>279</v>
          </cell>
          <cell r="D168" t="str">
            <v>MASK INSERTER</v>
          </cell>
          <cell r="F168">
            <v>10000</v>
          </cell>
          <cell r="G168">
            <v>12000</v>
          </cell>
          <cell r="H168">
            <v>22000</v>
          </cell>
          <cell r="I168">
            <v>1</v>
          </cell>
          <cell r="J168">
            <v>10000</v>
          </cell>
          <cell r="K168">
            <v>12000</v>
          </cell>
          <cell r="L168">
            <v>22000</v>
          </cell>
        </row>
        <row r="169">
          <cell r="C169">
            <v>280</v>
          </cell>
          <cell r="D169" t="str">
            <v>C/V_PMA</v>
          </cell>
          <cell r="E169" t="str">
            <v xml:space="preserve">2POS </v>
          </cell>
          <cell r="F169">
            <v>160</v>
          </cell>
          <cell r="G169">
            <v>1600</v>
          </cell>
          <cell r="H169">
            <v>1760</v>
          </cell>
          <cell r="I169">
            <v>1</v>
          </cell>
          <cell r="J169">
            <v>160</v>
          </cell>
          <cell r="K169">
            <v>1600</v>
          </cell>
          <cell r="L169">
            <v>1760</v>
          </cell>
        </row>
        <row r="170">
          <cell r="C170">
            <v>281</v>
          </cell>
          <cell r="D170" t="str">
            <v>LIFTER_PMA</v>
          </cell>
          <cell r="F170">
            <v>1500</v>
          </cell>
          <cell r="G170">
            <v>1800</v>
          </cell>
          <cell r="H170">
            <v>3300</v>
          </cell>
          <cell r="I170">
            <v>1</v>
          </cell>
          <cell r="J170">
            <v>1500</v>
          </cell>
          <cell r="K170">
            <v>1800</v>
          </cell>
          <cell r="L170">
            <v>3300</v>
          </cell>
        </row>
        <row r="171">
          <cell r="C171">
            <v>282</v>
          </cell>
          <cell r="D171" t="str">
            <v>C/V_PMA</v>
          </cell>
          <cell r="E171" t="str">
            <v>10POS.</v>
          </cell>
          <cell r="F171">
            <v>800</v>
          </cell>
          <cell r="G171">
            <v>7000</v>
          </cell>
          <cell r="H171">
            <v>7800</v>
          </cell>
          <cell r="I171">
            <v>1</v>
          </cell>
          <cell r="J171">
            <v>800</v>
          </cell>
          <cell r="K171">
            <v>7000</v>
          </cell>
          <cell r="L171">
            <v>7800</v>
          </cell>
        </row>
        <row r="172">
          <cell r="C172">
            <v>283</v>
          </cell>
          <cell r="H172">
            <v>0</v>
          </cell>
          <cell r="I172">
            <v>1</v>
          </cell>
          <cell r="J172">
            <v>0</v>
          </cell>
          <cell r="K172">
            <v>0</v>
          </cell>
          <cell r="L172">
            <v>0</v>
          </cell>
        </row>
        <row r="173">
          <cell r="C173">
            <v>284</v>
          </cell>
          <cell r="H173">
            <v>0</v>
          </cell>
          <cell r="I173">
            <v>1</v>
          </cell>
          <cell r="J173">
            <v>0</v>
          </cell>
          <cell r="K173">
            <v>0</v>
          </cell>
          <cell r="L173">
            <v>0</v>
          </cell>
        </row>
        <row r="174">
          <cell r="C174">
            <v>285</v>
          </cell>
          <cell r="D174" t="str">
            <v>LOADER_PMA</v>
          </cell>
          <cell r="F174">
            <v>400</v>
          </cell>
          <cell r="G174">
            <v>500</v>
          </cell>
          <cell r="H174">
            <v>900</v>
          </cell>
          <cell r="I174">
            <v>1</v>
          </cell>
          <cell r="J174">
            <v>400</v>
          </cell>
          <cell r="K174">
            <v>500</v>
          </cell>
          <cell r="L174">
            <v>900</v>
          </cell>
        </row>
        <row r="175">
          <cell r="C175">
            <v>286</v>
          </cell>
          <cell r="D175" t="str">
            <v>CENTERING_PMA</v>
          </cell>
          <cell r="F175">
            <v>600</v>
          </cell>
          <cell r="G175">
            <v>500</v>
          </cell>
          <cell r="H175">
            <v>1100</v>
          </cell>
          <cell r="I175">
            <v>1</v>
          </cell>
          <cell r="J175">
            <v>600</v>
          </cell>
          <cell r="K175">
            <v>500</v>
          </cell>
          <cell r="L175">
            <v>1100</v>
          </cell>
        </row>
        <row r="176">
          <cell r="C176">
            <v>287</v>
          </cell>
          <cell r="D176" t="str">
            <v>LIFTER_PMA</v>
          </cell>
          <cell r="F176">
            <v>1500</v>
          </cell>
          <cell r="G176">
            <v>1800</v>
          </cell>
          <cell r="H176">
            <v>3300</v>
          </cell>
          <cell r="I176">
            <v>1</v>
          </cell>
          <cell r="J176">
            <v>1500</v>
          </cell>
          <cell r="K176">
            <v>1800</v>
          </cell>
          <cell r="L176">
            <v>3300</v>
          </cell>
        </row>
        <row r="177">
          <cell r="C177">
            <v>288</v>
          </cell>
          <cell r="D177" t="str">
            <v>C/V_PMA</v>
          </cell>
          <cell r="E177" t="str">
            <v>8POS.</v>
          </cell>
          <cell r="F177">
            <v>800</v>
          </cell>
          <cell r="G177">
            <v>6400</v>
          </cell>
          <cell r="H177">
            <v>7200</v>
          </cell>
          <cell r="I177">
            <v>1</v>
          </cell>
          <cell r="J177">
            <v>800</v>
          </cell>
          <cell r="K177">
            <v>6400</v>
          </cell>
          <cell r="L177">
            <v>7200</v>
          </cell>
        </row>
        <row r="178">
          <cell r="C178">
            <v>289</v>
          </cell>
          <cell r="D178" t="str">
            <v>C/V_PMA</v>
          </cell>
          <cell r="E178" t="str">
            <v>4POS.</v>
          </cell>
          <cell r="F178">
            <v>320</v>
          </cell>
          <cell r="G178">
            <v>3200</v>
          </cell>
          <cell r="H178">
            <v>3520</v>
          </cell>
          <cell r="I178">
            <v>1</v>
          </cell>
          <cell r="J178">
            <v>320</v>
          </cell>
          <cell r="K178">
            <v>3200</v>
          </cell>
          <cell r="L178">
            <v>3520</v>
          </cell>
        </row>
        <row r="179">
          <cell r="C179">
            <v>290</v>
          </cell>
          <cell r="D179" t="str">
            <v>CENTERING_Panel</v>
          </cell>
          <cell r="F179">
            <v>600</v>
          </cell>
          <cell r="G179">
            <v>500</v>
          </cell>
          <cell r="H179">
            <v>1100</v>
          </cell>
          <cell r="I179">
            <v>1</v>
          </cell>
          <cell r="J179">
            <v>600</v>
          </cell>
          <cell r="K179">
            <v>500</v>
          </cell>
          <cell r="L179">
            <v>1100</v>
          </cell>
        </row>
        <row r="180">
          <cell r="C180">
            <v>291</v>
          </cell>
          <cell r="D180" t="str">
            <v>LOADER_Mask</v>
          </cell>
          <cell r="F180">
            <v>350</v>
          </cell>
          <cell r="G180">
            <v>150</v>
          </cell>
          <cell r="H180">
            <v>500</v>
          </cell>
          <cell r="I180">
            <v>2</v>
          </cell>
          <cell r="J180">
            <v>700</v>
          </cell>
          <cell r="K180">
            <v>300</v>
          </cell>
          <cell r="L180">
            <v>1000</v>
          </cell>
        </row>
        <row r="181">
          <cell r="C181">
            <v>292</v>
          </cell>
          <cell r="D181" t="str">
            <v>HEATER</v>
          </cell>
          <cell r="H181">
            <v>0</v>
          </cell>
          <cell r="I181">
            <v>4</v>
          </cell>
          <cell r="J181">
            <v>0</v>
          </cell>
          <cell r="K181">
            <v>0</v>
          </cell>
          <cell r="L181">
            <v>0</v>
          </cell>
        </row>
        <row r="182">
          <cell r="C182">
            <v>293</v>
          </cell>
          <cell r="D182" t="str">
            <v>HEATER</v>
          </cell>
          <cell r="H182">
            <v>0</v>
          </cell>
          <cell r="I182">
            <v>6</v>
          </cell>
          <cell r="J182">
            <v>0</v>
          </cell>
          <cell r="K182">
            <v>0</v>
          </cell>
          <cell r="L182">
            <v>0</v>
          </cell>
        </row>
        <row r="183">
          <cell r="C183">
            <v>294</v>
          </cell>
          <cell r="D183" t="str">
            <v>LOADER_Mask</v>
          </cell>
          <cell r="F183">
            <v>350</v>
          </cell>
          <cell r="G183">
            <v>150</v>
          </cell>
          <cell r="H183">
            <v>500</v>
          </cell>
          <cell r="I183">
            <v>1</v>
          </cell>
          <cell r="J183">
            <v>350</v>
          </cell>
          <cell r="K183">
            <v>150</v>
          </cell>
          <cell r="L183">
            <v>500</v>
          </cell>
        </row>
        <row r="185">
          <cell r="C185">
            <v>301</v>
          </cell>
          <cell r="D185" t="str">
            <v>LIFTER</v>
          </cell>
          <cell r="F185">
            <v>1500</v>
          </cell>
          <cell r="G185">
            <v>1800</v>
          </cell>
          <cell r="H185">
            <v>3300</v>
          </cell>
          <cell r="I185">
            <v>1</v>
          </cell>
          <cell r="J185">
            <v>1500</v>
          </cell>
          <cell r="K185">
            <v>1800</v>
          </cell>
          <cell r="L185">
            <v>3300</v>
          </cell>
        </row>
        <row r="186">
          <cell r="C186">
            <v>302</v>
          </cell>
          <cell r="D186" t="str">
            <v>DIVERTER</v>
          </cell>
          <cell r="F186">
            <v>480</v>
          </cell>
          <cell r="G186">
            <v>1500</v>
          </cell>
          <cell r="H186">
            <v>1980</v>
          </cell>
          <cell r="I186">
            <v>1</v>
          </cell>
          <cell r="J186">
            <v>480</v>
          </cell>
          <cell r="K186">
            <v>1500</v>
          </cell>
          <cell r="L186">
            <v>1980</v>
          </cell>
        </row>
        <row r="187">
          <cell r="C187">
            <v>303</v>
          </cell>
          <cell r="D187" t="str">
            <v>C/V_PMA</v>
          </cell>
          <cell r="E187" t="str">
            <v>15POS.</v>
          </cell>
          <cell r="F187">
            <v>1200</v>
          </cell>
          <cell r="G187">
            <v>12000</v>
          </cell>
          <cell r="H187">
            <v>13200</v>
          </cell>
          <cell r="I187">
            <v>1</v>
          </cell>
          <cell r="J187">
            <v>1200</v>
          </cell>
          <cell r="K187">
            <v>12000</v>
          </cell>
          <cell r="L187">
            <v>13200</v>
          </cell>
        </row>
        <row r="188">
          <cell r="C188">
            <v>304</v>
          </cell>
          <cell r="D188" t="str">
            <v>DIVERTER</v>
          </cell>
          <cell r="F188">
            <v>400</v>
          </cell>
          <cell r="G188">
            <v>800</v>
          </cell>
          <cell r="H188">
            <v>1200</v>
          </cell>
          <cell r="I188">
            <v>1</v>
          </cell>
          <cell r="J188">
            <v>400</v>
          </cell>
          <cell r="K188">
            <v>800</v>
          </cell>
          <cell r="L188">
            <v>1200</v>
          </cell>
        </row>
        <row r="189">
          <cell r="C189">
            <v>305</v>
          </cell>
          <cell r="D189" t="str">
            <v>C/V_PMA</v>
          </cell>
          <cell r="E189" t="str">
            <v>10POS.</v>
          </cell>
          <cell r="F189">
            <v>800</v>
          </cell>
          <cell r="G189">
            <v>8000</v>
          </cell>
          <cell r="H189">
            <v>8800</v>
          </cell>
          <cell r="I189">
            <v>1</v>
          </cell>
          <cell r="J189">
            <v>800</v>
          </cell>
          <cell r="K189">
            <v>8000</v>
          </cell>
          <cell r="L189">
            <v>8800</v>
          </cell>
        </row>
        <row r="190">
          <cell r="C190">
            <v>306</v>
          </cell>
          <cell r="D190" t="str">
            <v>DIVERTER</v>
          </cell>
          <cell r="F190">
            <v>400</v>
          </cell>
          <cell r="G190">
            <v>800</v>
          </cell>
          <cell r="H190">
            <v>1200</v>
          </cell>
          <cell r="I190">
            <v>1</v>
          </cell>
          <cell r="J190">
            <v>400</v>
          </cell>
          <cell r="K190">
            <v>800</v>
          </cell>
          <cell r="L190">
            <v>1200</v>
          </cell>
        </row>
        <row r="191">
          <cell r="C191">
            <v>307</v>
          </cell>
          <cell r="D191" t="str">
            <v>C/V_PMA</v>
          </cell>
          <cell r="E191" t="str">
            <v>12POS.</v>
          </cell>
          <cell r="F191">
            <v>960</v>
          </cell>
          <cell r="G191">
            <v>9600</v>
          </cell>
          <cell r="H191">
            <v>10560</v>
          </cell>
          <cell r="I191">
            <v>1</v>
          </cell>
          <cell r="J191">
            <v>960</v>
          </cell>
          <cell r="K191">
            <v>9600</v>
          </cell>
          <cell r="L191">
            <v>10560</v>
          </cell>
        </row>
        <row r="192">
          <cell r="C192">
            <v>308</v>
          </cell>
          <cell r="D192" t="str">
            <v>LIFTER</v>
          </cell>
          <cell r="F192">
            <v>1500</v>
          </cell>
          <cell r="G192">
            <v>1800</v>
          </cell>
          <cell r="H192">
            <v>3300</v>
          </cell>
          <cell r="I192">
            <v>1</v>
          </cell>
          <cell r="J192">
            <v>1500</v>
          </cell>
          <cell r="K192">
            <v>1800</v>
          </cell>
          <cell r="L192">
            <v>3300</v>
          </cell>
        </row>
        <row r="193">
          <cell r="C193">
            <v>309</v>
          </cell>
          <cell r="D193" t="str">
            <v>C/V_PMA</v>
          </cell>
          <cell r="E193" t="str">
            <v>5POS.</v>
          </cell>
          <cell r="F193">
            <v>400</v>
          </cell>
          <cell r="G193">
            <v>4000</v>
          </cell>
          <cell r="H193">
            <v>4400</v>
          </cell>
          <cell r="I193">
            <v>1</v>
          </cell>
          <cell r="J193">
            <v>400</v>
          </cell>
          <cell r="K193">
            <v>4000</v>
          </cell>
          <cell r="L193">
            <v>4400</v>
          </cell>
        </row>
        <row r="194">
          <cell r="C194">
            <v>310</v>
          </cell>
          <cell r="D194" t="str">
            <v>CENTERING_PMA</v>
          </cell>
          <cell r="F194">
            <v>800</v>
          </cell>
          <cell r="G194">
            <v>1200</v>
          </cell>
          <cell r="H194">
            <v>2000</v>
          </cell>
          <cell r="I194">
            <v>1</v>
          </cell>
          <cell r="J194">
            <v>800</v>
          </cell>
          <cell r="K194">
            <v>1200</v>
          </cell>
          <cell r="L194">
            <v>2000</v>
          </cell>
        </row>
        <row r="195">
          <cell r="C195">
            <v>311</v>
          </cell>
          <cell r="D195" t="str">
            <v>TRANSFER_PMA</v>
          </cell>
          <cell r="F195">
            <v>4000</v>
          </cell>
          <cell r="G195">
            <v>7500</v>
          </cell>
          <cell r="H195">
            <v>11500</v>
          </cell>
          <cell r="I195">
            <v>1</v>
          </cell>
          <cell r="J195">
            <v>4000</v>
          </cell>
          <cell r="K195">
            <v>7500</v>
          </cell>
          <cell r="L195">
            <v>11500</v>
          </cell>
        </row>
        <row r="197">
          <cell r="B197" t="str">
            <v>불량</v>
          </cell>
          <cell r="C197">
            <v>1</v>
          </cell>
          <cell r="D197" t="str">
            <v>C/V_ Panel &amp; Mask</v>
          </cell>
          <cell r="E197" t="str">
            <v>40POS.</v>
          </cell>
          <cell r="F197">
            <v>6400</v>
          </cell>
          <cell r="G197">
            <v>48000</v>
          </cell>
          <cell r="H197">
            <v>54400</v>
          </cell>
          <cell r="I197">
            <v>1</v>
          </cell>
          <cell r="J197">
            <v>6400</v>
          </cell>
          <cell r="K197">
            <v>48000</v>
          </cell>
          <cell r="L197">
            <v>54400</v>
          </cell>
        </row>
        <row r="198">
          <cell r="C198">
            <v>2</v>
          </cell>
          <cell r="D198" t="str">
            <v>C/V_ Panel &amp; Mask</v>
          </cell>
          <cell r="E198" t="str">
            <v>2POS</v>
          </cell>
          <cell r="F198">
            <v>320</v>
          </cell>
          <cell r="G198">
            <v>2400</v>
          </cell>
          <cell r="H198">
            <v>2720</v>
          </cell>
          <cell r="I198">
            <v>1</v>
          </cell>
          <cell r="J198">
            <v>320</v>
          </cell>
          <cell r="K198">
            <v>2400</v>
          </cell>
          <cell r="L198">
            <v>2720</v>
          </cell>
        </row>
        <row r="199">
          <cell r="C199">
            <v>3</v>
          </cell>
          <cell r="D199" t="str">
            <v>DIVERTER_Panel &amp; Mask</v>
          </cell>
          <cell r="F199">
            <v>960</v>
          </cell>
          <cell r="G199">
            <v>3000</v>
          </cell>
          <cell r="H199">
            <v>3960</v>
          </cell>
          <cell r="I199">
            <v>2</v>
          </cell>
          <cell r="J199">
            <v>1920</v>
          </cell>
          <cell r="K199">
            <v>6000</v>
          </cell>
          <cell r="L199">
            <v>7920</v>
          </cell>
        </row>
        <row r="200">
          <cell r="C200">
            <v>4</v>
          </cell>
          <cell r="D200" t="str">
            <v>DIVERTER_Panel</v>
          </cell>
          <cell r="F200">
            <v>480</v>
          </cell>
          <cell r="G200">
            <v>1500</v>
          </cell>
          <cell r="H200">
            <v>1980</v>
          </cell>
          <cell r="I200">
            <v>1</v>
          </cell>
          <cell r="J200">
            <v>480</v>
          </cell>
          <cell r="K200">
            <v>1500</v>
          </cell>
          <cell r="L200">
            <v>1980</v>
          </cell>
        </row>
        <row r="201">
          <cell r="C201">
            <v>5</v>
          </cell>
          <cell r="D201" t="str">
            <v>DIVERTER_Mask</v>
          </cell>
          <cell r="F201">
            <v>480</v>
          </cell>
          <cell r="G201">
            <v>1500</v>
          </cell>
          <cell r="H201">
            <v>1980</v>
          </cell>
          <cell r="I201">
            <v>1</v>
          </cell>
          <cell r="J201">
            <v>480</v>
          </cell>
          <cell r="K201">
            <v>1500</v>
          </cell>
          <cell r="L201">
            <v>1980</v>
          </cell>
        </row>
        <row r="202">
          <cell r="C202">
            <v>6</v>
          </cell>
          <cell r="D202" t="str">
            <v>C/V_ Mask</v>
          </cell>
          <cell r="E202" t="str">
            <v>10pos.</v>
          </cell>
          <cell r="F202">
            <v>800</v>
          </cell>
          <cell r="G202">
            <v>5000</v>
          </cell>
          <cell r="H202">
            <v>5800</v>
          </cell>
          <cell r="I202">
            <v>1</v>
          </cell>
          <cell r="J202">
            <v>800</v>
          </cell>
          <cell r="K202">
            <v>5000</v>
          </cell>
          <cell r="L202">
            <v>5800</v>
          </cell>
        </row>
        <row r="203">
          <cell r="C203">
            <v>7</v>
          </cell>
          <cell r="D203" t="str">
            <v>LIFTER</v>
          </cell>
          <cell r="F203">
            <v>1500</v>
          </cell>
          <cell r="G203">
            <v>1800</v>
          </cell>
          <cell r="H203">
            <v>3300</v>
          </cell>
          <cell r="I203">
            <v>2</v>
          </cell>
          <cell r="J203">
            <v>3000</v>
          </cell>
          <cell r="K203">
            <v>3600</v>
          </cell>
          <cell r="L203">
            <v>6600</v>
          </cell>
        </row>
        <row r="204">
          <cell r="C204">
            <v>8</v>
          </cell>
          <cell r="D204" t="str">
            <v>C/V_ Panel &amp; Mask</v>
          </cell>
          <cell r="E204" t="str">
            <v>10POS.</v>
          </cell>
          <cell r="F204">
            <v>1600</v>
          </cell>
          <cell r="G204">
            <v>12000</v>
          </cell>
          <cell r="H204">
            <v>13600</v>
          </cell>
          <cell r="I204">
            <v>1</v>
          </cell>
          <cell r="J204">
            <v>1600</v>
          </cell>
          <cell r="K204">
            <v>12000</v>
          </cell>
          <cell r="L204">
            <v>13600</v>
          </cell>
        </row>
        <row r="207">
          <cell r="D207" t="str">
            <v>BM/SRY 반송소계</v>
          </cell>
          <cell r="J207">
            <v>273730</v>
          </cell>
          <cell r="K207">
            <v>679400</v>
          </cell>
          <cell r="L207">
            <v>953130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 refreshError="1"/>
      <sheetData sheetId="104" refreshError="1"/>
      <sheetData sheetId="105" refreshError="1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 refreshError="1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8연계표"/>
      <sheetName val="#REF"/>
      <sheetName val="정산보고"/>
      <sheetName val="예산사용"/>
      <sheetName val="HISTORY"/>
      <sheetName val="개선사항"/>
      <sheetName val="문제점"/>
      <sheetName val="재료비"/>
      <sheetName val="외주비"/>
      <sheetName val="노무비"/>
      <sheetName val="직접경비"/>
      <sheetName val="조직도"/>
      <sheetName val="11"/>
      <sheetName val="Guide"/>
      <sheetName val="제품별"/>
      <sheetName val="품의서"/>
      <sheetName val="BASE MC"/>
      <sheetName val="반송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8연계표"/>
      <sheetName val="#REF"/>
      <sheetName val="정산보고"/>
      <sheetName val="예산사용"/>
      <sheetName val="HISTORY"/>
      <sheetName val="개선사항"/>
      <sheetName val="문제점"/>
      <sheetName val="재료비"/>
      <sheetName val="외주비"/>
      <sheetName val="노무비"/>
      <sheetName val="직접경비"/>
      <sheetName val="조직도"/>
      <sheetName val="제품별"/>
      <sheetName val="품의서"/>
      <sheetName val="BASE MC"/>
      <sheetName val="SFA M-P"/>
      <sheetName val="사업부별"/>
      <sheetName val="11"/>
      <sheetName val="PT_ED"/>
      <sheetName val="60KCF_01"/>
      <sheetName val="항목별"/>
      <sheetName val="1417-W1"/>
      <sheetName val="TEL"/>
      <sheetName val="DBASE"/>
      <sheetName val="이강규"/>
      <sheetName val="BC자재"/>
      <sheetName val="Index"/>
      <sheetName val="교대일보"/>
      <sheetName val="3 상세 내역 NEGO"/>
      <sheetName val="97"/>
      <sheetName val="별제권_정리담보권1"/>
      <sheetName val="자동창고항목별집계표"/>
      <sheetName val="제조 경영"/>
      <sheetName val="1단1열(S)"/>
      <sheetName val="합계잔액시산표"/>
      <sheetName val="SISH-BC자재"/>
      <sheetName val="평내중"/>
      <sheetName val="총괄내역"/>
      <sheetName val="BGT"/>
      <sheetName val="DB"/>
      <sheetName val="BM_08'上"/>
      <sheetName val="2.대외공문"/>
      <sheetName val="연계표"/>
      <sheetName val="상세내역"/>
      <sheetName val="Guide"/>
      <sheetName val="평가데이터"/>
      <sheetName val="GI-LIST"/>
      <sheetName val="발전,기타"/>
      <sheetName val="계정"/>
      <sheetName val="I一般比"/>
      <sheetName val="N賃率-職"/>
      <sheetName val="20관리비율"/>
      <sheetName val="과천MAIN"/>
      <sheetName val="수량산출"/>
      <sheetName val="임율"/>
      <sheetName val="반송"/>
      <sheetName val="12월(천D 자료)→"/>
      <sheetName val="Sheet1"/>
      <sheetName val="DIST入力"/>
      <sheetName val="MAIN"/>
      <sheetName val="진행 사항"/>
      <sheetName val="일정"/>
      <sheetName val="STROKE"/>
      <sheetName val="A01"/>
      <sheetName val="A11"/>
      <sheetName val="A16"/>
      <sheetName val="A02"/>
      <sheetName val="A03"/>
      <sheetName val="A04"/>
      <sheetName val="A05"/>
      <sheetName val="A06"/>
      <sheetName val="A07"/>
      <sheetName val="A08a"/>
      <sheetName val="A08b"/>
      <sheetName val="03.06.05"/>
      <sheetName val="M4-Error"/>
      <sheetName val="Error DB"/>
      <sheetName val="E0130"/>
      <sheetName val="E0136"/>
      <sheetName val="E0137"/>
      <sheetName val="현황"/>
      <sheetName val="9-1차이내역"/>
      <sheetName val="ref"/>
      <sheetName val="자료설정"/>
      <sheetName val="DATASHT2"/>
      <sheetName val=" 갑  지 "/>
      <sheetName val="프로젝트원가검토결과"/>
      <sheetName val="3. 서버 및 네트워크"/>
      <sheetName val="mtu-detail"/>
      <sheetName val="BASE_MC"/>
      <sheetName val="SFA_M-P"/>
      <sheetName val="3_상세_내역_NEGO"/>
      <sheetName val="제조_경영"/>
      <sheetName val="2_대외공문"/>
      <sheetName val="12월(천D_자료)→"/>
      <sheetName val="진행_사항"/>
      <sheetName val="03_06_05"/>
      <sheetName val="Error_DB"/>
      <sheetName val="_갑__지_"/>
      <sheetName val="3__서버_및_네트워크"/>
      <sheetName val="Detail Price List"/>
      <sheetName val="갑지"/>
      <sheetName val="고정자산원본"/>
      <sheetName val="변수"/>
      <sheetName val="Definition"/>
      <sheetName val="Sheet2"/>
      <sheetName val="TFT (T4)"/>
      <sheetName val="TFT (T2)"/>
      <sheetName val="TFT (T3)"/>
      <sheetName val="WVTFT (T4)"/>
      <sheetName val="WVTFT (T3)"/>
      <sheetName val="소계정"/>
      <sheetName val="1.평가개요"/>
      <sheetName val="A-100전제"/>
      <sheetName val="A"/>
      <sheetName val="코어테크(엄)"/>
      <sheetName val="일위대가(1)"/>
      <sheetName val="분류표"/>
      <sheetName val="별제권_정리담보권"/>
      <sheetName val="1A"/>
      <sheetName val="1B"/>
      <sheetName val="2A"/>
      <sheetName val="2B"/>
      <sheetName val="3A"/>
      <sheetName val="3B"/>
      <sheetName val="M3_Mecha Error 취합(7월)"/>
      <sheetName val="소상 &quot;1&quot;"/>
      <sheetName val="data"/>
      <sheetName val="PARAMETER"/>
      <sheetName val="LEGEND"/>
      <sheetName val="BASE_MC1"/>
      <sheetName val="SFA_M-P1"/>
      <sheetName val="3_상세_내역_NEGO1"/>
      <sheetName val="제조_경영1"/>
      <sheetName val="2_대외공문1"/>
      <sheetName val="12월(천D_자료)→1"/>
      <sheetName val="진행_사항1"/>
      <sheetName val="03_06_051"/>
      <sheetName val="Error_DB1"/>
      <sheetName val="_갑__지_1"/>
      <sheetName val="3__서버_및_네트워크1"/>
      <sheetName val="Detail_Price_List"/>
      <sheetName val="TFT_(T4)"/>
      <sheetName val="TFT_(T2)"/>
      <sheetName val="TFT_(T3)"/>
      <sheetName val="WVTFT_(T4)"/>
      <sheetName val="WVTFT_(T3)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"/>
      <sheetName val="VXXXXXXXXXXXXXXXXXXXXXXXX"/>
      <sheetName val="영업master"/>
      <sheetName val="Sheet10"/>
      <sheetName val="Sheet11"/>
      <sheetName val="Sheet12"/>
      <sheetName val="Sheet13"/>
      <sheetName val="Sheet14"/>
      <sheetName val="Sheet15"/>
      <sheetName val="Sheet16"/>
      <sheetName val="hTkx8QpdK2OrZDmYOtREw6EzZ"/>
    </sheetNames>
    <sheetDataSet>
      <sheetData sheetId="0">
        <row r="3">
          <cell r="BC3" t="str">
            <v>채권</v>
          </cell>
          <cell r="BD3" t="str">
            <v>전년</v>
          </cell>
          <cell r="BE3">
            <v>1</v>
          </cell>
          <cell r="BF3">
            <v>2</v>
          </cell>
          <cell r="BG3">
            <v>3</v>
          </cell>
          <cell r="BH3">
            <v>4</v>
          </cell>
          <cell r="BI3">
            <v>5</v>
          </cell>
          <cell r="BJ3">
            <v>6</v>
          </cell>
          <cell r="BK3">
            <v>7</v>
          </cell>
          <cell r="BL3">
            <v>8</v>
          </cell>
          <cell r="BM3">
            <v>9</v>
          </cell>
          <cell r="BN3">
            <v>10</v>
          </cell>
          <cell r="BO3">
            <v>11</v>
          </cell>
          <cell r="BP3">
            <v>12</v>
          </cell>
          <cell r="BQ3" t="str">
            <v>계</v>
          </cell>
          <cell r="BR3" t="str">
            <v>이월</v>
          </cell>
          <cell r="BS3" t="str">
            <v>채권</v>
          </cell>
        </row>
        <row r="4">
          <cell r="I4" t="str">
            <v>2340B</v>
          </cell>
          <cell r="BC4">
            <v>5060</v>
          </cell>
          <cell r="BD4">
            <v>20240</v>
          </cell>
          <cell r="BF4">
            <v>5060</v>
          </cell>
          <cell r="BQ4">
            <v>5060</v>
          </cell>
          <cell r="BR4">
            <v>3.637978807091713E-12</v>
          </cell>
          <cell r="BS4">
            <v>0</v>
          </cell>
        </row>
        <row r="5">
          <cell r="I5" t="str">
            <v>2340B</v>
          </cell>
          <cell r="BC5">
            <v>80.5</v>
          </cell>
          <cell r="BD5">
            <v>35</v>
          </cell>
          <cell r="BE5">
            <v>81</v>
          </cell>
          <cell r="BQ5">
            <v>81</v>
          </cell>
          <cell r="BR5">
            <v>-0.49999999999998579</v>
          </cell>
          <cell r="BS5">
            <v>0</v>
          </cell>
        </row>
        <row r="6">
          <cell r="I6" t="str">
            <v>2340B</v>
          </cell>
          <cell r="BC6">
            <v>126.5</v>
          </cell>
          <cell r="BD6">
            <v>22</v>
          </cell>
          <cell r="BG6">
            <v>126.5</v>
          </cell>
          <cell r="BQ6">
            <v>126.5</v>
          </cell>
          <cell r="BR6">
            <v>0</v>
          </cell>
          <cell r="BS6">
            <v>0</v>
          </cell>
        </row>
        <row r="7">
          <cell r="I7" t="str">
            <v>2340B</v>
          </cell>
          <cell r="BC7">
            <v>907</v>
          </cell>
          <cell r="BD7">
            <v>2118</v>
          </cell>
          <cell r="BG7">
            <v>907</v>
          </cell>
          <cell r="BQ7">
            <v>907</v>
          </cell>
          <cell r="BR7">
            <v>4.5474735088646412E-13</v>
          </cell>
          <cell r="BS7">
            <v>0</v>
          </cell>
        </row>
        <row r="8">
          <cell r="I8" t="str">
            <v>2340B</v>
          </cell>
          <cell r="BC8">
            <v>95.7</v>
          </cell>
          <cell r="BE8">
            <v>96</v>
          </cell>
          <cell r="BQ8">
            <v>96</v>
          </cell>
          <cell r="BR8">
            <v>-0.29999999999999716</v>
          </cell>
          <cell r="BS8">
            <v>0</v>
          </cell>
        </row>
        <row r="9">
          <cell r="I9" t="str">
            <v>2340B</v>
          </cell>
          <cell r="BC9">
            <v>825</v>
          </cell>
          <cell r="BD9">
            <v>1925</v>
          </cell>
          <cell r="BE9">
            <v>825</v>
          </cell>
          <cell r="BQ9">
            <v>825</v>
          </cell>
          <cell r="BR9">
            <v>0</v>
          </cell>
          <cell r="BS9">
            <v>0</v>
          </cell>
        </row>
        <row r="10">
          <cell r="I10" t="str">
            <v>2340B</v>
          </cell>
          <cell r="BC10">
            <v>150</v>
          </cell>
          <cell r="BD10">
            <v>66</v>
          </cell>
          <cell r="BH10">
            <v>264</v>
          </cell>
          <cell r="BQ10">
            <v>264</v>
          </cell>
          <cell r="BR10">
            <v>0</v>
          </cell>
          <cell r="BS10">
            <v>0</v>
          </cell>
        </row>
        <row r="11">
          <cell r="I11" t="str">
            <v>2340A</v>
          </cell>
          <cell r="BC11">
            <v>12794</v>
          </cell>
          <cell r="BH11">
            <v>19200</v>
          </cell>
          <cell r="BQ11">
            <v>19200</v>
          </cell>
          <cell r="BR11">
            <v>0</v>
          </cell>
          <cell r="BS11">
            <v>0</v>
          </cell>
        </row>
        <row r="12">
          <cell r="I12" t="str">
            <v>2340B</v>
          </cell>
          <cell r="BC12">
            <v>1.1000000000000001</v>
          </cell>
          <cell r="BE12">
            <v>1</v>
          </cell>
          <cell r="BQ12">
            <v>1</v>
          </cell>
          <cell r="BR12">
            <v>0.10000000000000009</v>
          </cell>
          <cell r="BS12">
            <v>0.10000000000000009</v>
          </cell>
        </row>
        <row r="13">
          <cell r="I13" t="str">
            <v>2340B</v>
          </cell>
          <cell r="BC13">
            <v>231</v>
          </cell>
          <cell r="BE13">
            <v>231</v>
          </cell>
          <cell r="BQ13">
            <v>231</v>
          </cell>
          <cell r="BR13">
            <v>2.8421709430404007E-14</v>
          </cell>
          <cell r="BS13">
            <v>0</v>
          </cell>
        </row>
        <row r="14">
          <cell r="I14" t="str">
            <v>2340B</v>
          </cell>
          <cell r="BC14">
            <v>29.7</v>
          </cell>
          <cell r="BE14">
            <v>30</v>
          </cell>
          <cell r="BQ14">
            <v>30</v>
          </cell>
          <cell r="BR14">
            <v>-0.29999999999999716</v>
          </cell>
          <cell r="BS14">
            <v>0</v>
          </cell>
        </row>
        <row r="15">
          <cell r="I15" t="str">
            <v>2340B</v>
          </cell>
          <cell r="BC15">
            <v>49.5</v>
          </cell>
          <cell r="BE15">
            <v>50</v>
          </cell>
          <cell r="BF15">
            <v>49.5</v>
          </cell>
          <cell r="BQ15">
            <v>99.5</v>
          </cell>
          <cell r="BR15">
            <v>-0.49999999999998579</v>
          </cell>
          <cell r="BS15">
            <v>0</v>
          </cell>
        </row>
        <row r="16">
          <cell r="I16" t="str">
            <v>2340B</v>
          </cell>
          <cell r="BC16">
            <v>0</v>
          </cell>
          <cell r="BL16">
            <v>22</v>
          </cell>
          <cell r="BQ16">
            <v>22</v>
          </cell>
          <cell r="BR16">
            <v>0</v>
          </cell>
          <cell r="BS16">
            <v>0</v>
          </cell>
        </row>
        <row r="17">
          <cell r="I17" t="str">
            <v>2340A</v>
          </cell>
          <cell r="BC17">
            <v>405</v>
          </cell>
          <cell r="BD17">
            <v>367</v>
          </cell>
          <cell r="BG17">
            <v>1352</v>
          </cell>
          <cell r="BK17">
            <v>104</v>
          </cell>
          <cell r="BM17">
            <v>0</v>
          </cell>
          <cell r="BQ17">
            <v>1456</v>
          </cell>
          <cell r="BR17">
            <v>0</v>
          </cell>
          <cell r="BS17">
            <v>0</v>
          </cell>
        </row>
        <row r="18">
          <cell r="I18" t="str">
            <v>2340B</v>
          </cell>
          <cell r="BC18">
            <v>154</v>
          </cell>
          <cell r="BE18">
            <v>154</v>
          </cell>
          <cell r="BQ18">
            <v>154</v>
          </cell>
          <cell r="BR18">
            <v>0</v>
          </cell>
          <cell r="BS18">
            <v>0</v>
          </cell>
        </row>
        <row r="19">
          <cell r="I19" t="str">
            <v>2340B</v>
          </cell>
          <cell r="BC19">
            <v>173</v>
          </cell>
          <cell r="BE19">
            <v>137</v>
          </cell>
          <cell r="BH19">
            <v>320</v>
          </cell>
          <cell r="BQ19">
            <v>457</v>
          </cell>
          <cell r="BR19">
            <v>-0.49999999999994316</v>
          </cell>
          <cell r="BS19">
            <v>0</v>
          </cell>
        </row>
        <row r="20">
          <cell r="I20" t="str">
            <v>2340B</v>
          </cell>
          <cell r="BC20">
            <v>638</v>
          </cell>
          <cell r="BE20">
            <v>638</v>
          </cell>
          <cell r="BQ20">
            <v>638</v>
          </cell>
          <cell r="BR20">
            <v>0</v>
          </cell>
          <cell r="BS20">
            <v>0</v>
          </cell>
        </row>
        <row r="21">
          <cell r="I21" t="str">
            <v>2340B</v>
          </cell>
          <cell r="BC21">
            <v>163.9</v>
          </cell>
          <cell r="BE21">
            <v>53</v>
          </cell>
          <cell r="BG21">
            <v>176</v>
          </cell>
          <cell r="BI21">
            <v>123</v>
          </cell>
          <cell r="BQ21">
            <v>352</v>
          </cell>
          <cell r="BR21">
            <v>0</v>
          </cell>
          <cell r="BS21">
            <v>0</v>
          </cell>
        </row>
        <row r="22">
          <cell r="I22" t="str">
            <v>2340B</v>
          </cell>
          <cell r="BC22">
            <v>0</v>
          </cell>
          <cell r="BG22">
            <v>37</v>
          </cell>
          <cell r="BI22">
            <v>38</v>
          </cell>
          <cell r="BQ22">
            <v>75</v>
          </cell>
          <cell r="BR22">
            <v>-0.19999999999998863</v>
          </cell>
          <cell r="BS22">
            <v>0</v>
          </cell>
        </row>
        <row r="23">
          <cell r="I23" t="str">
            <v>2340B</v>
          </cell>
          <cell r="BC23">
            <v>438</v>
          </cell>
          <cell r="BE23">
            <v>231</v>
          </cell>
          <cell r="BH23">
            <v>231</v>
          </cell>
          <cell r="BQ23">
            <v>462</v>
          </cell>
          <cell r="BR23">
            <v>5.6843418860808015E-14</v>
          </cell>
          <cell r="BS23">
            <v>0</v>
          </cell>
        </row>
        <row r="24">
          <cell r="BC24">
            <v>22321.9</v>
          </cell>
          <cell r="BD24">
            <v>24773</v>
          </cell>
          <cell r="BE24">
            <v>2527</v>
          </cell>
          <cell r="BF24">
            <v>5109.5</v>
          </cell>
          <cell r="BG24">
            <v>2598.5</v>
          </cell>
          <cell r="BH24">
            <v>20015</v>
          </cell>
          <cell r="BI24">
            <v>161</v>
          </cell>
          <cell r="BJ24">
            <v>0</v>
          </cell>
          <cell r="BK24">
            <v>104</v>
          </cell>
          <cell r="BL24">
            <v>22</v>
          </cell>
          <cell r="BM24">
            <v>0</v>
          </cell>
          <cell r="BN24">
            <v>0</v>
          </cell>
          <cell r="BO24">
            <v>0</v>
          </cell>
          <cell r="BP24">
            <v>0</v>
          </cell>
          <cell r="BQ24">
            <v>30537</v>
          </cell>
          <cell r="BR24">
            <v>-2.1999999999957196</v>
          </cell>
          <cell r="BS24">
            <v>0.10000000000000009</v>
          </cell>
        </row>
        <row r="25">
          <cell r="I25" t="str">
            <v>2340A</v>
          </cell>
          <cell r="BC25">
            <v>0</v>
          </cell>
          <cell r="BG25">
            <v>104</v>
          </cell>
          <cell r="BI25">
            <v>421</v>
          </cell>
          <cell r="BQ25">
            <v>525</v>
          </cell>
          <cell r="BR25">
            <v>0</v>
          </cell>
          <cell r="BS25">
            <v>0</v>
          </cell>
        </row>
        <row r="26">
          <cell r="I26" t="str">
            <v>2340B</v>
          </cell>
          <cell r="BC26">
            <v>0</v>
          </cell>
          <cell r="BF26">
            <v>41</v>
          </cell>
          <cell r="BG26">
            <v>234</v>
          </cell>
          <cell r="BQ26">
            <v>275</v>
          </cell>
          <cell r="BR26">
            <v>0</v>
          </cell>
          <cell r="BS26">
            <v>0</v>
          </cell>
        </row>
        <row r="27">
          <cell r="I27" t="str">
            <v>2340A</v>
          </cell>
          <cell r="BC27">
            <v>0</v>
          </cell>
          <cell r="BN27">
            <v>15960</v>
          </cell>
          <cell r="BQ27">
            <v>15960</v>
          </cell>
          <cell r="BR27">
            <v>0</v>
          </cell>
          <cell r="BS27">
            <v>0</v>
          </cell>
        </row>
        <row r="28">
          <cell r="I28" t="str">
            <v>2340B</v>
          </cell>
          <cell r="BC28">
            <v>0</v>
          </cell>
          <cell r="BG28">
            <v>149</v>
          </cell>
          <cell r="BJ28">
            <v>198</v>
          </cell>
          <cell r="BM28">
            <v>148</v>
          </cell>
          <cell r="BQ28">
            <v>495</v>
          </cell>
          <cell r="BR28">
            <v>5.6843418860808015E-14</v>
          </cell>
          <cell r="BS28">
            <v>0</v>
          </cell>
        </row>
        <row r="29">
          <cell r="I29" t="str">
            <v>2340B</v>
          </cell>
          <cell r="BC29">
            <v>0</v>
          </cell>
          <cell r="BG29">
            <v>11</v>
          </cell>
          <cell r="BQ29">
            <v>11</v>
          </cell>
          <cell r="BR29">
            <v>0</v>
          </cell>
          <cell r="BS29">
            <v>0</v>
          </cell>
        </row>
        <row r="30">
          <cell r="I30" t="str">
            <v>2340B</v>
          </cell>
          <cell r="BC30">
            <v>0</v>
          </cell>
          <cell r="BK30">
            <v>63</v>
          </cell>
          <cell r="BQ30">
            <v>63</v>
          </cell>
          <cell r="BR30">
            <v>-0.29999999999999716</v>
          </cell>
          <cell r="BS30">
            <v>0</v>
          </cell>
        </row>
        <row r="31">
          <cell r="I31" t="str">
            <v>2340B</v>
          </cell>
          <cell r="BC31">
            <v>0</v>
          </cell>
          <cell r="BI31">
            <v>34</v>
          </cell>
          <cell r="BK31">
            <v>7</v>
          </cell>
          <cell r="BQ31">
            <v>41</v>
          </cell>
          <cell r="BR31">
            <v>-0.29999999999999716</v>
          </cell>
          <cell r="BS31">
            <v>0</v>
          </cell>
        </row>
        <row r="32">
          <cell r="I32" t="str">
            <v>2340B</v>
          </cell>
          <cell r="BC32">
            <v>0</v>
          </cell>
          <cell r="BG32">
            <v>121</v>
          </cell>
          <cell r="BQ32">
            <v>121</v>
          </cell>
          <cell r="BR32">
            <v>1.4210854715202004E-14</v>
          </cell>
          <cell r="BS32">
            <v>0</v>
          </cell>
        </row>
        <row r="33">
          <cell r="I33" t="str">
            <v>2340A</v>
          </cell>
          <cell r="BC33">
            <v>0</v>
          </cell>
          <cell r="BI33">
            <v>248</v>
          </cell>
          <cell r="BN33">
            <v>582</v>
          </cell>
          <cell r="BQ33">
            <v>830</v>
          </cell>
          <cell r="BR33">
            <v>0</v>
          </cell>
          <cell r="BS33">
            <v>0</v>
          </cell>
        </row>
        <row r="34">
          <cell r="I34" t="str">
            <v>2340B</v>
          </cell>
          <cell r="BC34">
            <v>0</v>
          </cell>
          <cell r="BJ34">
            <v>20</v>
          </cell>
          <cell r="BQ34">
            <v>20</v>
          </cell>
          <cell r="BR34">
            <v>-0.19999999999999929</v>
          </cell>
          <cell r="BS34">
            <v>0</v>
          </cell>
        </row>
        <row r="35">
          <cell r="I35" t="str">
            <v>2340B</v>
          </cell>
          <cell r="BC35">
            <v>0</v>
          </cell>
          <cell r="BG35">
            <v>7</v>
          </cell>
          <cell r="BH35">
            <v>11</v>
          </cell>
          <cell r="BQ35">
            <v>18</v>
          </cell>
          <cell r="BR35">
            <v>-0.39999999999999858</v>
          </cell>
          <cell r="BS35">
            <v>0</v>
          </cell>
        </row>
        <row r="36">
          <cell r="I36" t="str">
            <v>2340B</v>
          </cell>
          <cell r="BC36">
            <v>0</v>
          </cell>
          <cell r="BG36">
            <v>79</v>
          </cell>
          <cell r="BK36">
            <v>119</v>
          </cell>
          <cell r="BM36">
            <v>119</v>
          </cell>
          <cell r="BN36">
            <v>79</v>
          </cell>
          <cell r="BP36" t="str">
            <v xml:space="preserve"> </v>
          </cell>
          <cell r="BQ36">
            <v>396</v>
          </cell>
          <cell r="BR36">
            <v>5.6843418860808015E-14</v>
          </cell>
          <cell r="BS36">
            <v>0</v>
          </cell>
        </row>
        <row r="37">
          <cell r="I37" t="str">
            <v>2340B</v>
          </cell>
          <cell r="BC37">
            <v>0</v>
          </cell>
          <cell r="BK37">
            <v>462</v>
          </cell>
          <cell r="BM37">
            <v>770</v>
          </cell>
          <cell r="BN37">
            <v>308</v>
          </cell>
          <cell r="BQ37">
            <v>1540</v>
          </cell>
          <cell r="BR37">
            <v>2.2737367544323206E-13</v>
          </cell>
          <cell r="BS37">
            <v>0</v>
          </cell>
        </row>
        <row r="38">
          <cell r="I38" t="str">
            <v>2340B</v>
          </cell>
          <cell r="BC38">
            <v>0</v>
          </cell>
          <cell r="BK38">
            <v>366.3</v>
          </cell>
          <cell r="BM38">
            <v>610.5</v>
          </cell>
          <cell r="BN38">
            <v>244.2</v>
          </cell>
          <cell r="BQ38">
            <v>1221</v>
          </cell>
          <cell r="BR38">
            <v>0</v>
          </cell>
          <cell r="BS38">
            <v>0</v>
          </cell>
        </row>
        <row r="39">
          <cell r="I39" t="str">
            <v>2340B</v>
          </cell>
          <cell r="BC39">
            <v>0</v>
          </cell>
          <cell r="BK39">
            <v>990</v>
          </cell>
          <cell r="BM39">
            <v>1650</v>
          </cell>
          <cell r="BN39">
            <v>660</v>
          </cell>
          <cell r="BQ39">
            <v>3300</v>
          </cell>
          <cell r="BR39">
            <v>4.5474735088646412E-13</v>
          </cell>
          <cell r="BS39">
            <v>0</v>
          </cell>
        </row>
        <row r="40">
          <cell r="I40" t="str">
            <v>2340B</v>
          </cell>
          <cell r="BC40">
            <v>0</v>
          </cell>
          <cell r="BK40">
            <v>297</v>
          </cell>
          <cell r="BM40">
            <v>693</v>
          </cell>
          <cell r="BQ40">
            <v>990</v>
          </cell>
          <cell r="BR40">
            <v>1.1368683772161603E-13</v>
          </cell>
          <cell r="BS40">
            <v>0</v>
          </cell>
        </row>
        <row r="41">
          <cell r="I41" t="str">
            <v>2340A</v>
          </cell>
          <cell r="BC41">
            <v>0</v>
          </cell>
          <cell r="BK41">
            <v>152</v>
          </cell>
          <cell r="BM41">
            <v>531</v>
          </cell>
          <cell r="BN41">
            <v>77</v>
          </cell>
          <cell r="BQ41">
            <v>760</v>
          </cell>
          <cell r="BR41">
            <v>0</v>
          </cell>
          <cell r="BS41">
            <v>0</v>
          </cell>
        </row>
        <row r="42">
          <cell r="I42" t="str">
            <v>2340A</v>
          </cell>
          <cell r="BC42">
            <v>0</v>
          </cell>
          <cell r="BP42">
            <v>1784</v>
          </cell>
          <cell r="BQ42">
            <v>1784</v>
          </cell>
          <cell r="BR42">
            <v>0</v>
          </cell>
          <cell r="BS42">
            <v>0</v>
          </cell>
        </row>
        <row r="43">
          <cell r="I43" t="str">
            <v>2340B</v>
          </cell>
          <cell r="BC43">
            <v>0</v>
          </cell>
          <cell r="BK43">
            <v>76</v>
          </cell>
          <cell r="BN43">
            <v>177</v>
          </cell>
          <cell r="BP43">
            <v>253</v>
          </cell>
          <cell r="BQ43">
            <v>506</v>
          </cell>
          <cell r="BR43">
            <v>5.6843418860808015E-14</v>
          </cell>
          <cell r="BS43">
            <v>0</v>
          </cell>
        </row>
        <row r="44">
          <cell r="I44" t="str">
            <v>2340B</v>
          </cell>
          <cell r="BC44">
            <v>0</v>
          </cell>
          <cell r="BL44">
            <v>45</v>
          </cell>
          <cell r="BQ44">
            <v>45</v>
          </cell>
          <cell r="BR44">
            <v>0.10000000000000142</v>
          </cell>
          <cell r="BS44">
            <v>0.10000000000000142</v>
          </cell>
        </row>
        <row r="45">
          <cell r="I45" t="str">
            <v>2340B</v>
          </cell>
          <cell r="BC45">
            <v>0</v>
          </cell>
          <cell r="BL45">
            <v>148.5</v>
          </cell>
          <cell r="BQ45">
            <v>148.5</v>
          </cell>
          <cell r="BR45">
            <v>0</v>
          </cell>
          <cell r="BS45">
            <v>0</v>
          </cell>
        </row>
        <row r="46">
          <cell r="I46" t="str">
            <v>2340B</v>
          </cell>
          <cell r="BC46">
            <v>0</v>
          </cell>
          <cell r="BK46">
            <v>25</v>
          </cell>
          <cell r="BL46">
            <v>58</v>
          </cell>
          <cell r="BN46">
            <v>82</v>
          </cell>
          <cell r="BQ46">
            <v>165</v>
          </cell>
          <cell r="BR46">
            <v>0</v>
          </cell>
          <cell r="BS46">
            <v>2.8421709430404007E-14</v>
          </cell>
        </row>
        <row r="47">
          <cell r="I47" t="str">
            <v>2340B</v>
          </cell>
          <cell r="BC47">
            <v>0</v>
          </cell>
          <cell r="BK47">
            <v>65</v>
          </cell>
          <cell r="BL47">
            <v>370.5</v>
          </cell>
          <cell r="BQ47">
            <v>435.5</v>
          </cell>
          <cell r="BR47">
            <v>0.10000000000002274</v>
          </cell>
          <cell r="BS47">
            <v>9.9999999999965894E-2</v>
          </cell>
        </row>
        <row r="48">
          <cell r="I48" t="str">
            <v>2340B</v>
          </cell>
          <cell r="BC48">
            <v>0</v>
          </cell>
          <cell r="BI48">
            <v>2</v>
          </cell>
          <cell r="BJ48" t="str">
            <v xml:space="preserve"> </v>
          </cell>
          <cell r="BL48">
            <v>7</v>
          </cell>
          <cell r="BQ48">
            <v>9</v>
          </cell>
          <cell r="BR48">
            <v>-0.19999999999999929</v>
          </cell>
          <cell r="BS48">
            <v>0</v>
          </cell>
        </row>
        <row r="49">
          <cell r="I49" t="str">
            <v>2340A</v>
          </cell>
          <cell r="BC49">
            <v>0</v>
          </cell>
          <cell r="BQ49">
            <v>0</v>
          </cell>
          <cell r="BR49">
            <v>13050</v>
          </cell>
          <cell r="BS49">
            <v>11160</v>
          </cell>
        </row>
        <row r="50">
          <cell r="I50" t="str">
            <v>2340B</v>
          </cell>
          <cell r="BC50">
            <v>0</v>
          </cell>
          <cell r="BL50">
            <v>20</v>
          </cell>
          <cell r="BM50">
            <v>46</v>
          </cell>
          <cell r="BN50">
            <v>66</v>
          </cell>
          <cell r="BQ50">
            <v>132</v>
          </cell>
          <cell r="BR50">
            <v>0</v>
          </cell>
          <cell r="BS50">
            <v>0</v>
          </cell>
        </row>
        <row r="51">
          <cell r="I51" t="str">
            <v>2340B</v>
          </cell>
          <cell r="BC51">
            <v>0</v>
          </cell>
          <cell r="BM51">
            <v>380</v>
          </cell>
          <cell r="BN51">
            <v>379</v>
          </cell>
          <cell r="BQ51">
            <v>759</v>
          </cell>
          <cell r="BR51">
            <v>1.1368683772161603E-13</v>
          </cell>
          <cell r="BS51">
            <v>0</v>
          </cell>
        </row>
        <row r="52">
          <cell r="I52" t="str">
            <v>2340B</v>
          </cell>
          <cell r="BC52">
            <v>0</v>
          </cell>
          <cell r="BL52">
            <v>157</v>
          </cell>
          <cell r="BN52">
            <v>365</v>
          </cell>
          <cell r="BO52">
            <v>523</v>
          </cell>
          <cell r="BQ52">
            <v>1045</v>
          </cell>
          <cell r="BR52">
            <v>0</v>
          </cell>
          <cell r="BS52">
            <v>0</v>
          </cell>
        </row>
        <row r="53">
          <cell r="I53" t="str">
            <v>2340B</v>
          </cell>
          <cell r="BC53">
            <v>0</v>
          </cell>
          <cell r="BK53">
            <v>82</v>
          </cell>
          <cell r="BM53">
            <v>465.8</v>
          </cell>
          <cell r="BQ53">
            <v>547.79999999999995</v>
          </cell>
          <cell r="BR53">
            <v>1.1368683772161603E-13</v>
          </cell>
          <cell r="BS53">
            <v>0</v>
          </cell>
        </row>
        <row r="54">
          <cell r="I54" t="str">
            <v>2340B</v>
          </cell>
          <cell r="BC54">
            <v>0</v>
          </cell>
          <cell r="BM54">
            <v>4.4000000000000004</v>
          </cell>
          <cell r="BQ54">
            <v>4.4000000000000004</v>
          </cell>
          <cell r="BR54">
            <v>0</v>
          </cell>
          <cell r="BS54">
            <v>0</v>
          </cell>
        </row>
        <row r="55">
          <cell r="I55" t="str">
            <v>2340B</v>
          </cell>
          <cell r="BC55">
            <v>0</v>
          </cell>
          <cell r="BK55">
            <v>5.5</v>
          </cell>
          <cell r="BM55" t="str">
            <v xml:space="preserve">  </v>
          </cell>
          <cell r="BQ55">
            <v>5.5</v>
          </cell>
          <cell r="BR55">
            <v>0</v>
          </cell>
          <cell r="BS55">
            <v>0</v>
          </cell>
        </row>
        <row r="56">
          <cell r="I56" t="str">
            <v>2340B</v>
          </cell>
          <cell r="BC56">
            <v>0</v>
          </cell>
          <cell r="BL56">
            <v>4.4000000000000004</v>
          </cell>
          <cell r="BM56" t="str">
            <v xml:space="preserve"> </v>
          </cell>
          <cell r="BQ56">
            <v>4.4000000000000004</v>
          </cell>
          <cell r="BR56">
            <v>0</v>
          </cell>
          <cell r="BS56">
            <v>0</v>
          </cell>
        </row>
        <row r="57">
          <cell r="I57" t="str">
            <v>2340B</v>
          </cell>
          <cell r="BC57">
            <v>0</v>
          </cell>
          <cell r="BM57" t="str">
            <v xml:space="preserve"> </v>
          </cell>
          <cell r="BN57">
            <v>17.600000000000001</v>
          </cell>
          <cell r="BQ57">
            <v>17.600000000000001</v>
          </cell>
          <cell r="BR57">
            <v>0</v>
          </cell>
          <cell r="BS57">
            <v>0</v>
          </cell>
        </row>
        <row r="58">
          <cell r="I58" t="str">
            <v>2340B</v>
          </cell>
          <cell r="BC58">
            <v>0</v>
          </cell>
          <cell r="BL58">
            <v>2</v>
          </cell>
          <cell r="BM58" t="str">
            <v xml:space="preserve"> </v>
          </cell>
          <cell r="BQ58">
            <v>2</v>
          </cell>
          <cell r="BR58">
            <v>0.20000000000000018</v>
          </cell>
          <cell r="BS58">
            <v>0.20000000000000018</v>
          </cell>
        </row>
        <row r="59">
          <cell r="I59" t="str">
            <v>2340B</v>
          </cell>
          <cell r="BC59">
            <v>0</v>
          </cell>
          <cell r="BM59">
            <v>3</v>
          </cell>
          <cell r="BN59" t="str">
            <v xml:space="preserve"> </v>
          </cell>
          <cell r="BQ59">
            <v>3</v>
          </cell>
          <cell r="BR59">
            <v>0.30000000000000027</v>
          </cell>
          <cell r="BS59">
            <v>0.29999999999999982</v>
          </cell>
        </row>
        <row r="60">
          <cell r="I60" t="str">
            <v>2340B</v>
          </cell>
          <cell r="BC60">
            <v>0</v>
          </cell>
          <cell r="BK60">
            <v>40</v>
          </cell>
          <cell r="BQ60">
            <v>40</v>
          </cell>
          <cell r="BR60">
            <v>158.00000000000003</v>
          </cell>
          <cell r="BS60">
            <v>158</v>
          </cell>
        </row>
        <row r="61">
          <cell r="I61" t="str">
            <v>2340B</v>
          </cell>
          <cell r="BC61">
            <v>0</v>
          </cell>
          <cell r="BN61">
            <v>8</v>
          </cell>
          <cell r="BQ61">
            <v>8</v>
          </cell>
          <cell r="BR61">
            <v>-0.29999999999999893</v>
          </cell>
          <cell r="BS61">
            <v>0</v>
          </cell>
        </row>
        <row r="62">
          <cell r="I62" t="str">
            <v>2340B</v>
          </cell>
          <cell r="BC62">
            <v>0</v>
          </cell>
          <cell r="BM62">
            <v>160</v>
          </cell>
          <cell r="BQ62">
            <v>160</v>
          </cell>
          <cell r="BR62">
            <v>859.7</v>
          </cell>
          <cell r="BS62">
            <v>731</v>
          </cell>
        </row>
        <row r="63">
          <cell r="I63" t="str">
            <v>2340A</v>
          </cell>
          <cell r="BC63">
            <v>0</v>
          </cell>
          <cell r="BQ63">
            <v>0</v>
          </cell>
          <cell r="BR63">
            <v>17500</v>
          </cell>
          <cell r="BS63">
            <v>2523</v>
          </cell>
        </row>
        <row r="64">
          <cell r="I64" t="str">
            <v>2340B</v>
          </cell>
          <cell r="BC64">
            <v>0</v>
          </cell>
          <cell r="BN64">
            <v>231</v>
          </cell>
          <cell r="BP64" t="str">
            <v xml:space="preserve"> </v>
          </cell>
          <cell r="BQ64">
            <v>231</v>
          </cell>
          <cell r="BR64">
            <v>2.8421709430404007E-14</v>
          </cell>
          <cell r="BS64">
            <v>0</v>
          </cell>
        </row>
        <row r="65">
          <cell r="I65" t="str">
            <v>2340B</v>
          </cell>
          <cell r="BC65">
            <v>0</v>
          </cell>
          <cell r="BN65">
            <v>313.5</v>
          </cell>
          <cell r="BP65" t="str">
            <v xml:space="preserve"> </v>
          </cell>
          <cell r="BQ65">
            <v>313.5</v>
          </cell>
          <cell r="BR65">
            <v>0</v>
          </cell>
          <cell r="BS65">
            <v>0</v>
          </cell>
        </row>
        <row r="66">
          <cell r="I66" t="str">
            <v>2340B</v>
          </cell>
          <cell r="BC66">
            <v>0</v>
          </cell>
          <cell r="BN66">
            <v>10</v>
          </cell>
          <cell r="BQ66">
            <v>10</v>
          </cell>
          <cell r="BR66">
            <v>-9.9999999999999645E-2</v>
          </cell>
          <cell r="BS66">
            <v>0</v>
          </cell>
        </row>
        <row r="67">
          <cell r="I67" t="str">
            <v>2340B</v>
          </cell>
          <cell r="BC67">
            <v>0</v>
          </cell>
          <cell r="BN67">
            <v>12</v>
          </cell>
          <cell r="BQ67">
            <v>12</v>
          </cell>
          <cell r="BR67">
            <v>0.10000000000000142</v>
          </cell>
          <cell r="BS67">
            <v>9.9999999999999645E-2</v>
          </cell>
        </row>
        <row r="68">
          <cell r="I68" t="str">
            <v>2340A</v>
          </cell>
          <cell r="BC68">
            <v>0</v>
          </cell>
          <cell r="BQ68">
            <v>0</v>
          </cell>
          <cell r="BR68">
            <v>150</v>
          </cell>
          <cell r="BS68">
            <v>0</v>
          </cell>
        </row>
        <row r="69">
          <cell r="I69" t="str">
            <v>2340B</v>
          </cell>
          <cell r="BC69">
            <v>0</v>
          </cell>
          <cell r="BQ69">
            <v>0</v>
          </cell>
          <cell r="BR69">
            <v>57.2</v>
          </cell>
          <cell r="BS69">
            <v>0</v>
          </cell>
        </row>
        <row r="70">
          <cell r="I70" t="str">
            <v>2340B</v>
          </cell>
          <cell r="BC70">
            <v>0</v>
          </cell>
          <cell r="BP70">
            <v>990</v>
          </cell>
          <cell r="BQ70">
            <v>990</v>
          </cell>
          <cell r="BR70">
            <v>293.70000000000005</v>
          </cell>
          <cell r="BS70">
            <v>121</v>
          </cell>
        </row>
        <row r="71">
          <cell r="I71" t="str">
            <v>2340A</v>
          </cell>
          <cell r="BC71">
            <v>0</v>
          </cell>
          <cell r="BO71">
            <v>130</v>
          </cell>
          <cell r="BQ71">
            <v>130</v>
          </cell>
          <cell r="BR71">
            <v>520</v>
          </cell>
          <cell r="BS71">
            <v>336</v>
          </cell>
        </row>
        <row r="72">
          <cell r="I72" t="str">
            <v>2340B</v>
          </cell>
          <cell r="BC72">
            <v>0</v>
          </cell>
          <cell r="BQ72">
            <v>0</v>
          </cell>
          <cell r="BR72">
            <v>75.900000000000006</v>
          </cell>
          <cell r="BS72">
            <v>0</v>
          </cell>
        </row>
        <row r="73">
          <cell r="I73" t="str">
            <v>2340B</v>
          </cell>
          <cell r="BC73">
            <v>0</v>
          </cell>
          <cell r="BQ73">
            <v>0</v>
          </cell>
          <cell r="BR73">
            <v>290.40000000000003</v>
          </cell>
          <cell r="BS73">
            <v>0</v>
          </cell>
        </row>
        <row r="74">
          <cell r="I74" t="str">
            <v>2340B</v>
          </cell>
          <cell r="BC74">
            <v>0</v>
          </cell>
          <cell r="BQ74">
            <v>0</v>
          </cell>
          <cell r="BR74">
            <v>55.000000000000007</v>
          </cell>
          <cell r="BS74">
            <v>0</v>
          </cell>
        </row>
        <row r="75">
          <cell r="I75" t="str">
            <v>2340B</v>
          </cell>
          <cell r="BC75">
            <v>0</v>
          </cell>
          <cell r="BQ75">
            <v>0</v>
          </cell>
          <cell r="BR75">
            <v>51.7</v>
          </cell>
          <cell r="BS75">
            <v>0</v>
          </cell>
        </row>
        <row r="76">
          <cell r="I76" t="str">
            <v>2340B</v>
          </cell>
          <cell r="BC76">
            <v>0</v>
          </cell>
          <cell r="BQ76">
            <v>0</v>
          </cell>
          <cell r="BR76">
            <v>11</v>
          </cell>
          <cell r="BS76">
            <v>0</v>
          </cell>
        </row>
        <row r="77">
          <cell r="I77" t="str">
            <v>2340A</v>
          </cell>
          <cell r="BC77">
            <v>0</v>
          </cell>
          <cell r="BQ77">
            <v>0</v>
          </cell>
          <cell r="BR77">
            <v>800</v>
          </cell>
          <cell r="BS77">
            <v>640</v>
          </cell>
        </row>
        <row r="78">
          <cell r="BC78">
            <v>0</v>
          </cell>
          <cell r="BD78">
            <v>0</v>
          </cell>
          <cell r="BE78">
            <v>0</v>
          </cell>
          <cell r="BF78">
            <v>41</v>
          </cell>
          <cell r="BG78">
            <v>705</v>
          </cell>
          <cell r="BH78">
            <v>11</v>
          </cell>
          <cell r="BI78">
            <v>705</v>
          </cell>
          <cell r="BJ78">
            <v>218</v>
          </cell>
          <cell r="BK78">
            <v>2749.8</v>
          </cell>
          <cell r="BL78">
            <v>812.4</v>
          </cell>
          <cell r="BM78">
            <v>5580.7</v>
          </cell>
          <cell r="BN78">
            <v>19571.3</v>
          </cell>
          <cell r="BO78">
            <v>653</v>
          </cell>
          <cell r="BP78">
            <v>3027</v>
          </cell>
          <cell r="BQ78">
            <v>34074.199999999997</v>
          </cell>
          <cell r="BR78">
            <v>33871.600000000006</v>
          </cell>
          <cell r="BS78">
            <v>15669.800000000001</v>
          </cell>
        </row>
        <row r="79">
          <cell r="BC79">
            <v>22321.9</v>
          </cell>
          <cell r="BD79">
            <v>24773</v>
          </cell>
          <cell r="BE79">
            <v>2527</v>
          </cell>
          <cell r="BF79">
            <v>5150.5</v>
          </cell>
          <cell r="BG79">
            <v>3303.5</v>
          </cell>
          <cell r="BH79">
            <v>20026</v>
          </cell>
          <cell r="BI79">
            <v>866</v>
          </cell>
          <cell r="BJ79">
            <v>218</v>
          </cell>
          <cell r="BK79">
            <v>2853.8</v>
          </cell>
          <cell r="BL79">
            <v>834.4</v>
          </cell>
          <cell r="BM79">
            <v>5580.7</v>
          </cell>
          <cell r="BN79">
            <v>19571.3</v>
          </cell>
          <cell r="BO79">
            <v>653</v>
          </cell>
          <cell r="BP79">
            <v>3027</v>
          </cell>
          <cell r="BQ79">
            <v>64611.199999999997</v>
          </cell>
          <cell r="BR79">
            <v>33869.400000000009</v>
          </cell>
          <cell r="BS79">
            <v>15669.900000000001</v>
          </cell>
        </row>
        <row r="80">
          <cell r="I80" t="str">
            <v>2380B</v>
          </cell>
          <cell r="BC80">
            <v>0</v>
          </cell>
          <cell r="BD80">
            <v>744</v>
          </cell>
          <cell r="BG80">
            <v>81</v>
          </cell>
          <cell r="BQ80">
            <v>81</v>
          </cell>
          <cell r="BR80">
            <v>1.1368683772161603E-13</v>
          </cell>
          <cell r="BS80">
            <v>0</v>
          </cell>
        </row>
        <row r="81">
          <cell r="I81" t="str">
            <v>2380B</v>
          </cell>
          <cell r="BC81">
            <v>0</v>
          </cell>
          <cell r="BD81">
            <v>1239</v>
          </cell>
          <cell r="BG81">
            <v>136</v>
          </cell>
          <cell r="BQ81">
            <v>136</v>
          </cell>
          <cell r="BR81">
            <v>0</v>
          </cell>
          <cell r="BS81">
            <v>0</v>
          </cell>
        </row>
        <row r="82">
          <cell r="I82" t="str">
            <v>2380B</v>
          </cell>
          <cell r="BC82">
            <v>93</v>
          </cell>
          <cell r="BD82">
            <v>831</v>
          </cell>
          <cell r="BH82">
            <v>92</v>
          </cell>
          <cell r="BM82">
            <v>1</v>
          </cell>
          <cell r="BQ82">
            <v>93</v>
          </cell>
          <cell r="BR82">
            <v>1.1368683772161603E-13</v>
          </cell>
          <cell r="BS82">
            <v>0</v>
          </cell>
        </row>
        <row r="83">
          <cell r="I83" t="str">
            <v>2380B</v>
          </cell>
          <cell r="BC83">
            <v>658.90000000000009</v>
          </cell>
          <cell r="BD83">
            <v>3168</v>
          </cell>
          <cell r="BH83">
            <v>1222</v>
          </cell>
          <cell r="BQ83">
            <v>1222</v>
          </cell>
          <cell r="BR83">
            <v>0.1000000000003638</v>
          </cell>
          <cell r="BS83">
            <v>9.9999999999454303E-2</v>
          </cell>
        </row>
        <row r="84">
          <cell r="I84" t="str">
            <v>2380B</v>
          </cell>
          <cell r="BC84">
            <v>291</v>
          </cell>
          <cell r="BD84">
            <v>600</v>
          </cell>
          <cell r="BF84">
            <v>272</v>
          </cell>
          <cell r="BP84">
            <v>19</v>
          </cell>
          <cell r="BQ84">
            <v>291</v>
          </cell>
          <cell r="BR84">
            <v>1.1368683772161603E-13</v>
          </cell>
          <cell r="BS84">
            <v>0</v>
          </cell>
        </row>
        <row r="85">
          <cell r="I85" t="str">
            <v>2380A</v>
          </cell>
          <cell r="BC85">
            <v>0</v>
          </cell>
          <cell r="BH85">
            <v>15</v>
          </cell>
          <cell r="BQ85">
            <v>15</v>
          </cell>
          <cell r="BR85">
            <v>0</v>
          </cell>
          <cell r="BS85">
            <v>0</v>
          </cell>
        </row>
        <row r="86">
          <cell r="I86" t="str">
            <v>2380B</v>
          </cell>
          <cell r="BC86">
            <v>29.7</v>
          </cell>
          <cell r="BE86">
            <v>30</v>
          </cell>
          <cell r="BQ86">
            <v>30</v>
          </cell>
          <cell r="BR86">
            <v>-0.29999999999999716</v>
          </cell>
          <cell r="BS86">
            <v>0</v>
          </cell>
        </row>
        <row r="87">
          <cell r="I87" t="str">
            <v>2380B</v>
          </cell>
          <cell r="BC87">
            <v>329.9</v>
          </cell>
          <cell r="BG87">
            <v>802</v>
          </cell>
          <cell r="BH87">
            <v>802</v>
          </cell>
          <cell r="BI87">
            <v>507</v>
          </cell>
          <cell r="BN87">
            <v>373</v>
          </cell>
          <cell r="BQ87">
            <v>2484</v>
          </cell>
          <cell r="BR87">
            <v>65.800000000000182</v>
          </cell>
          <cell r="BS87">
            <v>65.800000000000182</v>
          </cell>
        </row>
        <row r="88">
          <cell r="I88" t="str">
            <v>2380B</v>
          </cell>
          <cell r="BC88">
            <v>7.7</v>
          </cell>
          <cell r="BG88">
            <v>8</v>
          </cell>
          <cell r="BQ88">
            <v>8</v>
          </cell>
          <cell r="BR88">
            <v>-0.29999999999999893</v>
          </cell>
          <cell r="BS88">
            <v>0</v>
          </cell>
        </row>
        <row r="89">
          <cell r="I89" t="str">
            <v>2380B</v>
          </cell>
          <cell r="BC89">
            <v>0</v>
          </cell>
          <cell r="BH89">
            <v>485</v>
          </cell>
          <cell r="BI89">
            <v>243</v>
          </cell>
          <cell r="BM89">
            <v>0</v>
          </cell>
          <cell r="BN89">
            <v>81</v>
          </cell>
          <cell r="BQ89">
            <v>809</v>
          </cell>
          <cell r="BR89">
            <v>-0.49999999999988631</v>
          </cell>
          <cell r="BS89">
            <v>0</v>
          </cell>
        </row>
        <row r="90">
          <cell r="BC90">
            <v>1410.2</v>
          </cell>
          <cell r="BD90">
            <v>6582</v>
          </cell>
          <cell r="BE90">
            <v>30</v>
          </cell>
          <cell r="BF90">
            <v>272</v>
          </cell>
          <cell r="BG90">
            <v>1027</v>
          </cell>
          <cell r="BH90">
            <v>2616</v>
          </cell>
          <cell r="BI90">
            <v>750</v>
          </cell>
          <cell r="BJ90">
            <v>0</v>
          </cell>
          <cell r="BK90">
            <v>0</v>
          </cell>
          <cell r="BL90">
            <v>0</v>
          </cell>
          <cell r="BM90">
            <v>1</v>
          </cell>
          <cell r="BN90">
            <v>454</v>
          </cell>
          <cell r="BO90">
            <v>0</v>
          </cell>
          <cell r="BP90">
            <v>19</v>
          </cell>
          <cell r="BQ90">
            <v>5169</v>
          </cell>
          <cell r="BR90">
            <v>64.800000000001006</v>
          </cell>
          <cell r="BS90">
            <v>65.899999999999636</v>
          </cell>
        </row>
        <row r="91">
          <cell r="I91" t="str">
            <v>2380B</v>
          </cell>
          <cell r="BC91">
            <v>0</v>
          </cell>
          <cell r="BG91">
            <v>176</v>
          </cell>
          <cell r="BQ91">
            <v>176</v>
          </cell>
          <cell r="BR91">
            <v>0</v>
          </cell>
          <cell r="BS91">
            <v>0</v>
          </cell>
        </row>
        <row r="92">
          <cell r="I92" t="str">
            <v>2380B</v>
          </cell>
          <cell r="BC92">
            <v>0</v>
          </cell>
          <cell r="BH92">
            <v>47</v>
          </cell>
          <cell r="BQ92">
            <v>47</v>
          </cell>
          <cell r="BR92">
            <v>0.30000000000000426</v>
          </cell>
          <cell r="BS92">
            <v>0.29999999999999716</v>
          </cell>
        </row>
        <row r="93">
          <cell r="I93" t="str">
            <v>2380B</v>
          </cell>
          <cell r="BC93">
            <v>0</v>
          </cell>
          <cell r="BI93">
            <v>188</v>
          </cell>
          <cell r="BJ93">
            <v>376</v>
          </cell>
          <cell r="BN93">
            <v>63</v>
          </cell>
          <cell r="BQ93">
            <v>627</v>
          </cell>
          <cell r="BR93">
            <v>0</v>
          </cell>
          <cell r="BS93">
            <v>1.1368683772161603E-13</v>
          </cell>
        </row>
        <row r="94">
          <cell r="I94" t="str">
            <v>2380B</v>
          </cell>
          <cell r="BC94">
            <v>0</v>
          </cell>
          <cell r="BJ94">
            <v>226</v>
          </cell>
          <cell r="BL94">
            <v>225</v>
          </cell>
          <cell r="BM94">
            <v>0</v>
          </cell>
          <cell r="BQ94">
            <v>451</v>
          </cell>
          <cell r="BR94">
            <v>5.6843418860808015E-14</v>
          </cell>
          <cell r="BS94">
            <v>0</v>
          </cell>
        </row>
        <row r="95">
          <cell r="I95" t="str">
            <v>2380B</v>
          </cell>
          <cell r="BC95">
            <v>0</v>
          </cell>
          <cell r="BO95">
            <v>4</v>
          </cell>
          <cell r="BQ95">
            <v>4</v>
          </cell>
          <cell r="BR95">
            <v>0.40000000000000036</v>
          </cell>
          <cell r="BS95">
            <v>0.40000000000000036</v>
          </cell>
        </row>
        <row r="96">
          <cell r="I96" t="str">
            <v>2380B</v>
          </cell>
          <cell r="BC96">
            <v>0</v>
          </cell>
          <cell r="BM96">
            <v>27</v>
          </cell>
          <cell r="BO96">
            <v>105</v>
          </cell>
          <cell r="BQ96">
            <v>132</v>
          </cell>
          <cell r="BR96">
            <v>0</v>
          </cell>
          <cell r="BS96">
            <v>0</v>
          </cell>
        </row>
        <row r="97">
          <cell r="I97" t="str">
            <v>2380B</v>
          </cell>
          <cell r="BC97">
            <v>0</v>
          </cell>
          <cell r="BO97">
            <v>389</v>
          </cell>
          <cell r="BQ97">
            <v>389</v>
          </cell>
          <cell r="BR97">
            <v>942</v>
          </cell>
          <cell r="BS97">
            <v>398.29999999999995</v>
          </cell>
        </row>
        <row r="98">
          <cell r="I98" t="str">
            <v/>
          </cell>
          <cell r="BC98">
            <v>0</v>
          </cell>
          <cell r="BQ98">
            <v>0</v>
          </cell>
          <cell r="BR98">
            <v>0</v>
          </cell>
          <cell r="BS98">
            <v>0</v>
          </cell>
        </row>
        <row r="99">
          <cell r="I99" t="str">
            <v>2380A</v>
          </cell>
          <cell r="BC99">
            <v>0</v>
          </cell>
          <cell r="BM99">
            <v>7</v>
          </cell>
          <cell r="BQ99">
            <v>7</v>
          </cell>
          <cell r="BR99">
            <v>0</v>
          </cell>
          <cell r="BS99">
            <v>0</v>
          </cell>
        </row>
        <row r="100">
          <cell r="I100" t="str">
            <v/>
          </cell>
          <cell r="BC100">
            <v>0</v>
          </cell>
          <cell r="BQ100">
            <v>0</v>
          </cell>
          <cell r="BR100">
            <v>0</v>
          </cell>
          <cell r="BS100">
            <v>0</v>
          </cell>
        </row>
        <row r="101">
          <cell r="I101" t="str">
            <v/>
          </cell>
          <cell r="BC101">
            <v>0</v>
          </cell>
          <cell r="BQ101">
            <v>0</v>
          </cell>
          <cell r="BR101">
            <v>0</v>
          </cell>
          <cell r="BS101">
            <v>0</v>
          </cell>
        </row>
        <row r="102">
          <cell r="I102" t="str">
            <v>2380B</v>
          </cell>
          <cell r="BC102">
            <v>0</v>
          </cell>
          <cell r="BN102">
            <v>44</v>
          </cell>
          <cell r="BQ102">
            <v>44</v>
          </cell>
          <cell r="BR102">
            <v>0</v>
          </cell>
          <cell r="BS102">
            <v>0</v>
          </cell>
        </row>
        <row r="103">
          <cell r="I103" t="str">
            <v>2380B</v>
          </cell>
          <cell r="BC103">
            <v>0</v>
          </cell>
          <cell r="BQ103">
            <v>0</v>
          </cell>
          <cell r="BR103">
            <v>12.100000000000001</v>
          </cell>
          <cell r="BS103">
            <v>0</v>
          </cell>
        </row>
        <row r="104">
          <cell r="I104" t="str">
            <v>2380B</v>
          </cell>
          <cell r="BC104">
            <v>0</v>
          </cell>
          <cell r="BP104">
            <v>7</v>
          </cell>
          <cell r="BQ104">
            <v>7</v>
          </cell>
          <cell r="BR104">
            <v>-0.39999999999999947</v>
          </cell>
          <cell r="BS104">
            <v>0</v>
          </cell>
        </row>
        <row r="105">
          <cell r="I105" t="str">
            <v>2380A</v>
          </cell>
          <cell r="BC105">
            <v>0</v>
          </cell>
          <cell r="BQ105">
            <v>0</v>
          </cell>
          <cell r="BR105">
            <v>26</v>
          </cell>
          <cell r="BS105">
            <v>0</v>
          </cell>
        </row>
        <row r="106">
          <cell r="I106" t="str">
            <v>2380B</v>
          </cell>
          <cell r="BC106">
            <v>0</v>
          </cell>
          <cell r="BP106">
            <v>495</v>
          </cell>
          <cell r="BQ106">
            <v>495</v>
          </cell>
          <cell r="BR106">
            <v>3025.0000000000005</v>
          </cell>
          <cell r="BS106">
            <v>0</v>
          </cell>
        </row>
        <row r="107">
          <cell r="I107" t="str">
            <v/>
          </cell>
          <cell r="BC107">
            <v>0</v>
          </cell>
          <cell r="BQ107">
            <v>0</v>
          </cell>
          <cell r="BR107">
            <v>0</v>
          </cell>
          <cell r="BS107">
            <v>0</v>
          </cell>
        </row>
        <row r="108">
          <cell r="I108" t="str">
            <v/>
          </cell>
          <cell r="BC108">
            <v>0</v>
          </cell>
          <cell r="BQ108">
            <v>0</v>
          </cell>
          <cell r="BR108">
            <v>0</v>
          </cell>
          <cell r="BS108">
            <v>0</v>
          </cell>
        </row>
        <row r="109">
          <cell r="I109" t="str">
            <v/>
          </cell>
          <cell r="BC109">
            <v>0</v>
          </cell>
          <cell r="BQ109">
            <v>0</v>
          </cell>
          <cell r="BR109">
            <v>0</v>
          </cell>
          <cell r="BS109">
            <v>0</v>
          </cell>
        </row>
        <row r="110">
          <cell r="I110" t="str">
            <v/>
          </cell>
          <cell r="BC110">
            <v>0</v>
          </cell>
          <cell r="BQ110">
            <v>0</v>
          </cell>
          <cell r="BR110">
            <v>0</v>
          </cell>
          <cell r="BS110">
            <v>0</v>
          </cell>
        </row>
        <row r="111">
          <cell r="I111" t="str">
            <v/>
          </cell>
          <cell r="BC111">
            <v>0</v>
          </cell>
          <cell r="BQ111">
            <v>0</v>
          </cell>
          <cell r="BR111">
            <v>0</v>
          </cell>
          <cell r="BS111">
            <v>0</v>
          </cell>
        </row>
        <row r="112">
          <cell r="I112" t="str">
            <v/>
          </cell>
          <cell r="BC112">
            <v>0</v>
          </cell>
          <cell r="BQ112">
            <v>0</v>
          </cell>
          <cell r="BR112">
            <v>0</v>
          </cell>
          <cell r="BS112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data"/>
      <sheetName val="20U1"/>
      <sheetName val="18E1"/>
      <sheetName val="17E2"/>
      <sheetName val="17E1"/>
      <sheetName val="MX3"/>
      <sheetName val="MX2"/>
      <sheetName val="MX1"/>
      <sheetName val="14P1"/>
      <sheetName val="N7"/>
      <sheetName val="N6"/>
      <sheetName val="N4"/>
      <sheetName val="12.1"/>
      <sheetName val="N10.4"/>
      <sheetName val="17E3"/>
      <sheetName val="17E4"/>
      <sheetName val="97"/>
      <sheetName val="1-0. DMD"/>
      <sheetName val="STROKE"/>
      <sheetName val="MS_Out"/>
      <sheetName val="1212 Shipping schedule"/>
      <sheetName val="DBASE"/>
      <sheetName val="Gamma"/>
      <sheetName val="98연계표"/>
      <sheetName val="ITEM"/>
      <sheetName val="설계조건"/>
      <sheetName val="614-BOM"/>
      <sheetName val="12_1"/>
      <sheetName val="N10_4"/>
      <sheetName val="반송"/>
    </sheetNames>
    <sheetDataSet>
      <sheetData sheetId="0">
        <row r="2">
          <cell r="B2">
            <v>0.28000000000000003</v>
          </cell>
        </row>
      </sheetData>
      <sheetData sheetId="1" refreshError="1">
        <row r="2">
          <cell r="B2">
            <v>0.28000000000000003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소계정"/>
      <sheetName val="월소계정"/>
      <sheetName val="SPPLCPAN"/>
      <sheetName val="FAB별"/>
      <sheetName val="년고과(결과)"/>
      <sheetName val="하_고과(결과)"/>
      <sheetName val="제품별"/>
      <sheetName val="最適化"/>
      <sheetName val="DBASE"/>
      <sheetName val="1단1열(S)"/>
      <sheetName val="98연계표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종목코드"/>
      <sheetName val="00-03"/>
      <sheetName val="960318-1"/>
      <sheetName val="송전기본"/>
      <sheetName val="INPUTS"/>
      <sheetName val="변압94"/>
      <sheetName val="SPPLCPAN"/>
      <sheetName val="소계정"/>
    </sheetNames>
    <sheetDataSet>
      <sheetData sheetId="0" refreshError="1">
        <row r="2">
          <cell r="A2" t="str">
            <v>갑을</v>
          </cell>
          <cell r="B2">
            <v>30570</v>
          </cell>
        </row>
        <row r="3">
          <cell r="A3" t="str">
            <v>갑을방적</v>
          </cell>
          <cell r="B3">
            <v>30510</v>
          </cell>
        </row>
        <row r="4">
          <cell r="A4" t="str">
            <v>강원산업</v>
          </cell>
          <cell r="B4">
            <v>53020</v>
          </cell>
        </row>
        <row r="5">
          <cell r="A5" t="str">
            <v>강원산업1우</v>
          </cell>
          <cell r="B5">
            <v>53025</v>
          </cell>
        </row>
        <row r="6">
          <cell r="A6" t="str">
            <v>강원은행</v>
          </cell>
          <cell r="B6">
            <v>86020</v>
          </cell>
        </row>
        <row r="7">
          <cell r="A7" t="str">
            <v>거성산업</v>
          </cell>
          <cell r="B7">
            <v>34000</v>
          </cell>
        </row>
        <row r="8">
          <cell r="A8" t="str">
            <v>거성산업1우</v>
          </cell>
          <cell r="B8">
            <v>34005</v>
          </cell>
        </row>
        <row r="9">
          <cell r="A9" t="str">
            <v>거평</v>
          </cell>
          <cell r="B9">
            <v>33550</v>
          </cell>
        </row>
        <row r="10">
          <cell r="A10" t="str">
            <v>건설화학</v>
          </cell>
          <cell r="B10">
            <v>40010</v>
          </cell>
        </row>
        <row r="11">
          <cell r="A11" t="str">
            <v>건영</v>
          </cell>
          <cell r="B11">
            <v>75520</v>
          </cell>
        </row>
        <row r="12">
          <cell r="A12" t="str">
            <v>건풍제약</v>
          </cell>
          <cell r="B12">
            <v>40670</v>
          </cell>
        </row>
        <row r="13">
          <cell r="A13" t="str">
            <v>경기은행</v>
          </cell>
          <cell r="B13">
            <v>86010</v>
          </cell>
        </row>
        <row r="14">
          <cell r="A14" t="str">
            <v>경기화학</v>
          </cell>
          <cell r="B14">
            <v>38020</v>
          </cell>
        </row>
        <row r="15">
          <cell r="A15" t="str">
            <v>경남기업</v>
          </cell>
          <cell r="B15">
            <v>75010</v>
          </cell>
        </row>
        <row r="16">
          <cell r="A16" t="str">
            <v>경남모직</v>
          </cell>
          <cell r="B16">
            <v>27510</v>
          </cell>
        </row>
        <row r="17">
          <cell r="A17" t="str">
            <v>경남모직1우</v>
          </cell>
          <cell r="B17">
            <v>27515</v>
          </cell>
        </row>
        <row r="18">
          <cell r="A18" t="str">
            <v>경남에너2신</v>
          </cell>
          <cell r="B18">
            <v>74212</v>
          </cell>
        </row>
        <row r="19">
          <cell r="A19" t="str">
            <v>경남은행</v>
          </cell>
          <cell r="B19">
            <v>86050</v>
          </cell>
        </row>
        <row r="20">
          <cell r="A20" t="str">
            <v>경남투자금융</v>
          </cell>
          <cell r="B20">
            <v>87200</v>
          </cell>
        </row>
        <row r="21">
          <cell r="A21" t="str">
            <v>경농</v>
          </cell>
          <cell r="B21">
            <v>38530</v>
          </cell>
        </row>
        <row r="22">
          <cell r="A22" t="str">
            <v>경동보일러</v>
          </cell>
          <cell r="B22">
            <v>62510</v>
          </cell>
        </row>
        <row r="23">
          <cell r="A23" t="str">
            <v>경동산업</v>
          </cell>
          <cell r="B23">
            <v>56030</v>
          </cell>
        </row>
        <row r="24">
          <cell r="A24" t="str">
            <v>경방</v>
          </cell>
          <cell r="B24">
            <v>26500</v>
          </cell>
        </row>
        <row r="25">
          <cell r="A25" t="str">
            <v>경수투자금융</v>
          </cell>
          <cell r="B25">
            <v>87250</v>
          </cell>
        </row>
        <row r="26">
          <cell r="A26" t="str">
            <v>경원세기</v>
          </cell>
          <cell r="B26">
            <v>62080</v>
          </cell>
        </row>
        <row r="27">
          <cell r="A27" t="str">
            <v>경인에너1우</v>
          </cell>
          <cell r="B27">
            <v>44535</v>
          </cell>
        </row>
        <row r="28">
          <cell r="A28" t="str">
            <v>경인에너지</v>
          </cell>
          <cell r="B28">
            <v>44530</v>
          </cell>
        </row>
        <row r="29">
          <cell r="A29" t="str">
            <v>경인전자</v>
          </cell>
          <cell r="B29">
            <v>64710</v>
          </cell>
        </row>
        <row r="30">
          <cell r="A30" t="str">
            <v>경향건설</v>
          </cell>
          <cell r="B30">
            <v>75240</v>
          </cell>
        </row>
        <row r="31">
          <cell r="A31" t="str">
            <v>경향건설1우</v>
          </cell>
          <cell r="B31">
            <v>75245</v>
          </cell>
        </row>
        <row r="32">
          <cell r="A32" t="str">
            <v>계몽사</v>
          </cell>
          <cell r="B32">
            <v>36010</v>
          </cell>
        </row>
        <row r="33">
          <cell r="A33" t="str">
            <v>계양전기</v>
          </cell>
          <cell r="B33">
            <v>60000</v>
          </cell>
        </row>
        <row r="34">
          <cell r="A34" t="str">
            <v>계양전기1우</v>
          </cell>
          <cell r="B34">
            <v>60005</v>
          </cell>
        </row>
        <row r="35">
          <cell r="A35" t="str">
            <v>고니정밀</v>
          </cell>
          <cell r="B35">
            <v>64760</v>
          </cell>
        </row>
        <row r="36">
          <cell r="A36" t="str">
            <v>고려개발</v>
          </cell>
          <cell r="B36">
            <v>75410</v>
          </cell>
        </row>
        <row r="37">
          <cell r="A37" t="str">
            <v>고려산업</v>
          </cell>
          <cell r="B37">
            <v>19570</v>
          </cell>
        </row>
        <row r="38">
          <cell r="A38" t="str">
            <v>고려시멘트</v>
          </cell>
          <cell r="B38">
            <v>50560</v>
          </cell>
        </row>
        <row r="39">
          <cell r="A39" t="str">
            <v>고려시멘트우</v>
          </cell>
          <cell r="B39">
            <v>50565</v>
          </cell>
        </row>
        <row r="40">
          <cell r="A40" t="str">
            <v>고려아연</v>
          </cell>
          <cell r="B40">
            <v>54520</v>
          </cell>
        </row>
        <row r="41">
          <cell r="A41" t="str">
            <v>고려제강</v>
          </cell>
          <cell r="B41">
            <v>54060</v>
          </cell>
        </row>
        <row r="42">
          <cell r="A42" t="str">
            <v>고려종합운수</v>
          </cell>
          <cell r="B42">
            <v>82010</v>
          </cell>
        </row>
        <row r="43">
          <cell r="A43" t="str">
            <v>고려증권</v>
          </cell>
          <cell r="B43">
            <v>88080</v>
          </cell>
        </row>
        <row r="44">
          <cell r="A44" t="str">
            <v>고려증권1우</v>
          </cell>
          <cell r="B44">
            <v>88085</v>
          </cell>
        </row>
        <row r="45">
          <cell r="A45" t="str">
            <v>고려포리머</v>
          </cell>
          <cell r="B45">
            <v>31040</v>
          </cell>
        </row>
        <row r="46">
          <cell r="A46" t="str">
            <v>고려포리머우</v>
          </cell>
          <cell r="B46">
            <v>31045</v>
          </cell>
        </row>
        <row r="47">
          <cell r="A47" t="str">
            <v>고려합섬</v>
          </cell>
          <cell r="B47">
            <v>28510</v>
          </cell>
        </row>
        <row r="48">
          <cell r="A48" t="str">
            <v>고려합섬1우</v>
          </cell>
          <cell r="B48">
            <v>28515</v>
          </cell>
        </row>
        <row r="49">
          <cell r="A49" t="str">
            <v>고려화학</v>
          </cell>
          <cell r="B49">
            <v>40030</v>
          </cell>
        </row>
        <row r="50">
          <cell r="A50" t="str">
            <v>고제</v>
          </cell>
          <cell r="B50">
            <v>20030</v>
          </cell>
        </row>
        <row r="51">
          <cell r="A51" t="str">
            <v>고합상사</v>
          </cell>
          <cell r="B51">
            <v>78130</v>
          </cell>
        </row>
        <row r="52">
          <cell r="A52" t="str">
            <v>공성통신1우</v>
          </cell>
          <cell r="B52">
            <v>64285</v>
          </cell>
        </row>
        <row r="53">
          <cell r="A53" t="str">
            <v>공성통신전자</v>
          </cell>
          <cell r="B53">
            <v>64280</v>
          </cell>
        </row>
        <row r="54">
          <cell r="A54" t="str">
            <v>공영토건</v>
          </cell>
          <cell r="B54">
            <v>75280</v>
          </cell>
        </row>
        <row r="55">
          <cell r="A55" t="str">
            <v>광덕물산</v>
          </cell>
          <cell r="B55">
            <v>31600</v>
          </cell>
        </row>
        <row r="56">
          <cell r="A56" t="str">
            <v>광동제약</v>
          </cell>
          <cell r="B56">
            <v>40820</v>
          </cell>
        </row>
        <row r="57">
          <cell r="A57" t="str">
            <v>광림전자</v>
          </cell>
          <cell r="B57">
            <v>64700</v>
          </cell>
        </row>
        <row r="58">
          <cell r="A58" t="str">
            <v>광명전기</v>
          </cell>
          <cell r="B58">
            <v>66550</v>
          </cell>
        </row>
        <row r="59">
          <cell r="A59" t="str">
            <v>광주은행</v>
          </cell>
          <cell r="B59">
            <v>86080</v>
          </cell>
        </row>
        <row r="60">
          <cell r="A60" t="str">
            <v>광주투자금융</v>
          </cell>
          <cell r="B60">
            <v>87060</v>
          </cell>
        </row>
        <row r="61">
          <cell r="A61" t="str">
            <v>국도화학</v>
          </cell>
          <cell r="B61">
            <v>39080</v>
          </cell>
        </row>
        <row r="62">
          <cell r="A62" t="str">
            <v>국민은행1신</v>
          </cell>
          <cell r="B62">
            <v>85601</v>
          </cell>
        </row>
        <row r="63">
          <cell r="A63" t="str">
            <v>국보</v>
          </cell>
          <cell r="B63">
            <v>82060</v>
          </cell>
        </row>
        <row r="64">
          <cell r="A64" t="str">
            <v>국제상사</v>
          </cell>
          <cell r="B64">
            <v>33510</v>
          </cell>
        </row>
        <row r="65">
          <cell r="A65" t="str">
            <v>국제약품</v>
          </cell>
          <cell r="B65">
            <v>40590</v>
          </cell>
        </row>
        <row r="66">
          <cell r="A66" t="str">
            <v>국제전선</v>
          </cell>
          <cell r="B66">
            <v>66040</v>
          </cell>
        </row>
        <row r="67">
          <cell r="A67" t="str">
            <v>국제화재</v>
          </cell>
          <cell r="B67">
            <v>90560</v>
          </cell>
        </row>
        <row r="68">
          <cell r="A68" t="str">
            <v>국제화재1우</v>
          </cell>
          <cell r="B68">
            <v>90565</v>
          </cell>
        </row>
        <row r="69">
          <cell r="A69" t="str">
            <v>군자산업</v>
          </cell>
          <cell r="B69">
            <v>78430</v>
          </cell>
        </row>
        <row r="70">
          <cell r="A70" t="str">
            <v>극동건설</v>
          </cell>
          <cell r="B70">
            <v>75110</v>
          </cell>
        </row>
        <row r="71">
          <cell r="A71" t="str">
            <v>극동건설1우</v>
          </cell>
          <cell r="B71">
            <v>75115</v>
          </cell>
        </row>
        <row r="72">
          <cell r="A72" t="str">
            <v>극동유화</v>
          </cell>
          <cell r="B72">
            <v>45060</v>
          </cell>
        </row>
        <row r="73">
          <cell r="A73" t="str">
            <v>극동전선</v>
          </cell>
          <cell r="B73">
            <v>66080</v>
          </cell>
        </row>
        <row r="74">
          <cell r="A74" t="str">
            <v>극동제혁</v>
          </cell>
          <cell r="B74">
            <v>33050</v>
          </cell>
        </row>
        <row r="75">
          <cell r="A75" t="str">
            <v>근화제약</v>
          </cell>
          <cell r="B75">
            <v>40540</v>
          </cell>
        </row>
        <row r="76">
          <cell r="A76" t="str">
            <v>근화제약1우</v>
          </cell>
          <cell r="B76">
            <v>40545</v>
          </cell>
        </row>
        <row r="77">
          <cell r="A77" t="str">
            <v>금강</v>
          </cell>
          <cell r="B77">
            <v>52010</v>
          </cell>
        </row>
        <row r="78">
          <cell r="A78" t="str">
            <v>금강개발</v>
          </cell>
          <cell r="B78">
            <v>80050</v>
          </cell>
        </row>
        <row r="79">
          <cell r="A79" t="str">
            <v>금강공업</v>
          </cell>
          <cell r="B79">
            <v>57510</v>
          </cell>
        </row>
        <row r="80">
          <cell r="A80" t="str">
            <v>금강공업1우</v>
          </cell>
          <cell r="B80">
            <v>57515</v>
          </cell>
        </row>
        <row r="81">
          <cell r="A81" t="str">
            <v>금강피혁</v>
          </cell>
          <cell r="B81">
            <v>33040</v>
          </cell>
        </row>
        <row r="82">
          <cell r="A82" t="str">
            <v>금강화섬</v>
          </cell>
          <cell r="B82">
            <v>30580</v>
          </cell>
        </row>
        <row r="83">
          <cell r="A83" t="str">
            <v>금경</v>
          </cell>
          <cell r="B83">
            <v>78460</v>
          </cell>
        </row>
        <row r="84">
          <cell r="A84" t="str">
            <v>금비</v>
          </cell>
          <cell r="B84">
            <v>49530</v>
          </cell>
        </row>
        <row r="85">
          <cell r="A85" t="str">
            <v>금성계전</v>
          </cell>
          <cell r="B85">
            <v>66510</v>
          </cell>
        </row>
        <row r="86">
          <cell r="A86" t="str">
            <v>금성기전</v>
          </cell>
          <cell r="B86">
            <v>66500</v>
          </cell>
        </row>
        <row r="87">
          <cell r="A87" t="str">
            <v>금성사</v>
          </cell>
          <cell r="B87">
            <v>64010</v>
          </cell>
        </row>
        <row r="88">
          <cell r="A88" t="str">
            <v>금성사1우</v>
          </cell>
          <cell r="B88">
            <v>64015</v>
          </cell>
        </row>
        <row r="89">
          <cell r="A89" t="str">
            <v>금성산전1신</v>
          </cell>
          <cell r="B89">
            <v>62091</v>
          </cell>
        </row>
        <row r="90">
          <cell r="A90" t="str">
            <v>금성전선</v>
          </cell>
          <cell r="B90">
            <v>66020</v>
          </cell>
        </row>
        <row r="91">
          <cell r="A91" t="str">
            <v>금성통신</v>
          </cell>
          <cell r="B91">
            <v>64040</v>
          </cell>
        </row>
        <row r="92">
          <cell r="A92" t="str">
            <v>금성통신1우</v>
          </cell>
          <cell r="B92">
            <v>64045</v>
          </cell>
        </row>
        <row r="93">
          <cell r="A93" t="str">
            <v>금양</v>
          </cell>
          <cell r="B93">
            <v>37040</v>
          </cell>
        </row>
        <row r="94">
          <cell r="A94" t="str">
            <v>금하방직</v>
          </cell>
          <cell r="B94">
            <v>26570</v>
          </cell>
        </row>
        <row r="95">
          <cell r="A95" t="str">
            <v>금호</v>
          </cell>
          <cell r="B95">
            <v>45530</v>
          </cell>
        </row>
        <row r="96">
          <cell r="A96" t="str">
            <v>금호1우</v>
          </cell>
          <cell r="B96">
            <v>45535</v>
          </cell>
        </row>
        <row r="97">
          <cell r="A97" t="str">
            <v>금호건설</v>
          </cell>
          <cell r="B97">
            <v>75480</v>
          </cell>
        </row>
        <row r="98">
          <cell r="A98" t="str">
            <v>금호건설1우</v>
          </cell>
          <cell r="B98">
            <v>75485</v>
          </cell>
        </row>
        <row r="99">
          <cell r="A99" t="str">
            <v>금호석유1우</v>
          </cell>
          <cell r="B99">
            <v>37075</v>
          </cell>
        </row>
        <row r="100">
          <cell r="A100" t="str">
            <v>금호석유화학</v>
          </cell>
          <cell r="B100">
            <v>37070</v>
          </cell>
        </row>
        <row r="101">
          <cell r="A101" t="str">
            <v>금호전기</v>
          </cell>
          <cell r="B101">
            <v>67000</v>
          </cell>
        </row>
        <row r="102">
          <cell r="A102" t="str">
            <v>기린</v>
          </cell>
          <cell r="B102">
            <v>17530</v>
          </cell>
        </row>
        <row r="103">
          <cell r="A103" t="str">
            <v>기산</v>
          </cell>
          <cell r="B103">
            <v>75610</v>
          </cell>
        </row>
        <row r="104">
          <cell r="A104" t="str">
            <v>기아써비스</v>
          </cell>
          <cell r="B104">
            <v>77060</v>
          </cell>
        </row>
        <row r="105">
          <cell r="A105" t="str">
            <v>기아자동차</v>
          </cell>
          <cell r="B105">
            <v>67500</v>
          </cell>
        </row>
        <row r="106">
          <cell r="A106" t="str">
            <v>기아정기</v>
          </cell>
          <cell r="B106">
            <v>68080</v>
          </cell>
        </row>
        <row r="107">
          <cell r="A107" t="str">
            <v>기아특수강</v>
          </cell>
          <cell r="B107">
            <v>53070</v>
          </cell>
        </row>
        <row r="108">
          <cell r="A108" t="str">
            <v>나산실업</v>
          </cell>
          <cell r="B108">
            <v>31610</v>
          </cell>
        </row>
        <row r="109">
          <cell r="A109" t="str">
            <v>나우정밀</v>
          </cell>
          <cell r="B109">
            <v>64630</v>
          </cell>
        </row>
        <row r="110">
          <cell r="A110" t="str">
            <v>남광토건</v>
          </cell>
          <cell r="B110">
            <v>75140</v>
          </cell>
        </row>
        <row r="111">
          <cell r="A111" t="str">
            <v>남선물산</v>
          </cell>
          <cell r="B111">
            <v>28610</v>
          </cell>
        </row>
        <row r="112">
          <cell r="A112" t="str">
            <v>남선알미늄</v>
          </cell>
          <cell r="B112">
            <v>55010</v>
          </cell>
        </row>
        <row r="113">
          <cell r="A113" t="str">
            <v>남선알미늄우</v>
          </cell>
          <cell r="B113">
            <v>55015</v>
          </cell>
        </row>
        <row r="114">
          <cell r="A114" t="str">
            <v>남성</v>
          </cell>
          <cell r="B114">
            <v>78500</v>
          </cell>
        </row>
        <row r="115">
          <cell r="A115" t="str">
            <v>남양</v>
          </cell>
          <cell r="B115">
            <v>26010</v>
          </cell>
        </row>
        <row r="116">
          <cell r="A116" t="str">
            <v>남양유업</v>
          </cell>
          <cell r="B116">
            <v>15510</v>
          </cell>
        </row>
        <row r="117">
          <cell r="A117" t="str">
            <v>남양유업1우</v>
          </cell>
          <cell r="B117">
            <v>15515</v>
          </cell>
        </row>
        <row r="118">
          <cell r="A118" t="str">
            <v>남영나이론</v>
          </cell>
          <cell r="B118">
            <v>31520</v>
          </cell>
        </row>
        <row r="119">
          <cell r="A119" t="str">
            <v>남한제지</v>
          </cell>
          <cell r="B119">
            <v>35000</v>
          </cell>
        </row>
        <row r="120">
          <cell r="A120" t="str">
            <v>남한제지1우</v>
          </cell>
          <cell r="B120">
            <v>35005</v>
          </cell>
        </row>
        <row r="121">
          <cell r="A121" t="str">
            <v>내쇼날푸라스</v>
          </cell>
          <cell r="B121">
            <v>48000</v>
          </cell>
        </row>
        <row r="122">
          <cell r="A122" t="str">
            <v>내쇼날프1우</v>
          </cell>
          <cell r="B122">
            <v>48005</v>
          </cell>
        </row>
        <row r="123">
          <cell r="A123" t="str">
            <v>내외반도체</v>
          </cell>
          <cell r="B123">
            <v>62870</v>
          </cell>
        </row>
        <row r="124">
          <cell r="A124" t="str">
            <v>녹십자</v>
          </cell>
          <cell r="B124">
            <v>40660</v>
          </cell>
        </row>
        <row r="125">
          <cell r="A125" t="str">
            <v>논노</v>
          </cell>
          <cell r="B125">
            <v>31550</v>
          </cell>
        </row>
        <row r="126">
          <cell r="A126" t="str">
            <v>농심</v>
          </cell>
          <cell r="B126">
            <v>18010</v>
          </cell>
        </row>
        <row r="127">
          <cell r="A127" t="str">
            <v>뉴맥스</v>
          </cell>
          <cell r="B127">
            <v>62880</v>
          </cell>
        </row>
        <row r="128">
          <cell r="A128" t="str">
            <v>대경기계</v>
          </cell>
          <cell r="B128">
            <v>60540</v>
          </cell>
        </row>
        <row r="129">
          <cell r="A129" t="str">
            <v>대구백화점</v>
          </cell>
          <cell r="B129">
            <v>80030</v>
          </cell>
        </row>
        <row r="130">
          <cell r="A130" t="str">
            <v>대구은행</v>
          </cell>
          <cell r="B130">
            <v>86030</v>
          </cell>
        </row>
        <row r="131">
          <cell r="A131" t="str">
            <v>대구투자금융</v>
          </cell>
          <cell r="B131">
            <v>87130</v>
          </cell>
        </row>
        <row r="132">
          <cell r="A132" t="str">
            <v>대농</v>
          </cell>
          <cell r="B132">
            <v>26590</v>
          </cell>
        </row>
        <row r="133">
          <cell r="A133" t="str">
            <v>대덕산업</v>
          </cell>
          <cell r="B133">
            <v>64600</v>
          </cell>
        </row>
        <row r="134">
          <cell r="A134" t="str">
            <v>대덕산업1우</v>
          </cell>
          <cell r="B134">
            <v>64605</v>
          </cell>
        </row>
        <row r="135">
          <cell r="A135" t="str">
            <v>대덕전자</v>
          </cell>
          <cell r="B135">
            <v>64690</v>
          </cell>
        </row>
        <row r="136">
          <cell r="A136" t="str">
            <v>대동</v>
          </cell>
          <cell r="B136">
            <v>60030</v>
          </cell>
        </row>
        <row r="137">
          <cell r="A137" t="str">
            <v>대동공업</v>
          </cell>
          <cell r="B137">
            <v>59510</v>
          </cell>
        </row>
        <row r="138">
          <cell r="A138" t="str">
            <v>대륭정밀</v>
          </cell>
          <cell r="B138">
            <v>64250</v>
          </cell>
        </row>
        <row r="139">
          <cell r="A139" t="str">
            <v>대림산업</v>
          </cell>
          <cell r="B139">
            <v>75060</v>
          </cell>
        </row>
        <row r="140">
          <cell r="A140" t="str">
            <v>대림산업1우</v>
          </cell>
          <cell r="B140">
            <v>75065</v>
          </cell>
        </row>
        <row r="141">
          <cell r="A141" t="str">
            <v>대림수산</v>
          </cell>
          <cell r="B141">
            <v>16060</v>
          </cell>
        </row>
        <row r="142">
          <cell r="A142" t="str">
            <v>대림요업</v>
          </cell>
          <cell r="B142">
            <v>50020</v>
          </cell>
        </row>
        <row r="143">
          <cell r="A143" t="str">
            <v>대림통상</v>
          </cell>
          <cell r="B143">
            <v>56010</v>
          </cell>
        </row>
        <row r="144">
          <cell r="A144" t="str">
            <v>대붕전선</v>
          </cell>
          <cell r="B144">
            <v>66110</v>
          </cell>
        </row>
        <row r="145">
          <cell r="A145" t="str">
            <v>대선주조</v>
          </cell>
          <cell r="B145">
            <v>21030</v>
          </cell>
        </row>
        <row r="146">
          <cell r="A146" t="str">
            <v>대성산업</v>
          </cell>
          <cell r="B146">
            <v>78100</v>
          </cell>
        </row>
        <row r="147">
          <cell r="A147" t="str">
            <v>대성자원</v>
          </cell>
          <cell r="B147">
            <v>11000</v>
          </cell>
        </row>
        <row r="148">
          <cell r="A148" t="str">
            <v>대성전선</v>
          </cell>
          <cell r="B148">
            <v>66100</v>
          </cell>
        </row>
        <row r="149">
          <cell r="A149" t="str">
            <v>대신증권</v>
          </cell>
          <cell r="B149">
            <v>88000</v>
          </cell>
        </row>
        <row r="150">
          <cell r="A150" t="str">
            <v>대신증권우선</v>
          </cell>
          <cell r="B150">
            <v>88005</v>
          </cell>
        </row>
        <row r="151">
          <cell r="A151" t="str">
            <v>대아리드선</v>
          </cell>
          <cell r="B151">
            <v>64750</v>
          </cell>
        </row>
        <row r="152">
          <cell r="A152" t="str">
            <v>대양금속</v>
          </cell>
          <cell r="B152">
            <v>53600</v>
          </cell>
        </row>
        <row r="153">
          <cell r="A153" t="str">
            <v>대영전자공업</v>
          </cell>
          <cell r="B153">
            <v>64330</v>
          </cell>
        </row>
        <row r="154">
          <cell r="A154" t="str">
            <v>대영포장</v>
          </cell>
          <cell r="B154">
            <v>35190</v>
          </cell>
        </row>
        <row r="155">
          <cell r="A155" t="str">
            <v>대우</v>
          </cell>
          <cell r="B155">
            <v>78000</v>
          </cell>
        </row>
        <row r="156">
          <cell r="A156" t="str">
            <v>대우금속</v>
          </cell>
          <cell r="B156">
            <v>55060</v>
          </cell>
        </row>
        <row r="157">
          <cell r="A157" t="str">
            <v>대우전자</v>
          </cell>
          <cell r="B157">
            <v>64090</v>
          </cell>
        </row>
        <row r="158">
          <cell r="A158" t="str">
            <v>대우전자부품</v>
          </cell>
          <cell r="B158">
            <v>64730</v>
          </cell>
        </row>
        <row r="159">
          <cell r="A159" t="str">
            <v>대우정밀공업</v>
          </cell>
          <cell r="B159">
            <v>68120</v>
          </cell>
        </row>
        <row r="160">
          <cell r="A160" t="str">
            <v>대우중공업</v>
          </cell>
          <cell r="B160">
            <v>59000</v>
          </cell>
        </row>
        <row r="161">
          <cell r="A161" t="str">
            <v>대우중공업우</v>
          </cell>
          <cell r="B161">
            <v>59005</v>
          </cell>
        </row>
        <row r="162">
          <cell r="A162" t="str">
            <v>대우증권</v>
          </cell>
          <cell r="B162">
            <v>88010</v>
          </cell>
        </row>
        <row r="163">
          <cell r="A163" t="str">
            <v>대우증권1우</v>
          </cell>
          <cell r="B163">
            <v>88015</v>
          </cell>
        </row>
        <row r="164">
          <cell r="A164" t="str">
            <v>대우통신</v>
          </cell>
          <cell r="B164">
            <v>64590</v>
          </cell>
        </row>
        <row r="165">
          <cell r="A165" t="str">
            <v>대웅제약</v>
          </cell>
          <cell r="B165">
            <v>40530</v>
          </cell>
        </row>
        <row r="166">
          <cell r="A166" t="str">
            <v>대원강업</v>
          </cell>
          <cell r="B166">
            <v>68020</v>
          </cell>
        </row>
        <row r="167">
          <cell r="A167" t="str">
            <v>대원전선</v>
          </cell>
          <cell r="B167">
            <v>66060</v>
          </cell>
        </row>
        <row r="168">
          <cell r="A168" t="str">
            <v>대원전선1우</v>
          </cell>
          <cell r="B168">
            <v>66065</v>
          </cell>
        </row>
        <row r="169">
          <cell r="A169" t="str">
            <v>대원제지</v>
          </cell>
          <cell r="B169">
            <v>35090</v>
          </cell>
        </row>
        <row r="170">
          <cell r="A170" t="str">
            <v>대유증권</v>
          </cell>
          <cell r="B170">
            <v>88180</v>
          </cell>
        </row>
        <row r="171">
          <cell r="A171" t="str">
            <v>대유증권1우</v>
          </cell>
          <cell r="B171">
            <v>88185</v>
          </cell>
        </row>
        <row r="172">
          <cell r="A172" t="str">
            <v>대유통상</v>
          </cell>
          <cell r="B172">
            <v>78360</v>
          </cell>
        </row>
        <row r="173">
          <cell r="A173" t="str">
            <v>대일화학</v>
          </cell>
          <cell r="B173">
            <v>73010</v>
          </cell>
        </row>
        <row r="174">
          <cell r="A174" t="str">
            <v>대전투자금융</v>
          </cell>
          <cell r="B174">
            <v>87270</v>
          </cell>
        </row>
        <row r="175">
          <cell r="A175" t="str">
            <v>대전피혁</v>
          </cell>
          <cell r="B175">
            <v>33000</v>
          </cell>
        </row>
        <row r="176">
          <cell r="A176" t="str">
            <v>대창공업</v>
          </cell>
          <cell r="B176">
            <v>55070</v>
          </cell>
        </row>
        <row r="177">
          <cell r="A177" t="str">
            <v>대창단조</v>
          </cell>
          <cell r="B177">
            <v>57000</v>
          </cell>
        </row>
        <row r="178">
          <cell r="A178" t="str">
            <v>대한모방</v>
          </cell>
          <cell r="B178">
            <v>27520</v>
          </cell>
        </row>
        <row r="179">
          <cell r="A179" t="str">
            <v>대한방직</v>
          </cell>
          <cell r="B179">
            <v>26540</v>
          </cell>
        </row>
        <row r="180">
          <cell r="A180" t="str">
            <v>대한알루미늄</v>
          </cell>
          <cell r="B180">
            <v>78310</v>
          </cell>
        </row>
        <row r="181">
          <cell r="A181" t="str">
            <v>대한은박지</v>
          </cell>
          <cell r="B181">
            <v>55080</v>
          </cell>
        </row>
        <row r="182">
          <cell r="A182" t="str">
            <v>대한재보험</v>
          </cell>
          <cell r="B182">
            <v>91300</v>
          </cell>
        </row>
        <row r="183">
          <cell r="A183" t="str">
            <v>대한전선</v>
          </cell>
          <cell r="B183">
            <v>66000</v>
          </cell>
        </row>
        <row r="184">
          <cell r="A184" t="str">
            <v>대한제당</v>
          </cell>
          <cell r="B184">
            <v>19530</v>
          </cell>
        </row>
        <row r="185">
          <cell r="A185" t="str">
            <v>대한제분</v>
          </cell>
          <cell r="B185">
            <v>17000</v>
          </cell>
        </row>
        <row r="186">
          <cell r="A186" t="str">
            <v>대한중석</v>
          </cell>
          <cell r="B186">
            <v>57010</v>
          </cell>
        </row>
        <row r="187">
          <cell r="A187" t="str">
            <v>대한통운</v>
          </cell>
          <cell r="B187">
            <v>82000</v>
          </cell>
        </row>
        <row r="188">
          <cell r="A188" t="str">
            <v>대한투자금우</v>
          </cell>
          <cell r="B188">
            <v>87035</v>
          </cell>
        </row>
        <row r="189">
          <cell r="A189" t="str">
            <v>대한투자금융</v>
          </cell>
          <cell r="B189">
            <v>87030</v>
          </cell>
        </row>
        <row r="190">
          <cell r="A190" t="str">
            <v>대한펄프</v>
          </cell>
          <cell r="B190">
            <v>35060</v>
          </cell>
        </row>
        <row r="191">
          <cell r="A191" t="str">
            <v>대한펄프1우</v>
          </cell>
          <cell r="B191">
            <v>35065</v>
          </cell>
        </row>
        <row r="192">
          <cell r="A192" t="str">
            <v>대한페인1우</v>
          </cell>
          <cell r="B192">
            <v>40005</v>
          </cell>
        </row>
        <row r="193">
          <cell r="A193" t="str">
            <v>대한페인트</v>
          </cell>
          <cell r="B193">
            <v>40000</v>
          </cell>
        </row>
        <row r="194">
          <cell r="A194" t="str">
            <v>대한항공</v>
          </cell>
          <cell r="B194">
            <v>83800</v>
          </cell>
        </row>
        <row r="195">
          <cell r="A195" t="str">
            <v>대한항공1우</v>
          </cell>
          <cell r="B195">
            <v>83805</v>
          </cell>
        </row>
        <row r="196">
          <cell r="A196" t="str">
            <v>대한해운</v>
          </cell>
          <cell r="B196">
            <v>83040</v>
          </cell>
        </row>
        <row r="197">
          <cell r="A197" t="str">
            <v>대한화섬</v>
          </cell>
          <cell r="B197">
            <v>28600</v>
          </cell>
        </row>
        <row r="198">
          <cell r="A198" t="str">
            <v>대한화재</v>
          </cell>
          <cell r="B198">
            <v>90520</v>
          </cell>
        </row>
        <row r="199">
          <cell r="A199" t="str">
            <v>대현</v>
          </cell>
          <cell r="B199">
            <v>31680</v>
          </cell>
        </row>
        <row r="200">
          <cell r="A200" t="str">
            <v>대호건설</v>
          </cell>
          <cell r="B200">
            <v>75600</v>
          </cell>
        </row>
        <row r="201">
          <cell r="A201" t="str">
            <v>덕성화학</v>
          </cell>
          <cell r="B201">
            <v>48040</v>
          </cell>
        </row>
        <row r="202">
          <cell r="A202" t="str">
            <v>덕성화학1우</v>
          </cell>
          <cell r="B202">
            <v>48045</v>
          </cell>
        </row>
        <row r="203">
          <cell r="A203" t="str">
            <v>데이콤</v>
          </cell>
          <cell r="B203">
            <v>84310</v>
          </cell>
        </row>
        <row r="204">
          <cell r="A204" t="str">
            <v>도신산업</v>
          </cell>
          <cell r="B204">
            <v>73030</v>
          </cell>
        </row>
        <row r="205">
          <cell r="A205" t="str">
            <v>동국무역</v>
          </cell>
          <cell r="B205">
            <v>30500</v>
          </cell>
        </row>
        <row r="206">
          <cell r="A206" t="str">
            <v>동국방직</v>
          </cell>
          <cell r="B206">
            <v>26580</v>
          </cell>
        </row>
        <row r="207">
          <cell r="A207" t="str">
            <v>동국실업</v>
          </cell>
          <cell r="B207">
            <v>31070</v>
          </cell>
        </row>
        <row r="208">
          <cell r="A208" t="str">
            <v>동국제강</v>
          </cell>
          <cell r="B208">
            <v>53030</v>
          </cell>
        </row>
        <row r="209">
          <cell r="A209" t="str">
            <v>동국종합전자</v>
          </cell>
          <cell r="B209">
            <v>64270</v>
          </cell>
        </row>
        <row r="210">
          <cell r="A210" t="str">
            <v>동방</v>
          </cell>
          <cell r="B210">
            <v>82030</v>
          </cell>
        </row>
        <row r="211">
          <cell r="A211" t="str">
            <v>동방개발</v>
          </cell>
          <cell r="B211">
            <v>78570</v>
          </cell>
        </row>
        <row r="212">
          <cell r="A212" t="str">
            <v>동방아그로</v>
          </cell>
          <cell r="B212">
            <v>38520</v>
          </cell>
        </row>
        <row r="213">
          <cell r="A213" t="str">
            <v>동방유량</v>
          </cell>
          <cell r="B213">
            <v>16500</v>
          </cell>
        </row>
        <row r="214">
          <cell r="A214" t="str">
            <v>동부건설</v>
          </cell>
          <cell r="B214">
            <v>75420</v>
          </cell>
        </row>
        <row r="215">
          <cell r="A215" t="str">
            <v>동부건설1우</v>
          </cell>
          <cell r="B215">
            <v>75425</v>
          </cell>
        </row>
        <row r="216">
          <cell r="A216" t="str">
            <v>동부산업</v>
          </cell>
          <cell r="B216">
            <v>78010</v>
          </cell>
        </row>
        <row r="217">
          <cell r="A217" t="str">
            <v>동부산업1우</v>
          </cell>
          <cell r="B217">
            <v>78015</v>
          </cell>
        </row>
        <row r="218">
          <cell r="A218" t="str">
            <v>동부제강</v>
          </cell>
          <cell r="B218">
            <v>53520</v>
          </cell>
        </row>
        <row r="219">
          <cell r="A219" t="str">
            <v>동부제강1우</v>
          </cell>
          <cell r="B219">
            <v>53525</v>
          </cell>
        </row>
        <row r="220">
          <cell r="A220" t="str">
            <v>동부증권</v>
          </cell>
          <cell r="B220">
            <v>88250</v>
          </cell>
        </row>
        <row r="221">
          <cell r="A221" t="str">
            <v>동부화학</v>
          </cell>
          <cell r="B221">
            <v>37100</v>
          </cell>
        </row>
        <row r="222">
          <cell r="A222" t="str">
            <v>동산씨앤지</v>
          </cell>
          <cell r="B222">
            <v>42010</v>
          </cell>
        </row>
        <row r="223">
          <cell r="A223" t="str">
            <v>동서산업</v>
          </cell>
          <cell r="B223">
            <v>50010</v>
          </cell>
        </row>
        <row r="224">
          <cell r="A224" t="str">
            <v>동서증권</v>
          </cell>
          <cell r="B224">
            <v>88040</v>
          </cell>
        </row>
        <row r="225">
          <cell r="A225" t="str">
            <v>동서증권1우</v>
          </cell>
          <cell r="B225">
            <v>88045</v>
          </cell>
        </row>
        <row r="226">
          <cell r="A226" t="str">
            <v>동성</v>
          </cell>
          <cell r="B226">
            <v>75640</v>
          </cell>
        </row>
        <row r="227">
          <cell r="A227" t="str">
            <v>동성반도체</v>
          </cell>
          <cell r="B227">
            <v>64790</v>
          </cell>
        </row>
        <row r="228">
          <cell r="A228" t="str">
            <v>동성제약</v>
          </cell>
          <cell r="B228">
            <v>40840</v>
          </cell>
        </row>
        <row r="229">
          <cell r="A229" t="str">
            <v>동성철강</v>
          </cell>
          <cell r="B229">
            <v>68110</v>
          </cell>
        </row>
        <row r="230">
          <cell r="A230" t="str">
            <v>동성화학</v>
          </cell>
          <cell r="B230">
            <v>39060</v>
          </cell>
        </row>
        <row r="231">
          <cell r="A231" t="str">
            <v>동신제약</v>
          </cell>
          <cell r="B231">
            <v>40720</v>
          </cell>
        </row>
        <row r="232">
          <cell r="A232" t="str">
            <v>동신제약1우</v>
          </cell>
          <cell r="B232">
            <v>40725</v>
          </cell>
        </row>
        <row r="233">
          <cell r="A233" t="str">
            <v>동신제지</v>
          </cell>
          <cell r="B233">
            <v>35120</v>
          </cell>
        </row>
        <row r="234">
          <cell r="A234" t="str">
            <v>동신제지1우</v>
          </cell>
          <cell r="B234">
            <v>35125</v>
          </cell>
        </row>
        <row r="235">
          <cell r="A235" t="str">
            <v>동신제지공업</v>
          </cell>
          <cell r="B235">
            <v>35040</v>
          </cell>
        </row>
        <row r="236">
          <cell r="A236" t="str">
            <v>동신주택</v>
          </cell>
          <cell r="B236">
            <v>75530</v>
          </cell>
        </row>
        <row r="237">
          <cell r="A237" t="str">
            <v>동아건설</v>
          </cell>
          <cell r="B237">
            <v>75030</v>
          </cell>
        </row>
        <row r="238">
          <cell r="A238" t="str">
            <v>동아정기</v>
          </cell>
          <cell r="B238">
            <v>68030</v>
          </cell>
        </row>
        <row r="239">
          <cell r="A239" t="str">
            <v>동아제약</v>
          </cell>
          <cell r="B239">
            <v>40510</v>
          </cell>
        </row>
        <row r="240">
          <cell r="A240" t="str">
            <v>동아증권</v>
          </cell>
          <cell r="B240">
            <v>88240</v>
          </cell>
        </row>
        <row r="241">
          <cell r="A241" t="str">
            <v>동아타이어</v>
          </cell>
          <cell r="B241">
            <v>45550</v>
          </cell>
        </row>
        <row r="242">
          <cell r="A242" t="str">
            <v>동아투자금융</v>
          </cell>
          <cell r="B242">
            <v>87140</v>
          </cell>
        </row>
        <row r="243">
          <cell r="A243" t="str">
            <v>동양강철</v>
          </cell>
          <cell r="B243">
            <v>55030</v>
          </cell>
        </row>
        <row r="244">
          <cell r="A244" t="str">
            <v>동양강철1우</v>
          </cell>
          <cell r="B244">
            <v>55035</v>
          </cell>
        </row>
        <row r="245">
          <cell r="A245" t="str">
            <v>동양고속</v>
          </cell>
          <cell r="B245">
            <v>75490</v>
          </cell>
        </row>
        <row r="246">
          <cell r="A246" t="str">
            <v>동양기전</v>
          </cell>
          <cell r="B246">
            <v>62060</v>
          </cell>
        </row>
        <row r="247">
          <cell r="A247" t="str">
            <v>동양나이론</v>
          </cell>
          <cell r="B247">
            <v>28500</v>
          </cell>
        </row>
        <row r="248">
          <cell r="A248" t="str">
            <v>동양맥주</v>
          </cell>
          <cell r="B248">
            <v>22500</v>
          </cell>
        </row>
        <row r="249">
          <cell r="A249" t="str">
            <v>동양맥주1우</v>
          </cell>
          <cell r="B249">
            <v>22505</v>
          </cell>
        </row>
        <row r="250">
          <cell r="A250" t="str">
            <v>동양물산</v>
          </cell>
          <cell r="B250">
            <v>59500</v>
          </cell>
        </row>
        <row r="251">
          <cell r="A251" t="str">
            <v>동양석판공업</v>
          </cell>
          <cell r="B251">
            <v>54100</v>
          </cell>
        </row>
        <row r="252">
          <cell r="A252" t="str">
            <v>동양섬유</v>
          </cell>
          <cell r="B252">
            <v>31060</v>
          </cell>
        </row>
        <row r="253">
          <cell r="A253" t="str">
            <v>동양시멘트</v>
          </cell>
          <cell r="B253">
            <v>50540</v>
          </cell>
        </row>
        <row r="254">
          <cell r="A254" t="str">
            <v>동양시멘트우</v>
          </cell>
          <cell r="B254">
            <v>50545</v>
          </cell>
        </row>
        <row r="255">
          <cell r="A255" t="str">
            <v>동양정밀</v>
          </cell>
          <cell r="B255">
            <v>64020</v>
          </cell>
        </row>
        <row r="256">
          <cell r="A256" t="str">
            <v>동양정밀1우</v>
          </cell>
          <cell r="B256">
            <v>64025</v>
          </cell>
        </row>
        <row r="257">
          <cell r="A257" t="str">
            <v>동양제과</v>
          </cell>
          <cell r="B257">
            <v>18720</v>
          </cell>
        </row>
        <row r="258">
          <cell r="A258" t="str">
            <v>동양증권</v>
          </cell>
          <cell r="B258">
            <v>88140</v>
          </cell>
        </row>
        <row r="259">
          <cell r="A259" t="str">
            <v>동양증권1우</v>
          </cell>
          <cell r="B259">
            <v>88145</v>
          </cell>
        </row>
        <row r="260">
          <cell r="A260" t="str">
            <v>동양철관</v>
          </cell>
          <cell r="B260">
            <v>54080</v>
          </cell>
        </row>
        <row r="261">
          <cell r="A261" t="str">
            <v>동양투자금융</v>
          </cell>
          <cell r="B261">
            <v>87080</v>
          </cell>
        </row>
        <row r="262">
          <cell r="A262" t="str">
            <v>동양투자우</v>
          </cell>
          <cell r="B262">
            <v>87085</v>
          </cell>
        </row>
        <row r="263">
          <cell r="A263" t="str">
            <v>동양화재</v>
          </cell>
          <cell r="B263">
            <v>90500</v>
          </cell>
        </row>
        <row r="264">
          <cell r="A264" t="str">
            <v>동양화학</v>
          </cell>
          <cell r="B264">
            <v>37030</v>
          </cell>
        </row>
        <row r="265">
          <cell r="A265" t="str">
            <v>동양화학1우</v>
          </cell>
          <cell r="B265">
            <v>37035</v>
          </cell>
        </row>
        <row r="266">
          <cell r="A266" t="str">
            <v>동원</v>
          </cell>
          <cell r="B266">
            <v>11010</v>
          </cell>
        </row>
        <row r="267">
          <cell r="A267" t="str">
            <v>동원산업</v>
          </cell>
          <cell r="B267">
            <v>16030</v>
          </cell>
        </row>
        <row r="268">
          <cell r="A268" t="str">
            <v>동일고무벨트</v>
          </cell>
          <cell r="B268">
            <v>47000</v>
          </cell>
        </row>
        <row r="269">
          <cell r="A269" t="str">
            <v>동일방직</v>
          </cell>
          <cell r="B269">
            <v>26510</v>
          </cell>
        </row>
        <row r="270">
          <cell r="A270" t="str">
            <v>동일패브릭</v>
          </cell>
          <cell r="B270">
            <v>31020</v>
          </cell>
        </row>
        <row r="271">
          <cell r="A271" t="str">
            <v>동창제지</v>
          </cell>
          <cell r="B271">
            <v>35140</v>
          </cell>
        </row>
        <row r="272">
          <cell r="A272" t="str">
            <v>동해투자금융</v>
          </cell>
          <cell r="B272">
            <v>87070</v>
          </cell>
        </row>
        <row r="273">
          <cell r="A273" t="str">
            <v>동해펄프</v>
          </cell>
          <cell r="B273">
            <v>35180</v>
          </cell>
        </row>
        <row r="274">
          <cell r="A274" t="str">
            <v>동화약품</v>
          </cell>
          <cell r="B274">
            <v>40610</v>
          </cell>
        </row>
        <row r="275">
          <cell r="A275" t="str">
            <v>두산건설</v>
          </cell>
          <cell r="B275">
            <v>75050</v>
          </cell>
        </row>
        <row r="276">
          <cell r="A276" t="str">
            <v>두산건설1우</v>
          </cell>
          <cell r="B276">
            <v>75055</v>
          </cell>
        </row>
        <row r="277">
          <cell r="A277" t="str">
            <v>두산기계</v>
          </cell>
          <cell r="B277">
            <v>60530</v>
          </cell>
        </row>
        <row r="278">
          <cell r="A278" t="str">
            <v>두산상사</v>
          </cell>
          <cell r="B278">
            <v>78380</v>
          </cell>
        </row>
        <row r="279">
          <cell r="A279" t="str">
            <v>두산유리</v>
          </cell>
          <cell r="B279">
            <v>49510</v>
          </cell>
        </row>
        <row r="280">
          <cell r="A280" t="str">
            <v>두산유리1우</v>
          </cell>
          <cell r="B280">
            <v>49515</v>
          </cell>
        </row>
        <row r="281">
          <cell r="A281" t="str">
            <v>두산음료</v>
          </cell>
          <cell r="B281">
            <v>23010</v>
          </cell>
        </row>
        <row r="282">
          <cell r="A282" t="str">
            <v>두산음료1우</v>
          </cell>
          <cell r="B282">
            <v>23015</v>
          </cell>
        </row>
        <row r="283">
          <cell r="A283" t="str">
            <v>두산종식1우</v>
          </cell>
          <cell r="B283">
            <v>20015</v>
          </cell>
        </row>
        <row r="284">
          <cell r="A284" t="str">
            <v>두산종합식품</v>
          </cell>
          <cell r="B284">
            <v>20010</v>
          </cell>
        </row>
        <row r="285">
          <cell r="A285" t="str">
            <v>라미화장품</v>
          </cell>
          <cell r="B285">
            <v>42030</v>
          </cell>
        </row>
        <row r="286">
          <cell r="A286" t="str">
            <v>라이프주택</v>
          </cell>
          <cell r="B286">
            <v>75160</v>
          </cell>
        </row>
        <row r="287">
          <cell r="A287" t="str">
            <v>럭키</v>
          </cell>
          <cell r="B287">
            <v>39000</v>
          </cell>
        </row>
        <row r="288">
          <cell r="A288" t="str">
            <v>럭키1우</v>
          </cell>
          <cell r="B288">
            <v>39005</v>
          </cell>
        </row>
        <row r="289">
          <cell r="A289" t="str">
            <v>럭키개발</v>
          </cell>
          <cell r="B289">
            <v>75460</v>
          </cell>
        </row>
        <row r="290">
          <cell r="A290" t="str">
            <v>럭키금성상사</v>
          </cell>
          <cell r="B290">
            <v>78040</v>
          </cell>
        </row>
        <row r="291">
          <cell r="A291" t="str">
            <v>럭키금속</v>
          </cell>
          <cell r="B291">
            <v>54500</v>
          </cell>
        </row>
        <row r="292">
          <cell r="A292" t="str">
            <v>럭키증권</v>
          </cell>
          <cell r="B292">
            <v>88020</v>
          </cell>
        </row>
        <row r="293">
          <cell r="A293" t="str">
            <v>럭키증권1우</v>
          </cell>
          <cell r="B293">
            <v>88025</v>
          </cell>
        </row>
        <row r="294">
          <cell r="A294" t="str">
            <v>럭키화재</v>
          </cell>
          <cell r="B294">
            <v>90580</v>
          </cell>
        </row>
        <row r="295">
          <cell r="A295" t="str">
            <v>로케트전기</v>
          </cell>
          <cell r="B295">
            <v>67020</v>
          </cell>
        </row>
        <row r="296">
          <cell r="A296" t="str">
            <v>로케트전기우</v>
          </cell>
          <cell r="B296">
            <v>67025</v>
          </cell>
        </row>
        <row r="297">
          <cell r="A297" t="str">
            <v>롯데삼강</v>
          </cell>
          <cell r="B297">
            <v>15500</v>
          </cell>
        </row>
        <row r="298">
          <cell r="A298" t="str">
            <v>롯데제과</v>
          </cell>
          <cell r="B298">
            <v>18710</v>
          </cell>
        </row>
        <row r="299">
          <cell r="A299" t="str">
            <v>롯데칠성</v>
          </cell>
          <cell r="B299">
            <v>23000</v>
          </cell>
        </row>
        <row r="300">
          <cell r="A300" t="str">
            <v>롯데칠성1우</v>
          </cell>
          <cell r="B300">
            <v>23005</v>
          </cell>
        </row>
        <row r="301">
          <cell r="A301" t="str">
            <v>만도기계</v>
          </cell>
          <cell r="B301">
            <v>68050</v>
          </cell>
        </row>
        <row r="302">
          <cell r="A302" t="str">
            <v>만도기계1우</v>
          </cell>
          <cell r="B302">
            <v>68055</v>
          </cell>
        </row>
        <row r="303">
          <cell r="A303" t="str">
            <v>만호제강</v>
          </cell>
          <cell r="B303">
            <v>54090</v>
          </cell>
        </row>
        <row r="304">
          <cell r="A304" t="str">
            <v>맥슨전자</v>
          </cell>
          <cell r="B304">
            <v>64570</v>
          </cell>
        </row>
        <row r="305">
          <cell r="A305" t="str">
            <v>명성</v>
          </cell>
          <cell r="B305">
            <v>73040</v>
          </cell>
        </row>
        <row r="306">
          <cell r="A306" t="str">
            <v>모나리자</v>
          </cell>
          <cell r="B306">
            <v>35150</v>
          </cell>
        </row>
        <row r="307">
          <cell r="A307" t="str">
            <v>모나미</v>
          </cell>
          <cell r="B307">
            <v>72500</v>
          </cell>
        </row>
        <row r="308">
          <cell r="A308" t="str">
            <v>미도파</v>
          </cell>
          <cell r="B308">
            <v>80000</v>
          </cell>
        </row>
        <row r="309">
          <cell r="A309" t="str">
            <v>미우</v>
          </cell>
          <cell r="B309">
            <v>78330</v>
          </cell>
        </row>
        <row r="310">
          <cell r="A310" t="str">
            <v>미우1우</v>
          </cell>
          <cell r="B310">
            <v>78335</v>
          </cell>
        </row>
        <row r="311">
          <cell r="A311" t="str">
            <v>미원</v>
          </cell>
          <cell r="B311">
            <v>19210</v>
          </cell>
        </row>
        <row r="312">
          <cell r="A312" t="str">
            <v>미원1우</v>
          </cell>
          <cell r="B312">
            <v>19215</v>
          </cell>
        </row>
        <row r="313">
          <cell r="A313" t="str">
            <v>미원상사</v>
          </cell>
          <cell r="B313">
            <v>42050</v>
          </cell>
        </row>
        <row r="314">
          <cell r="A314" t="str">
            <v>미원유화</v>
          </cell>
          <cell r="B314">
            <v>39040</v>
          </cell>
        </row>
        <row r="315">
          <cell r="A315" t="str">
            <v>미원유화1우</v>
          </cell>
          <cell r="B315">
            <v>39045</v>
          </cell>
        </row>
        <row r="316">
          <cell r="A316" t="str">
            <v>미원통상</v>
          </cell>
          <cell r="B316">
            <v>78510</v>
          </cell>
        </row>
        <row r="317">
          <cell r="A317" t="str">
            <v>미창석유</v>
          </cell>
          <cell r="B317">
            <v>45050</v>
          </cell>
        </row>
        <row r="318">
          <cell r="A318" t="str">
            <v>바로크가구</v>
          </cell>
          <cell r="B318">
            <v>71520</v>
          </cell>
        </row>
        <row r="319">
          <cell r="A319" t="str">
            <v>반도투자금융</v>
          </cell>
          <cell r="B319">
            <v>87170</v>
          </cell>
        </row>
        <row r="320">
          <cell r="A320" t="str">
            <v>방림</v>
          </cell>
          <cell r="B320">
            <v>30530</v>
          </cell>
        </row>
        <row r="321">
          <cell r="A321" t="str">
            <v>배명금속</v>
          </cell>
          <cell r="B321">
            <v>53590</v>
          </cell>
        </row>
        <row r="322">
          <cell r="A322" t="str">
            <v>백광산업</v>
          </cell>
          <cell r="B322">
            <v>37020</v>
          </cell>
        </row>
        <row r="323">
          <cell r="A323" t="str">
            <v>백광소재</v>
          </cell>
          <cell r="B323">
            <v>51010</v>
          </cell>
        </row>
        <row r="324">
          <cell r="A324" t="str">
            <v>백양</v>
          </cell>
          <cell r="B324">
            <v>25000</v>
          </cell>
        </row>
        <row r="325">
          <cell r="A325" t="str">
            <v>백양1우</v>
          </cell>
          <cell r="B325">
            <v>25005</v>
          </cell>
        </row>
        <row r="326">
          <cell r="A326" t="str">
            <v>백화</v>
          </cell>
          <cell r="B326">
            <v>21010</v>
          </cell>
        </row>
        <row r="327">
          <cell r="A327" t="str">
            <v>범양건영</v>
          </cell>
          <cell r="B327">
            <v>75510</v>
          </cell>
        </row>
        <row r="328">
          <cell r="A328" t="str">
            <v>범양식품</v>
          </cell>
          <cell r="B328">
            <v>23030</v>
          </cell>
        </row>
        <row r="329">
          <cell r="A329" t="str">
            <v>범한정기</v>
          </cell>
          <cell r="B329">
            <v>70020</v>
          </cell>
        </row>
        <row r="330">
          <cell r="A330" t="str">
            <v>벽산</v>
          </cell>
          <cell r="B330">
            <v>52000</v>
          </cell>
        </row>
        <row r="331">
          <cell r="A331" t="str">
            <v>벽산개발</v>
          </cell>
          <cell r="B331">
            <v>75080</v>
          </cell>
        </row>
        <row r="332">
          <cell r="A332" t="str">
            <v>벽산건설</v>
          </cell>
          <cell r="B332">
            <v>75040</v>
          </cell>
        </row>
        <row r="333">
          <cell r="A333" t="str">
            <v>벽산건설1우</v>
          </cell>
          <cell r="B333">
            <v>75045</v>
          </cell>
        </row>
        <row r="334">
          <cell r="A334" t="str">
            <v>보락</v>
          </cell>
          <cell r="B334">
            <v>43040</v>
          </cell>
        </row>
        <row r="335">
          <cell r="A335" t="str">
            <v>보람은행</v>
          </cell>
          <cell r="B335">
            <v>85580</v>
          </cell>
        </row>
        <row r="336">
          <cell r="A336" t="str">
            <v>보람은행1우</v>
          </cell>
          <cell r="B336">
            <v>85585</v>
          </cell>
        </row>
        <row r="337">
          <cell r="A337" t="str">
            <v>보람증권</v>
          </cell>
          <cell r="B337">
            <v>88060</v>
          </cell>
        </row>
        <row r="338">
          <cell r="A338" t="str">
            <v>보람증권1우</v>
          </cell>
          <cell r="B338">
            <v>88065</v>
          </cell>
        </row>
        <row r="339">
          <cell r="A339" t="str">
            <v>보령제약</v>
          </cell>
          <cell r="B339">
            <v>40780</v>
          </cell>
        </row>
        <row r="340">
          <cell r="A340" t="str">
            <v>보루네오가구</v>
          </cell>
          <cell r="B340">
            <v>71500</v>
          </cell>
        </row>
        <row r="341">
          <cell r="A341" t="str">
            <v>보해양조</v>
          </cell>
          <cell r="B341">
            <v>21020</v>
          </cell>
        </row>
        <row r="342">
          <cell r="A342" t="str">
            <v>봉신중기</v>
          </cell>
          <cell r="B342">
            <v>60570</v>
          </cell>
        </row>
        <row r="343">
          <cell r="A343" t="str">
            <v>부광약품</v>
          </cell>
          <cell r="B343">
            <v>40760</v>
          </cell>
        </row>
        <row r="344">
          <cell r="A344" t="str">
            <v>부국증권</v>
          </cell>
          <cell r="B344">
            <v>88160</v>
          </cell>
        </row>
        <row r="345">
          <cell r="A345" t="str">
            <v>부국증권1우</v>
          </cell>
          <cell r="B345">
            <v>88165</v>
          </cell>
        </row>
        <row r="346">
          <cell r="A346" t="str">
            <v>부산산업</v>
          </cell>
          <cell r="B346">
            <v>52020</v>
          </cell>
        </row>
        <row r="347">
          <cell r="A347" t="str">
            <v>부산스틸</v>
          </cell>
          <cell r="B347">
            <v>53560</v>
          </cell>
        </row>
        <row r="348">
          <cell r="A348" t="str">
            <v>부산은행</v>
          </cell>
          <cell r="B348">
            <v>86040</v>
          </cell>
        </row>
        <row r="349">
          <cell r="A349" t="str">
            <v>부산주공</v>
          </cell>
          <cell r="B349">
            <v>68090</v>
          </cell>
        </row>
        <row r="350">
          <cell r="A350" t="str">
            <v>부산파이프</v>
          </cell>
          <cell r="B350">
            <v>54000</v>
          </cell>
        </row>
        <row r="351">
          <cell r="A351" t="str">
            <v>부흥</v>
          </cell>
          <cell r="B351">
            <v>31560</v>
          </cell>
        </row>
        <row r="352">
          <cell r="A352" t="str">
            <v>북두</v>
          </cell>
          <cell r="B352">
            <v>64230</v>
          </cell>
        </row>
        <row r="353">
          <cell r="A353" t="str">
            <v>빙그레</v>
          </cell>
          <cell r="B353">
            <v>15520</v>
          </cell>
        </row>
        <row r="354">
          <cell r="A354" t="str">
            <v>사조산업</v>
          </cell>
          <cell r="B354">
            <v>10390</v>
          </cell>
        </row>
        <row r="355">
          <cell r="A355" t="str">
            <v>삼광유리공업</v>
          </cell>
          <cell r="B355">
            <v>49540</v>
          </cell>
        </row>
        <row r="356">
          <cell r="A356" t="str">
            <v>삼도물산</v>
          </cell>
          <cell r="B356">
            <v>78070</v>
          </cell>
        </row>
        <row r="357">
          <cell r="A357" t="str">
            <v>삼도물산1우</v>
          </cell>
          <cell r="B357">
            <v>78075</v>
          </cell>
        </row>
        <row r="358">
          <cell r="A358" t="str">
            <v>삼립산업</v>
          </cell>
          <cell r="B358">
            <v>68070</v>
          </cell>
        </row>
        <row r="359">
          <cell r="A359" t="str">
            <v>삼립식품</v>
          </cell>
          <cell r="B359">
            <v>17510</v>
          </cell>
        </row>
        <row r="360">
          <cell r="A360" t="str">
            <v>삼미</v>
          </cell>
          <cell r="B360">
            <v>78090</v>
          </cell>
        </row>
        <row r="361">
          <cell r="A361" t="str">
            <v>삼미1우</v>
          </cell>
          <cell r="B361">
            <v>78095</v>
          </cell>
        </row>
        <row r="362">
          <cell r="A362" t="str">
            <v>삼미기업</v>
          </cell>
          <cell r="B362">
            <v>64210</v>
          </cell>
        </row>
        <row r="363">
          <cell r="A363" t="str">
            <v>삼미종합특수</v>
          </cell>
          <cell r="B363">
            <v>53530</v>
          </cell>
        </row>
        <row r="364">
          <cell r="A364" t="str">
            <v>삼미특수1우</v>
          </cell>
          <cell r="B364">
            <v>53535</v>
          </cell>
        </row>
        <row r="365">
          <cell r="A365" t="str">
            <v>삼보컴퓨터</v>
          </cell>
          <cell r="B365">
            <v>62840</v>
          </cell>
        </row>
        <row r="366">
          <cell r="A366" t="str">
            <v>삼부토건</v>
          </cell>
          <cell r="B366">
            <v>75090</v>
          </cell>
        </row>
        <row r="367">
          <cell r="A367" t="str">
            <v>삼삼투자금융</v>
          </cell>
          <cell r="B367">
            <v>87240</v>
          </cell>
        </row>
        <row r="368">
          <cell r="A368" t="str">
            <v>삼선공업</v>
          </cell>
          <cell r="B368">
            <v>55000</v>
          </cell>
        </row>
        <row r="369">
          <cell r="A369" t="str">
            <v>삼선공업1우</v>
          </cell>
          <cell r="B369">
            <v>55005</v>
          </cell>
        </row>
        <row r="370">
          <cell r="A370" t="str">
            <v>삼성건설</v>
          </cell>
          <cell r="B370">
            <v>75000</v>
          </cell>
        </row>
        <row r="371">
          <cell r="A371" t="str">
            <v>삼성건설1우</v>
          </cell>
          <cell r="B371">
            <v>75005</v>
          </cell>
        </row>
        <row r="372">
          <cell r="A372" t="str">
            <v>삼성라디에타</v>
          </cell>
          <cell r="B372">
            <v>68040</v>
          </cell>
        </row>
        <row r="373">
          <cell r="A373" t="str">
            <v>삼성물산</v>
          </cell>
          <cell r="B373">
            <v>78020</v>
          </cell>
        </row>
        <row r="374">
          <cell r="A374" t="str">
            <v>삼성물산1우</v>
          </cell>
          <cell r="B374">
            <v>78025</v>
          </cell>
        </row>
        <row r="375">
          <cell r="A375" t="str">
            <v>삼성전관</v>
          </cell>
          <cell r="B375">
            <v>64520</v>
          </cell>
        </row>
        <row r="376">
          <cell r="A376" t="str">
            <v>삼성전관1우</v>
          </cell>
          <cell r="B376">
            <v>64525</v>
          </cell>
        </row>
        <row r="377">
          <cell r="A377" t="str">
            <v>삼성전기</v>
          </cell>
          <cell r="B377">
            <v>64530</v>
          </cell>
        </row>
        <row r="378">
          <cell r="A378" t="str">
            <v>삼성전기1우</v>
          </cell>
          <cell r="B378">
            <v>64535</v>
          </cell>
        </row>
        <row r="379">
          <cell r="A379" t="str">
            <v>삼성전자</v>
          </cell>
          <cell r="B379">
            <v>64050</v>
          </cell>
        </row>
        <row r="380">
          <cell r="A380" t="str">
            <v>삼성전자1우</v>
          </cell>
          <cell r="B380">
            <v>64055</v>
          </cell>
        </row>
        <row r="381">
          <cell r="A381" t="str">
            <v>삼성정밀화학</v>
          </cell>
          <cell r="B381">
            <v>38000</v>
          </cell>
        </row>
        <row r="382">
          <cell r="A382" t="str">
            <v>삼성제약</v>
          </cell>
          <cell r="B382">
            <v>40570</v>
          </cell>
        </row>
        <row r="383">
          <cell r="A383" t="str">
            <v>삼성중공업</v>
          </cell>
          <cell r="B383">
            <v>69020</v>
          </cell>
        </row>
        <row r="384">
          <cell r="A384" t="str">
            <v>삼성증권</v>
          </cell>
          <cell r="B384">
            <v>88230</v>
          </cell>
        </row>
        <row r="385">
          <cell r="A385" t="str">
            <v>삼성출판사</v>
          </cell>
          <cell r="B385">
            <v>36000</v>
          </cell>
        </row>
        <row r="386">
          <cell r="A386" t="str">
            <v>삼성항공산업</v>
          </cell>
          <cell r="B386">
            <v>64140</v>
          </cell>
        </row>
        <row r="387">
          <cell r="A387" t="str">
            <v>삼성화재보우</v>
          </cell>
          <cell r="B387">
            <v>90545</v>
          </cell>
        </row>
        <row r="388">
          <cell r="A388" t="str">
            <v>삼성화재보험</v>
          </cell>
          <cell r="B388">
            <v>90540</v>
          </cell>
        </row>
        <row r="389">
          <cell r="A389" t="str">
            <v>삼신</v>
          </cell>
          <cell r="B389">
            <v>71800</v>
          </cell>
        </row>
        <row r="390">
          <cell r="A390" t="str">
            <v>삼아알미늄</v>
          </cell>
          <cell r="B390">
            <v>55020</v>
          </cell>
        </row>
        <row r="391">
          <cell r="A391" t="str">
            <v>삼애실업</v>
          </cell>
          <cell r="B391">
            <v>31630</v>
          </cell>
        </row>
        <row r="392">
          <cell r="A392" t="str">
            <v>삼양광학</v>
          </cell>
          <cell r="B392">
            <v>70030</v>
          </cell>
        </row>
        <row r="393">
          <cell r="A393" t="str">
            <v>삼양사</v>
          </cell>
          <cell r="B393">
            <v>28590</v>
          </cell>
        </row>
        <row r="394">
          <cell r="A394" t="str">
            <v>삼양사우선</v>
          </cell>
          <cell r="B394">
            <v>28595</v>
          </cell>
        </row>
        <row r="395">
          <cell r="A395" t="str">
            <v>삼양식품</v>
          </cell>
          <cell r="B395">
            <v>18000</v>
          </cell>
        </row>
        <row r="396">
          <cell r="A396" t="str">
            <v>삼양종합금유</v>
          </cell>
          <cell r="B396">
            <v>87770</v>
          </cell>
        </row>
        <row r="397">
          <cell r="A397" t="str">
            <v>삼양중기</v>
          </cell>
          <cell r="B397">
            <v>60500</v>
          </cell>
        </row>
        <row r="398">
          <cell r="A398" t="str">
            <v>삼양통상</v>
          </cell>
          <cell r="B398">
            <v>33530</v>
          </cell>
        </row>
        <row r="399">
          <cell r="A399" t="str">
            <v>삼영모방</v>
          </cell>
          <cell r="B399">
            <v>30560</v>
          </cell>
        </row>
        <row r="400">
          <cell r="A400" t="str">
            <v>삼영무역</v>
          </cell>
          <cell r="B400">
            <v>78300</v>
          </cell>
        </row>
        <row r="401">
          <cell r="A401" t="str">
            <v>삼영전자</v>
          </cell>
          <cell r="B401">
            <v>64810</v>
          </cell>
        </row>
        <row r="402">
          <cell r="A402" t="str">
            <v>삼영화학</v>
          </cell>
          <cell r="B402">
            <v>48020</v>
          </cell>
        </row>
        <row r="403">
          <cell r="A403" t="str">
            <v>삼익건설</v>
          </cell>
          <cell r="B403">
            <v>75370</v>
          </cell>
        </row>
        <row r="404">
          <cell r="A404" t="str">
            <v>삼익공업</v>
          </cell>
          <cell r="B404">
            <v>56050</v>
          </cell>
        </row>
        <row r="405">
          <cell r="A405" t="str">
            <v>삼익악기</v>
          </cell>
          <cell r="B405">
            <v>72010</v>
          </cell>
        </row>
        <row r="406">
          <cell r="A406" t="str">
            <v>삼익주택</v>
          </cell>
          <cell r="B406">
            <v>75130</v>
          </cell>
        </row>
        <row r="407">
          <cell r="A407" t="str">
            <v>삼일제약</v>
          </cell>
          <cell r="B407">
            <v>40690</v>
          </cell>
        </row>
        <row r="408">
          <cell r="A408" t="str">
            <v>삼진제약</v>
          </cell>
          <cell r="B408">
            <v>40740</v>
          </cell>
        </row>
        <row r="409">
          <cell r="A409" t="str">
            <v>삼진화학</v>
          </cell>
          <cell r="B409">
            <v>48090</v>
          </cell>
        </row>
        <row r="410">
          <cell r="A410" t="str">
            <v>삼천리</v>
          </cell>
          <cell r="B410">
            <v>74200</v>
          </cell>
        </row>
        <row r="411">
          <cell r="A411" t="str">
            <v>삼표제작소</v>
          </cell>
          <cell r="B411">
            <v>60510</v>
          </cell>
        </row>
        <row r="412">
          <cell r="A412" t="str">
            <v>삼풍</v>
          </cell>
          <cell r="B412">
            <v>31580</v>
          </cell>
        </row>
        <row r="413">
          <cell r="A413" t="str">
            <v>삼호</v>
          </cell>
          <cell r="B413">
            <v>75250</v>
          </cell>
        </row>
        <row r="414">
          <cell r="A414" t="str">
            <v>삼호물산</v>
          </cell>
          <cell r="B414">
            <v>10360</v>
          </cell>
        </row>
        <row r="415">
          <cell r="A415" t="str">
            <v>삼호물산일우</v>
          </cell>
          <cell r="B415">
            <v>10365</v>
          </cell>
        </row>
        <row r="416">
          <cell r="A416" t="str">
            <v>삼화왕관</v>
          </cell>
          <cell r="B416">
            <v>58010</v>
          </cell>
        </row>
        <row r="417">
          <cell r="A417" t="str">
            <v>삼화전기</v>
          </cell>
          <cell r="B417">
            <v>64820</v>
          </cell>
        </row>
        <row r="418">
          <cell r="A418" t="str">
            <v>삼화전자</v>
          </cell>
          <cell r="B418">
            <v>64130</v>
          </cell>
        </row>
        <row r="419">
          <cell r="A419" t="str">
            <v>삼화콘덴서</v>
          </cell>
          <cell r="B419">
            <v>64800</v>
          </cell>
        </row>
        <row r="420">
          <cell r="A420" t="str">
            <v>삼화페인트</v>
          </cell>
          <cell r="B420">
            <v>40050</v>
          </cell>
        </row>
        <row r="421">
          <cell r="A421" t="str">
            <v>삼환기업</v>
          </cell>
          <cell r="B421">
            <v>75020</v>
          </cell>
        </row>
        <row r="422">
          <cell r="A422" t="str">
            <v>삼환기업1우</v>
          </cell>
          <cell r="B422">
            <v>75025</v>
          </cell>
        </row>
        <row r="423">
          <cell r="A423" t="str">
            <v>삼환까뮤</v>
          </cell>
          <cell r="B423">
            <v>75570</v>
          </cell>
        </row>
        <row r="424">
          <cell r="A424" t="str">
            <v>삼희통운</v>
          </cell>
          <cell r="B424">
            <v>82050</v>
          </cell>
        </row>
        <row r="425">
          <cell r="A425" t="str">
            <v>삼희투자금융</v>
          </cell>
          <cell r="B425">
            <v>87260</v>
          </cell>
        </row>
        <row r="426">
          <cell r="A426" t="str">
            <v>상림</v>
          </cell>
          <cell r="B426">
            <v>33100</v>
          </cell>
        </row>
        <row r="427">
          <cell r="A427" t="str">
            <v>상아제약</v>
          </cell>
          <cell r="B427">
            <v>40800</v>
          </cell>
        </row>
        <row r="428">
          <cell r="A428" t="str">
            <v>상업은행</v>
          </cell>
          <cell r="B428">
            <v>85500</v>
          </cell>
        </row>
        <row r="429">
          <cell r="A429" t="str">
            <v>상업증권</v>
          </cell>
          <cell r="B429">
            <v>88220</v>
          </cell>
        </row>
        <row r="430">
          <cell r="A430" t="str">
            <v>새한미디어</v>
          </cell>
          <cell r="B430">
            <v>43030</v>
          </cell>
        </row>
        <row r="431">
          <cell r="A431" t="str">
            <v>새한전자</v>
          </cell>
          <cell r="B431">
            <v>64640</v>
          </cell>
        </row>
        <row r="432">
          <cell r="A432" t="str">
            <v>새한전자1우</v>
          </cell>
          <cell r="B432">
            <v>64645</v>
          </cell>
        </row>
        <row r="433">
          <cell r="A433" t="str">
            <v>새한정기</v>
          </cell>
          <cell r="B433">
            <v>64220</v>
          </cell>
        </row>
        <row r="434">
          <cell r="A434" t="str">
            <v>새한종합금융</v>
          </cell>
          <cell r="B434">
            <v>87720</v>
          </cell>
        </row>
        <row r="435">
          <cell r="A435" t="str">
            <v>샘표식품</v>
          </cell>
          <cell r="B435">
            <v>19000</v>
          </cell>
        </row>
        <row r="436">
          <cell r="A436" t="str">
            <v>서광</v>
          </cell>
          <cell r="B436">
            <v>78410</v>
          </cell>
        </row>
        <row r="437">
          <cell r="A437" t="str">
            <v>서광건설산업</v>
          </cell>
          <cell r="B437">
            <v>75560</v>
          </cell>
        </row>
        <row r="438">
          <cell r="A438" t="str">
            <v>서울교통</v>
          </cell>
          <cell r="B438">
            <v>81000</v>
          </cell>
        </row>
        <row r="439">
          <cell r="A439" t="str">
            <v>서울식품</v>
          </cell>
          <cell r="B439">
            <v>17500</v>
          </cell>
        </row>
        <row r="440">
          <cell r="A440" t="str">
            <v>서울식품우선</v>
          </cell>
          <cell r="B440">
            <v>17505</v>
          </cell>
        </row>
        <row r="441">
          <cell r="A441" t="str">
            <v>서울신탁은행</v>
          </cell>
          <cell r="B441">
            <v>85540</v>
          </cell>
        </row>
        <row r="442">
          <cell r="A442" t="str">
            <v>서울증권</v>
          </cell>
          <cell r="B442">
            <v>88110</v>
          </cell>
        </row>
        <row r="443">
          <cell r="A443" t="str">
            <v>서통</v>
          </cell>
          <cell r="B443">
            <v>48030</v>
          </cell>
        </row>
        <row r="444">
          <cell r="A444" t="str">
            <v>서통1우</v>
          </cell>
          <cell r="B444">
            <v>48035</v>
          </cell>
        </row>
        <row r="445">
          <cell r="A445" t="str">
            <v>서흥캅셀</v>
          </cell>
          <cell r="B445">
            <v>17540</v>
          </cell>
        </row>
        <row r="446">
          <cell r="A446" t="str">
            <v>선경</v>
          </cell>
          <cell r="B446">
            <v>78230</v>
          </cell>
        </row>
        <row r="447">
          <cell r="A447" t="str">
            <v>선경1우</v>
          </cell>
          <cell r="B447">
            <v>78235</v>
          </cell>
        </row>
        <row r="448">
          <cell r="A448" t="str">
            <v>선경인더스우</v>
          </cell>
          <cell r="B448">
            <v>28575</v>
          </cell>
        </row>
        <row r="449">
          <cell r="A449" t="str">
            <v>선경인더스트</v>
          </cell>
          <cell r="B449">
            <v>28570</v>
          </cell>
        </row>
        <row r="450">
          <cell r="A450" t="str">
            <v>선경증권</v>
          </cell>
          <cell r="B450">
            <v>88050</v>
          </cell>
        </row>
        <row r="451">
          <cell r="A451" t="str">
            <v>선경증권1우</v>
          </cell>
          <cell r="B451">
            <v>88055</v>
          </cell>
        </row>
        <row r="452">
          <cell r="A452" t="str">
            <v>선도전기</v>
          </cell>
          <cell r="B452">
            <v>66530</v>
          </cell>
        </row>
        <row r="453">
          <cell r="A453" t="str">
            <v>선일포도1우</v>
          </cell>
          <cell r="B453">
            <v>20025</v>
          </cell>
        </row>
        <row r="454">
          <cell r="A454" t="str">
            <v>선일포도당</v>
          </cell>
          <cell r="B454">
            <v>20020</v>
          </cell>
        </row>
        <row r="455">
          <cell r="A455" t="str">
            <v>선진</v>
          </cell>
          <cell r="B455">
            <v>19580</v>
          </cell>
        </row>
        <row r="456">
          <cell r="A456" t="str">
            <v>선창산업</v>
          </cell>
          <cell r="B456">
            <v>34500</v>
          </cell>
        </row>
        <row r="457">
          <cell r="A457" t="str">
            <v>성도어페럴</v>
          </cell>
          <cell r="B457">
            <v>31540</v>
          </cell>
        </row>
        <row r="458">
          <cell r="A458" t="str">
            <v>성문전자</v>
          </cell>
          <cell r="B458">
            <v>64780</v>
          </cell>
        </row>
        <row r="459">
          <cell r="A459" t="str">
            <v>성문전자1우</v>
          </cell>
          <cell r="B459">
            <v>64785</v>
          </cell>
        </row>
        <row r="460">
          <cell r="A460" t="str">
            <v>성미전자</v>
          </cell>
          <cell r="B460">
            <v>64340</v>
          </cell>
        </row>
        <row r="461">
          <cell r="A461" t="str">
            <v>성미전자1신</v>
          </cell>
          <cell r="B461">
            <v>64341</v>
          </cell>
        </row>
        <row r="462">
          <cell r="A462" t="str">
            <v>성보화학</v>
          </cell>
          <cell r="B462">
            <v>38510</v>
          </cell>
        </row>
        <row r="463">
          <cell r="A463" t="str">
            <v>성신양회</v>
          </cell>
          <cell r="B463">
            <v>50550</v>
          </cell>
        </row>
        <row r="464">
          <cell r="A464" t="str">
            <v>성신양회1우</v>
          </cell>
          <cell r="B464">
            <v>50555</v>
          </cell>
        </row>
        <row r="465">
          <cell r="A465" t="str">
            <v>성원건설</v>
          </cell>
          <cell r="B465">
            <v>75620</v>
          </cell>
        </row>
        <row r="466">
          <cell r="A466" t="str">
            <v>성창기업</v>
          </cell>
          <cell r="B466">
            <v>34510</v>
          </cell>
        </row>
        <row r="467">
          <cell r="A467" t="str">
            <v>세계물산</v>
          </cell>
          <cell r="B467">
            <v>78060</v>
          </cell>
        </row>
        <row r="468">
          <cell r="A468" t="str">
            <v>세기상사</v>
          </cell>
          <cell r="B468">
            <v>95000</v>
          </cell>
        </row>
        <row r="469">
          <cell r="A469" t="str">
            <v>세방기업</v>
          </cell>
          <cell r="B469">
            <v>82020</v>
          </cell>
        </row>
        <row r="470">
          <cell r="A470" t="str">
            <v>세방기업1우</v>
          </cell>
          <cell r="B470">
            <v>82025</v>
          </cell>
        </row>
        <row r="471">
          <cell r="A471" t="str">
            <v>세방전지</v>
          </cell>
          <cell r="B471">
            <v>67010</v>
          </cell>
        </row>
        <row r="472">
          <cell r="A472" t="str">
            <v>세신실업</v>
          </cell>
          <cell r="B472">
            <v>56020</v>
          </cell>
        </row>
        <row r="473">
          <cell r="A473" t="str">
            <v>세양선박</v>
          </cell>
          <cell r="B473">
            <v>83030</v>
          </cell>
        </row>
        <row r="474">
          <cell r="A474" t="str">
            <v>세우포리머</v>
          </cell>
          <cell r="B474">
            <v>78470</v>
          </cell>
        </row>
        <row r="475">
          <cell r="A475" t="str">
            <v>세원</v>
          </cell>
          <cell r="B475">
            <v>20000</v>
          </cell>
        </row>
        <row r="476">
          <cell r="A476" t="str">
            <v>세원1우</v>
          </cell>
          <cell r="B476">
            <v>20005</v>
          </cell>
        </row>
        <row r="477">
          <cell r="A477" t="str">
            <v>세일중공업</v>
          </cell>
          <cell r="B477">
            <v>68010</v>
          </cell>
        </row>
        <row r="478">
          <cell r="A478" t="str">
            <v>세진</v>
          </cell>
          <cell r="B478">
            <v>62040</v>
          </cell>
        </row>
        <row r="479">
          <cell r="A479" t="str">
            <v>세풍</v>
          </cell>
          <cell r="B479">
            <v>35110</v>
          </cell>
        </row>
        <row r="480">
          <cell r="A480" t="str">
            <v>송원산업</v>
          </cell>
          <cell r="B480">
            <v>39020</v>
          </cell>
        </row>
        <row r="481">
          <cell r="A481" t="str">
            <v>수도약품</v>
          </cell>
          <cell r="B481">
            <v>40870</v>
          </cell>
        </row>
        <row r="482">
          <cell r="A482" t="str">
            <v>수산중공업</v>
          </cell>
          <cell r="B482">
            <v>60560</v>
          </cell>
        </row>
        <row r="483">
          <cell r="A483" t="str">
            <v>수산중공우선</v>
          </cell>
          <cell r="B483">
            <v>60565</v>
          </cell>
        </row>
        <row r="484">
          <cell r="A484" t="str">
            <v>신강제지</v>
          </cell>
          <cell r="B484">
            <v>35210</v>
          </cell>
        </row>
        <row r="485">
          <cell r="A485" t="str">
            <v>신광기업</v>
          </cell>
          <cell r="B485">
            <v>67030</v>
          </cell>
        </row>
        <row r="486">
          <cell r="A486" t="str">
            <v>신광산업</v>
          </cell>
          <cell r="B486">
            <v>31030</v>
          </cell>
        </row>
        <row r="487">
          <cell r="A487" t="str">
            <v>신동아화재</v>
          </cell>
          <cell r="B487">
            <v>90550</v>
          </cell>
        </row>
        <row r="488">
          <cell r="A488" t="str">
            <v>신라교역</v>
          </cell>
          <cell r="B488">
            <v>10320</v>
          </cell>
        </row>
        <row r="489">
          <cell r="A489" t="str">
            <v>신무림제지</v>
          </cell>
          <cell r="B489">
            <v>35220</v>
          </cell>
        </row>
        <row r="490">
          <cell r="A490" t="str">
            <v>신성</v>
          </cell>
          <cell r="B490">
            <v>75070</v>
          </cell>
        </row>
        <row r="491">
          <cell r="A491" t="str">
            <v>신성1우</v>
          </cell>
          <cell r="B491">
            <v>75075</v>
          </cell>
        </row>
        <row r="492">
          <cell r="A492" t="str">
            <v>신성기업2신</v>
          </cell>
          <cell r="B492">
            <v>64832</v>
          </cell>
        </row>
        <row r="493">
          <cell r="A493" t="str">
            <v>신성무역</v>
          </cell>
          <cell r="B493">
            <v>78180</v>
          </cell>
        </row>
        <row r="494">
          <cell r="A494" t="str">
            <v>신성통상</v>
          </cell>
          <cell r="B494">
            <v>78030</v>
          </cell>
        </row>
        <row r="495">
          <cell r="A495" t="str">
            <v>신세계</v>
          </cell>
          <cell r="B495">
            <v>80010</v>
          </cell>
        </row>
        <row r="496">
          <cell r="A496" t="str">
            <v>신아</v>
          </cell>
          <cell r="B496">
            <v>39050</v>
          </cell>
        </row>
        <row r="497">
          <cell r="A497" t="str">
            <v>신아1우</v>
          </cell>
          <cell r="B497">
            <v>39055</v>
          </cell>
        </row>
        <row r="498">
          <cell r="A498" t="str">
            <v>신영와코루</v>
          </cell>
          <cell r="B498">
            <v>31530</v>
          </cell>
        </row>
        <row r="499">
          <cell r="A499" t="str">
            <v>신영증권</v>
          </cell>
          <cell r="B499">
            <v>88120</v>
          </cell>
        </row>
        <row r="500">
          <cell r="A500" t="str">
            <v>신영증권1우</v>
          </cell>
          <cell r="B500">
            <v>88125</v>
          </cell>
        </row>
        <row r="501">
          <cell r="A501" t="str">
            <v>신원</v>
          </cell>
          <cell r="B501">
            <v>31620</v>
          </cell>
        </row>
        <row r="502">
          <cell r="A502" t="str">
            <v>신원1우</v>
          </cell>
          <cell r="B502">
            <v>31625</v>
          </cell>
        </row>
        <row r="503">
          <cell r="A503" t="str">
            <v>신일건업</v>
          </cell>
          <cell r="B503">
            <v>75540</v>
          </cell>
        </row>
        <row r="504">
          <cell r="A504" t="str">
            <v>신일산업</v>
          </cell>
          <cell r="B504">
            <v>62500</v>
          </cell>
        </row>
        <row r="505">
          <cell r="A505" t="str">
            <v>신진피혁</v>
          </cell>
          <cell r="B505">
            <v>33070</v>
          </cell>
        </row>
        <row r="506">
          <cell r="A506" t="str">
            <v>신촌사료</v>
          </cell>
          <cell r="B506">
            <v>19560</v>
          </cell>
        </row>
        <row r="507">
          <cell r="A507" t="str">
            <v>신풍제약</v>
          </cell>
          <cell r="B507">
            <v>40850</v>
          </cell>
        </row>
        <row r="508">
          <cell r="A508" t="str">
            <v>신풍제약1우</v>
          </cell>
          <cell r="B508">
            <v>40855</v>
          </cell>
        </row>
        <row r="509">
          <cell r="A509" t="str">
            <v>신풍제지</v>
          </cell>
          <cell r="B509">
            <v>35080</v>
          </cell>
        </row>
        <row r="510">
          <cell r="A510" t="str">
            <v>신한</v>
          </cell>
          <cell r="B510">
            <v>75360</v>
          </cell>
        </row>
        <row r="511">
          <cell r="A511" t="str">
            <v>신한은행</v>
          </cell>
          <cell r="B511">
            <v>85560</v>
          </cell>
        </row>
        <row r="512">
          <cell r="A512" t="str">
            <v>신한전자</v>
          </cell>
          <cell r="B512">
            <v>64770</v>
          </cell>
        </row>
        <row r="513">
          <cell r="A513" t="str">
            <v>신한증권</v>
          </cell>
          <cell r="B513">
            <v>88200</v>
          </cell>
        </row>
        <row r="514">
          <cell r="A514" t="str">
            <v>신한투금1우</v>
          </cell>
          <cell r="B514">
            <v>87195</v>
          </cell>
        </row>
        <row r="515">
          <cell r="A515" t="str">
            <v>신한투자금융</v>
          </cell>
          <cell r="B515">
            <v>87190</v>
          </cell>
        </row>
        <row r="516">
          <cell r="A516" t="str">
            <v>신호제지</v>
          </cell>
          <cell r="B516">
            <v>35050</v>
          </cell>
        </row>
        <row r="517">
          <cell r="A517" t="str">
            <v>신호제지우</v>
          </cell>
          <cell r="B517">
            <v>35055</v>
          </cell>
        </row>
        <row r="518">
          <cell r="A518" t="str">
            <v>신화</v>
          </cell>
          <cell r="B518">
            <v>33080</v>
          </cell>
        </row>
        <row r="519">
          <cell r="A519" t="str">
            <v>신화건설</v>
          </cell>
          <cell r="B519">
            <v>75500</v>
          </cell>
        </row>
        <row r="520">
          <cell r="A520" t="str">
            <v>신화건설1우</v>
          </cell>
          <cell r="B520">
            <v>75505</v>
          </cell>
        </row>
        <row r="521">
          <cell r="A521" t="str">
            <v>신화실업</v>
          </cell>
          <cell r="B521">
            <v>54110</v>
          </cell>
        </row>
        <row r="522">
          <cell r="A522" t="str">
            <v>신흥</v>
          </cell>
          <cell r="B522">
            <v>70060</v>
          </cell>
        </row>
        <row r="523">
          <cell r="A523" t="str">
            <v>신흥증권</v>
          </cell>
          <cell r="B523">
            <v>88210</v>
          </cell>
        </row>
        <row r="524">
          <cell r="A524" t="str">
            <v>싸니전기공업</v>
          </cell>
          <cell r="B524">
            <v>64120</v>
          </cell>
        </row>
        <row r="525">
          <cell r="A525" t="str">
            <v>쌍방울</v>
          </cell>
          <cell r="B525">
            <v>25020</v>
          </cell>
        </row>
        <row r="526">
          <cell r="A526" t="str">
            <v>쌍용</v>
          </cell>
          <cell r="B526">
            <v>78080</v>
          </cell>
        </row>
        <row r="527">
          <cell r="A527" t="str">
            <v>쌍용양회</v>
          </cell>
          <cell r="B527">
            <v>50520</v>
          </cell>
        </row>
        <row r="528">
          <cell r="A528" t="str">
            <v>쌍용양회우선</v>
          </cell>
          <cell r="B528">
            <v>50525</v>
          </cell>
        </row>
        <row r="529">
          <cell r="A529" t="str">
            <v>쌍용자동차</v>
          </cell>
          <cell r="B529">
            <v>67520</v>
          </cell>
        </row>
        <row r="530">
          <cell r="A530" t="str">
            <v>쌍용정공</v>
          </cell>
          <cell r="B530">
            <v>60020</v>
          </cell>
        </row>
        <row r="531">
          <cell r="A531" t="str">
            <v>쌍용정유</v>
          </cell>
          <cell r="B531">
            <v>44520</v>
          </cell>
        </row>
        <row r="532">
          <cell r="A532" t="str">
            <v>쌍용정유우선</v>
          </cell>
          <cell r="B532">
            <v>44525</v>
          </cell>
        </row>
        <row r="533">
          <cell r="A533" t="str">
            <v>쌍용제지</v>
          </cell>
          <cell r="B533">
            <v>35250</v>
          </cell>
        </row>
        <row r="534">
          <cell r="A534" t="str">
            <v>쌍용제지우1</v>
          </cell>
          <cell r="B534">
            <v>35255</v>
          </cell>
        </row>
        <row r="535">
          <cell r="A535" t="str">
            <v>쌍용중공1우</v>
          </cell>
          <cell r="B535">
            <v>61205</v>
          </cell>
        </row>
        <row r="536">
          <cell r="A536" t="str">
            <v>쌍용중공업</v>
          </cell>
          <cell r="B536">
            <v>61200</v>
          </cell>
        </row>
        <row r="537">
          <cell r="A537" t="str">
            <v>쌍용투자증권</v>
          </cell>
          <cell r="B537">
            <v>88090</v>
          </cell>
        </row>
        <row r="538">
          <cell r="A538" t="str">
            <v>쌍용투자증우</v>
          </cell>
          <cell r="B538">
            <v>88095</v>
          </cell>
        </row>
        <row r="539">
          <cell r="A539" t="str">
            <v>쌍용화재</v>
          </cell>
          <cell r="B539">
            <v>90530</v>
          </cell>
        </row>
        <row r="540">
          <cell r="A540" t="str">
            <v>쌍용화재1우</v>
          </cell>
          <cell r="B540">
            <v>90535</v>
          </cell>
        </row>
        <row r="541">
          <cell r="A541" t="str">
            <v>아남산업</v>
          </cell>
          <cell r="B541">
            <v>64510</v>
          </cell>
        </row>
        <row r="542">
          <cell r="A542" t="str">
            <v>아남산업1우</v>
          </cell>
          <cell r="B542">
            <v>64515</v>
          </cell>
        </row>
        <row r="543">
          <cell r="A543" t="str">
            <v>아남전자</v>
          </cell>
          <cell r="B543">
            <v>64100</v>
          </cell>
        </row>
        <row r="544">
          <cell r="A544" t="str">
            <v>아남전자1우</v>
          </cell>
          <cell r="B544">
            <v>64105</v>
          </cell>
        </row>
        <row r="545">
          <cell r="A545" t="str">
            <v>아세아시멘트</v>
          </cell>
          <cell r="B545">
            <v>50510</v>
          </cell>
        </row>
        <row r="546">
          <cell r="A546" t="str">
            <v>아세아제지</v>
          </cell>
          <cell r="B546">
            <v>35160</v>
          </cell>
        </row>
        <row r="547">
          <cell r="A547" t="str">
            <v>아세종금1신</v>
          </cell>
          <cell r="B547">
            <v>87761</v>
          </cell>
        </row>
        <row r="548">
          <cell r="A548" t="str">
            <v>아시아자동차</v>
          </cell>
          <cell r="B548">
            <v>67530</v>
          </cell>
        </row>
        <row r="549">
          <cell r="A549" t="str">
            <v>엘지종합금융</v>
          </cell>
          <cell r="B549">
            <v>87740</v>
          </cell>
        </row>
        <row r="550">
          <cell r="A550" t="str">
            <v>연합인슈</v>
          </cell>
          <cell r="B550">
            <v>57520</v>
          </cell>
        </row>
        <row r="551">
          <cell r="A551" t="str">
            <v>연합인슈1우</v>
          </cell>
          <cell r="B551">
            <v>57525</v>
          </cell>
        </row>
        <row r="552">
          <cell r="A552" t="str">
            <v>연합전선</v>
          </cell>
          <cell r="B552">
            <v>66030</v>
          </cell>
        </row>
        <row r="553">
          <cell r="A553" t="str">
            <v>연합철강</v>
          </cell>
          <cell r="B553">
            <v>53500</v>
          </cell>
        </row>
        <row r="554">
          <cell r="A554" t="str">
            <v>영우통상</v>
          </cell>
          <cell r="B554">
            <v>78490</v>
          </cell>
        </row>
        <row r="555">
          <cell r="A555" t="str">
            <v>영우화학</v>
          </cell>
          <cell r="B555">
            <v>37090</v>
          </cell>
        </row>
        <row r="556">
          <cell r="A556" t="str">
            <v>영원무역</v>
          </cell>
          <cell r="B556">
            <v>78370</v>
          </cell>
        </row>
        <row r="557">
          <cell r="A557" t="str">
            <v>영진약품</v>
          </cell>
          <cell r="B557">
            <v>40520</v>
          </cell>
        </row>
        <row r="558">
          <cell r="A558" t="str">
            <v>영창악기</v>
          </cell>
          <cell r="B558">
            <v>72000</v>
          </cell>
        </row>
        <row r="559">
          <cell r="A559" t="str">
            <v>영풍</v>
          </cell>
          <cell r="B559">
            <v>54510</v>
          </cell>
        </row>
        <row r="560">
          <cell r="A560" t="str">
            <v>영풍산업</v>
          </cell>
          <cell r="B560">
            <v>13010</v>
          </cell>
        </row>
        <row r="561">
          <cell r="A561" t="str">
            <v>영화금속</v>
          </cell>
          <cell r="B561">
            <v>58070</v>
          </cell>
        </row>
        <row r="562">
          <cell r="A562" t="str">
            <v>오뚜기식1신</v>
          </cell>
          <cell r="B562">
            <v>19221</v>
          </cell>
        </row>
        <row r="563">
          <cell r="A563" t="str">
            <v>오리엔트시계</v>
          </cell>
          <cell r="B563">
            <v>70000</v>
          </cell>
        </row>
        <row r="564">
          <cell r="A564" t="str">
            <v>오리온전기</v>
          </cell>
          <cell r="B564">
            <v>64550</v>
          </cell>
        </row>
        <row r="565">
          <cell r="A565" t="str">
            <v>오양수산</v>
          </cell>
          <cell r="B565">
            <v>16040</v>
          </cell>
        </row>
        <row r="566">
          <cell r="A566" t="str">
            <v>온양팔프</v>
          </cell>
          <cell r="B566">
            <v>35100</v>
          </cell>
        </row>
        <row r="567">
          <cell r="A567" t="str">
            <v>온양팔프1우</v>
          </cell>
          <cell r="B567">
            <v>35105</v>
          </cell>
        </row>
        <row r="568">
          <cell r="A568" t="str">
            <v>외환은행</v>
          </cell>
          <cell r="B568">
            <v>85590</v>
          </cell>
        </row>
        <row r="569">
          <cell r="A569" t="str">
            <v>요업개발</v>
          </cell>
          <cell r="B569">
            <v>49000</v>
          </cell>
        </row>
        <row r="570">
          <cell r="A570" t="str">
            <v>우성</v>
          </cell>
          <cell r="B570">
            <v>56060</v>
          </cell>
        </row>
        <row r="571">
          <cell r="A571" t="str">
            <v>우성건설</v>
          </cell>
          <cell r="B571">
            <v>75590</v>
          </cell>
        </row>
        <row r="572">
          <cell r="A572" t="str">
            <v>우성사료</v>
          </cell>
          <cell r="B572">
            <v>19550</v>
          </cell>
        </row>
        <row r="573">
          <cell r="A573" t="str">
            <v>우성식품</v>
          </cell>
          <cell r="B573">
            <v>23020</v>
          </cell>
        </row>
        <row r="574">
          <cell r="A574" t="str">
            <v>우성타이어</v>
          </cell>
          <cell r="B574">
            <v>45520</v>
          </cell>
        </row>
        <row r="575">
          <cell r="A575" t="str">
            <v>우진전자</v>
          </cell>
          <cell r="B575">
            <v>64650</v>
          </cell>
        </row>
        <row r="576">
          <cell r="A576" t="str">
            <v>우진전자1우</v>
          </cell>
          <cell r="B576">
            <v>64655</v>
          </cell>
        </row>
        <row r="577">
          <cell r="A577" t="str">
            <v>울산투자금융</v>
          </cell>
          <cell r="B577">
            <v>87180</v>
          </cell>
        </row>
        <row r="578">
          <cell r="A578" t="str">
            <v>원림</v>
          </cell>
          <cell r="B578">
            <v>78530</v>
          </cell>
        </row>
        <row r="579">
          <cell r="A579" t="str">
            <v>유공</v>
          </cell>
          <cell r="B579">
            <v>44510</v>
          </cell>
        </row>
        <row r="580">
          <cell r="A580" t="str">
            <v>유공1우</v>
          </cell>
          <cell r="B580">
            <v>44515</v>
          </cell>
        </row>
        <row r="581">
          <cell r="A581" t="str">
            <v>유림</v>
          </cell>
          <cell r="B581">
            <v>31690</v>
          </cell>
        </row>
        <row r="582">
          <cell r="A582" t="str">
            <v>유성</v>
          </cell>
          <cell r="B582">
            <v>27540</v>
          </cell>
        </row>
        <row r="583">
          <cell r="A583" t="str">
            <v>유성기업</v>
          </cell>
          <cell r="B583">
            <v>68060</v>
          </cell>
        </row>
        <row r="584">
          <cell r="A584" t="str">
            <v>유유산업</v>
          </cell>
          <cell r="B584">
            <v>40580</v>
          </cell>
        </row>
        <row r="585">
          <cell r="A585" t="str">
            <v>유유산업1우</v>
          </cell>
          <cell r="B585">
            <v>40585</v>
          </cell>
        </row>
        <row r="586">
          <cell r="A586" t="str">
            <v>유한양행</v>
          </cell>
          <cell r="B586">
            <v>40500</v>
          </cell>
        </row>
        <row r="587">
          <cell r="A587" t="str">
            <v>유화</v>
          </cell>
          <cell r="B587">
            <v>31590</v>
          </cell>
        </row>
        <row r="588">
          <cell r="A588" t="str">
            <v>유화증권</v>
          </cell>
          <cell r="B588">
            <v>88130</v>
          </cell>
        </row>
        <row r="589">
          <cell r="A589" t="str">
            <v>유화증권1우</v>
          </cell>
          <cell r="B589">
            <v>88135</v>
          </cell>
        </row>
        <row r="590">
          <cell r="A590" t="str">
            <v>율촌화학</v>
          </cell>
          <cell r="B590">
            <v>48050</v>
          </cell>
        </row>
        <row r="591">
          <cell r="A591" t="str">
            <v>의성실업</v>
          </cell>
          <cell r="B591">
            <v>58060</v>
          </cell>
        </row>
        <row r="592">
          <cell r="A592" t="str">
            <v>이건산업</v>
          </cell>
          <cell r="B592">
            <v>34520</v>
          </cell>
        </row>
        <row r="593">
          <cell r="A593" t="str">
            <v>이수화학</v>
          </cell>
          <cell r="B593">
            <v>37080</v>
          </cell>
        </row>
        <row r="594">
          <cell r="A594" t="str">
            <v>이화산업</v>
          </cell>
          <cell r="B594">
            <v>37130</v>
          </cell>
        </row>
        <row r="595">
          <cell r="A595" t="str">
            <v>인천제철</v>
          </cell>
          <cell r="B595">
            <v>53540</v>
          </cell>
        </row>
        <row r="596">
          <cell r="A596" t="str">
            <v>인천투자금융</v>
          </cell>
          <cell r="B596">
            <v>87210</v>
          </cell>
        </row>
        <row r="597">
          <cell r="A597" t="str">
            <v>인켈</v>
          </cell>
          <cell r="B597">
            <v>64080</v>
          </cell>
        </row>
        <row r="598">
          <cell r="A598" t="str">
            <v>인켈1우</v>
          </cell>
          <cell r="B598">
            <v>64085</v>
          </cell>
        </row>
        <row r="599">
          <cell r="A599" t="str">
            <v>일동제약</v>
          </cell>
          <cell r="B599">
            <v>40560</v>
          </cell>
        </row>
        <row r="600">
          <cell r="A600" t="str">
            <v>일성</v>
          </cell>
          <cell r="B600">
            <v>48060</v>
          </cell>
        </row>
        <row r="601">
          <cell r="A601" t="str">
            <v>일성신약</v>
          </cell>
          <cell r="B601">
            <v>40680</v>
          </cell>
        </row>
        <row r="602">
          <cell r="A602" t="str">
            <v>일성종합건설</v>
          </cell>
          <cell r="B602">
            <v>75580</v>
          </cell>
        </row>
        <row r="603">
          <cell r="A603" t="str">
            <v>일신방직</v>
          </cell>
          <cell r="B603">
            <v>26530</v>
          </cell>
        </row>
        <row r="604">
          <cell r="A604" t="str">
            <v>일신석재</v>
          </cell>
          <cell r="B604">
            <v>51510</v>
          </cell>
        </row>
        <row r="605">
          <cell r="A605" t="str">
            <v>일양약품</v>
          </cell>
          <cell r="B605">
            <v>40550</v>
          </cell>
        </row>
        <row r="606">
          <cell r="A606" t="str">
            <v>일양약품1우</v>
          </cell>
          <cell r="B606">
            <v>40555</v>
          </cell>
        </row>
        <row r="607">
          <cell r="A607" t="str">
            <v>일정실업2신</v>
          </cell>
          <cell r="B607">
            <v>31082</v>
          </cell>
        </row>
        <row r="608">
          <cell r="A608" t="str">
            <v>일진</v>
          </cell>
          <cell r="B608">
            <v>66520</v>
          </cell>
        </row>
        <row r="609">
          <cell r="A609" t="str">
            <v>일진전기공업</v>
          </cell>
          <cell r="B609">
            <v>66540</v>
          </cell>
        </row>
        <row r="610">
          <cell r="A610" t="str">
            <v>일화모직</v>
          </cell>
          <cell r="B610">
            <v>30540</v>
          </cell>
        </row>
        <row r="611">
          <cell r="A611" t="str">
            <v>자동차보험</v>
          </cell>
          <cell r="B611">
            <v>91000</v>
          </cell>
        </row>
        <row r="612">
          <cell r="A612" t="str">
            <v>장기신용은행</v>
          </cell>
          <cell r="B612">
            <v>85000</v>
          </cell>
        </row>
        <row r="613">
          <cell r="A613" t="str">
            <v>장은증권</v>
          </cell>
          <cell r="B613">
            <v>88190</v>
          </cell>
        </row>
        <row r="614">
          <cell r="A614" t="str">
            <v>전방</v>
          </cell>
          <cell r="B614">
            <v>26520</v>
          </cell>
        </row>
        <row r="615">
          <cell r="A615" t="str">
            <v>전북은행</v>
          </cell>
          <cell r="B615">
            <v>86000</v>
          </cell>
        </row>
        <row r="616">
          <cell r="A616" t="str">
            <v>정풍물산</v>
          </cell>
          <cell r="B616">
            <v>64500</v>
          </cell>
        </row>
        <row r="617">
          <cell r="A617" t="str">
            <v>제일냉동</v>
          </cell>
          <cell r="B617">
            <v>16020</v>
          </cell>
        </row>
        <row r="618">
          <cell r="A618" t="str">
            <v>제일모직</v>
          </cell>
          <cell r="B618">
            <v>27500</v>
          </cell>
        </row>
        <row r="619">
          <cell r="A619" t="str">
            <v>제일물산</v>
          </cell>
          <cell r="B619">
            <v>37060</v>
          </cell>
        </row>
        <row r="620">
          <cell r="A620" t="str">
            <v>제일약품</v>
          </cell>
          <cell r="B620">
            <v>40730</v>
          </cell>
        </row>
        <row r="621">
          <cell r="A621" t="str">
            <v>제일엔지니어</v>
          </cell>
          <cell r="B621">
            <v>64290</v>
          </cell>
        </row>
        <row r="622">
          <cell r="A622" t="str">
            <v>제일은행</v>
          </cell>
          <cell r="B622">
            <v>85520</v>
          </cell>
        </row>
        <row r="623">
          <cell r="A623" t="str">
            <v>제일정밀</v>
          </cell>
          <cell r="B623">
            <v>62820</v>
          </cell>
        </row>
        <row r="624">
          <cell r="A624" t="str">
            <v>제일제당</v>
          </cell>
          <cell r="B624">
            <v>18520</v>
          </cell>
        </row>
        <row r="625">
          <cell r="A625" t="str">
            <v>제일제당1우</v>
          </cell>
          <cell r="B625">
            <v>18525</v>
          </cell>
        </row>
        <row r="626">
          <cell r="A626" t="str">
            <v>제일증권</v>
          </cell>
          <cell r="B626">
            <v>88070</v>
          </cell>
        </row>
        <row r="627">
          <cell r="A627" t="str">
            <v>제일증권1우</v>
          </cell>
          <cell r="B627">
            <v>88075</v>
          </cell>
        </row>
        <row r="628">
          <cell r="A628" t="str">
            <v>제일투자금융</v>
          </cell>
          <cell r="B628">
            <v>87100</v>
          </cell>
        </row>
        <row r="629">
          <cell r="A629" t="str">
            <v>제일합섬</v>
          </cell>
          <cell r="B629">
            <v>28580</v>
          </cell>
        </row>
        <row r="630">
          <cell r="A630" t="str">
            <v>제일화재</v>
          </cell>
          <cell r="B630">
            <v>90570</v>
          </cell>
        </row>
        <row r="631">
          <cell r="A631" t="str">
            <v>제주은행</v>
          </cell>
          <cell r="B631">
            <v>86070</v>
          </cell>
        </row>
        <row r="632">
          <cell r="A632" t="str">
            <v>조광페인트</v>
          </cell>
          <cell r="B632">
            <v>40020</v>
          </cell>
        </row>
        <row r="633">
          <cell r="A633" t="str">
            <v>조광피혁</v>
          </cell>
          <cell r="B633">
            <v>33010</v>
          </cell>
        </row>
        <row r="634">
          <cell r="A634" t="str">
            <v>조비</v>
          </cell>
          <cell r="B634">
            <v>38010</v>
          </cell>
        </row>
        <row r="635">
          <cell r="A635" t="str">
            <v>조선내화</v>
          </cell>
          <cell r="B635">
            <v>50000</v>
          </cell>
        </row>
        <row r="636">
          <cell r="A636" t="str">
            <v>조선맥주</v>
          </cell>
          <cell r="B636">
            <v>22510</v>
          </cell>
        </row>
        <row r="637">
          <cell r="A637" t="str">
            <v>조선맥주1우</v>
          </cell>
          <cell r="B637">
            <v>22515</v>
          </cell>
        </row>
        <row r="638">
          <cell r="A638" t="str">
            <v>조선선재</v>
          </cell>
          <cell r="B638">
            <v>58000</v>
          </cell>
        </row>
        <row r="639">
          <cell r="A639" t="str">
            <v>조영상사</v>
          </cell>
          <cell r="B639">
            <v>78420</v>
          </cell>
        </row>
        <row r="640">
          <cell r="A640" t="str">
            <v>조일알미늄</v>
          </cell>
          <cell r="B640">
            <v>55050</v>
          </cell>
        </row>
        <row r="641">
          <cell r="A641" t="str">
            <v>조흥은행</v>
          </cell>
          <cell r="B641">
            <v>85510</v>
          </cell>
        </row>
        <row r="642">
          <cell r="A642" t="str">
            <v>조흥화학</v>
          </cell>
          <cell r="B642">
            <v>37050</v>
          </cell>
        </row>
        <row r="643">
          <cell r="A643" t="str">
            <v>종근당</v>
          </cell>
          <cell r="B643">
            <v>40630</v>
          </cell>
        </row>
        <row r="644">
          <cell r="A644" t="str">
            <v>중앙염색가공</v>
          </cell>
          <cell r="B644">
            <v>31010</v>
          </cell>
        </row>
        <row r="645">
          <cell r="A645" t="str">
            <v>중앙제지</v>
          </cell>
          <cell r="B645">
            <v>35200</v>
          </cell>
        </row>
        <row r="646">
          <cell r="A646" t="str">
            <v>중앙투자금융</v>
          </cell>
          <cell r="B646">
            <v>87050</v>
          </cell>
        </row>
        <row r="647">
          <cell r="A647" t="str">
            <v>중외제약</v>
          </cell>
          <cell r="B647">
            <v>40620</v>
          </cell>
        </row>
        <row r="648">
          <cell r="A648" t="str">
            <v>중원</v>
          </cell>
          <cell r="B648">
            <v>30550</v>
          </cell>
        </row>
        <row r="649">
          <cell r="A649" t="str">
            <v>지원산업</v>
          </cell>
          <cell r="B649">
            <v>64310</v>
          </cell>
        </row>
        <row r="650">
          <cell r="A650" t="str">
            <v>진도</v>
          </cell>
          <cell r="B650">
            <v>68130</v>
          </cell>
        </row>
        <row r="651">
          <cell r="A651" t="str">
            <v>진도1우</v>
          </cell>
          <cell r="B651">
            <v>68135</v>
          </cell>
        </row>
        <row r="652">
          <cell r="A652" t="str">
            <v>진도패션</v>
          </cell>
          <cell r="B652">
            <v>32500</v>
          </cell>
        </row>
        <row r="653">
          <cell r="A653" t="str">
            <v>진로</v>
          </cell>
          <cell r="B653">
            <v>21000</v>
          </cell>
        </row>
        <row r="654">
          <cell r="A654" t="str">
            <v>진로1우</v>
          </cell>
          <cell r="B654">
            <v>21005</v>
          </cell>
        </row>
        <row r="655">
          <cell r="A655" t="str">
            <v>진로종합식품</v>
          </cell>
          <cell r="B655">
            <v>16000</v>
          </cell>
        </row>
        <row r="656">
          <cell r="A656" t="str">
            <v>진성레미1신</v>
          </cell>
          <cell r="B656">
            <v>50581</v>
          </cell>
        </row>
        <row r="657">
          <cell r="A657" t="str">
            <v>진양</v>
          </cell>
          <cell r="B657">
            <v>39100</v>
          </cell>
        </row>
        <row r="658">
          <cell r="A658" t="str">
            <v>진영산업</v>
          </cell>
          <cell r="B658">
            <v>31570</v>
          </cell>
        </row>
        <row r="659">
          <cell r="A659" t="str">
            <v>진웅</v>
          </cell>
          <cell r="B659">
            <v>78400</v>
          </cell>
        </row>
        <row r="660">
          <cell r="A660" t="str">
            <v>진흥기업</v>
          </cell>
          <cell r="B660">
            <v>75190</v>
          </cell>
        </row>
        <row r="661">
          <cell r="A661" t="str">
            <v>진흥상호신용</v>
          </cell>
          <cell r="B661">
            <v>87500</v>
          </cell>
        </row>
        <row r="662">
          <cell r="A662" t="str">
            <v>창원기화공</v>
          </cell>
          <cell r="B662">
            <v>68160</v>
          </cell>
        </row>
        <row r="663">
          <cell r="A663" t="str">
            <v>천광산업</v>
          </cell>
          <cell r="B663">
            <v>19540</v>
          </cell>
        </row>
        <row r="664">
          <cell r="A664" t="str">
            <v>천일고속</v>
          </cell>
          <cell r="B664">
            <v>81040</v>
          </cell>
        </row>
        <row r="665">
          <cell r="A665" t="str">
            <v>천지산업</v>
          </cell>
          <cell r="B665">
            <v>78170</v>
          </cell>
        </row>
        <row r="666">
          <cell r="A666" t="str">
            <v>청구2신</v>
          </cell>
          <cell r="B666">
            <v>75662</v>
          </cell>
        </row>
        <row r="667">
          <cell r="A667" t="str">
            <v>청산</v>
          </cell>
          <cell r="B667">
            <v>78520</v>
          </cell>
        </row>
        <row r="668">
          <cell r="A668" t="str">
            <v>청호컴퓨터</v>
          </cell>
          <cell r="B668">
            <v>62850</v>
          </cell>
        </row>
        <row r="669">
          <cell r="A669" t="str">
            <v>충남방적</v>
          </cell>
          <cell r="B669">
            <v>26550</v>
          </cell>
        </row>
        <row r="670">
          <cell r="A670" t="str">
            <v>충북은행</v>
          </cell>
          <cell r="B670">
            <v>86090</v>
          </cell>
        </row>
        <row r="671">
          <cell r="A671" t="str">
            <v>충북투자금융</v>
          </cell>
          <cell r="B671">
            <v>87290</v>
          </cell>
        </row>
        <row r="672">
          <cell r="A672" t="str">
            <v>충청은행</v>
          </cell>
          <cell r="B672">
            <v>86060</v>
          </cell>
        </row>
        <row r="673">
          <cell r="A673" t="str">
            <v>카프로락탐</v>
          </cell>
          <cell r="B673">
            <v>37000</v>
          </cell>
        </row>
        <row r="674">
          <cell r="A674" t="str">
            <v>케이와이씨</v>
          </cell>
          <cell r="B674">
            <v>64200</v>
          </cell>
        </row>
        <row r="675">
          <cell r="A675" t="str">
            <v>코리아써키우</v>
          </cell>
          <cell r="B675">
            <v>64585</v>
          </cell>
        </row>
        <row r="676">
          <cell r="A676" t="str">
            <v>코리아써키트</v>
          </cell>
          <cell r="B676">
            <v>64580</v>
          </cell>
        </row>
        <row r="677">
          <cell r="A677" t="str">
            <v>코오롱</v>
          </cell>
          <cell r="B677">
            <v>28530</v>
          </cell>
        </row>
        <row r="678">
          <cell r="A678" t="str">
            <v>코오롱1우</v>
          </cell>
          <cell r="B678">
            <v>28535</v>
          </cell>
        </row>
        <row r="679">
          <cell r="A679" t="str">
            <v>코오롱건설</v>
          </cell>
          <cell r="B679">
            <v>75400</v>
          </cell>
        </row>
        <row r="680">
          <cell r="A680" t="str">
            <v>코오롱건설우</v>
          </cell>
          <cell r="B680">
            <v>75405</v>
          </cell>
        </row>
        <row r="681">
          <cell r="A681" t="str">
            <v>코오롱상1우</v>
          </cell>
          <cell r="B681">
            <v>78325</v>
          </cell>
        </row>
        <row r="682">
          <cell r="A682" t="str">
            <v>코오롱상사</v>
          </cell>
          <cell r="B682">
            <v>78320</v>
          </cell>
        </row>
        <row r="683">
          <cell r="A683" t="str">
            <v>코오롱유화</v>
          </cell>
          <cell r="B683">
            <v>39070</v>
          </cell>
        </row>
        <row r="684">
          <cell r="A684" t="str">
            <v>크라운제과</v>
          </cell>
          <cell r="B684">
            <v>18730</v>
          </cell>
        </row>
        <row r="685">
          <cell r="A685" t="str">
            <v>태광산업</v>
          </cell>
          <cell r="B685">
            <v>28550</v>
          </cell>
        </row>
        <row r="686">
          <cell r="A686" t="str">
            <v>태림포장</v>
          </cell>
          <cell r="B686">
            <v>35240</v>
          </cell>
        </row>
        <row r="687">
          <cell r="A687" t="str">
            <v>태봉전자</v>
          </cell>
          <cell r="B687">
            <v>64170</v>
          </cell>
        </row>
        <row r="688">
          <cell r="A688" t="str">
            <v>태봉전자1우</v>
          </cell>
          <cell r="B688">
            <v>64175</v>
          </cell>
        </row>
        <row r="689">
          <cell r="A689" t="str">
            <v>태성기공</v>
          </cell>
          <cell r="B689">
            <v>60520</v>
          </cell>
        </row>
        <row r="690">
          <cell r="A690" t="str">
            <v>태양금속</v>
          </cell>
          <cell r="B690">
            <v>58080</v>
          </cell>
        </row>
        <row r="691">
          <cell r="A691" t="str">
            <v>태양금속1우</v>
          </cell>
          <cell r="B691">
            <v>58085</v>
          </cell>
        </row>
        <row r="692">
          <cell r="A692" t="str">
            <v>태영</v>
          </cell>
          <cell r="B692">
            <v>75550</v>
          </cell>
        </row>
        <row r="693">
          <cell r="A693" t="str">
            <v>태영판지</v>
          </cell>
          <cell r="B693">
            <v>35170</v>
          </cell>
        </row>
        <row r="694">
          <cell r="A694" t="str">
            <v>태원물산</v>
          </cell>
          <cell r="B694">
            <v>51000</v>
          </cell>
        </row>
        <row r="695">
          <cell r="A695" t="str">
            <v>태일정밀</v>
          </cell>
          <cell r="B695">
            <v>62830</v>
          </cell>
        </row>
        <row r="696">
          <cell r="A696" t="str">
            <v>태일정밀1우</v>
          </cell>
          <cell r="B696">
            <v>62835</v>
          </cell>
        </row>
        <row r="697">
          <cell r="A697" t="str">
            <v>태창</v>
          </cell>
          <cell r="B697">
            <v>25030</v>
          </cell>
        </row>
        <row r="698">
          <cell r="A698" t="str">
            <v>태창기업</v>
          </cell>
          <cell r="B698">
            <v>30020</v>
          </cell>
        </row>
        <row r="699">
          <cell r="A699" t="str">
            <v>태평양</v>
          </cell>
          <cell r="B699">
            <v>42000</v>
          </cell>
        </row>
        <row r="700">
          <cell r="A700" t="str">
            <v>태평양우</v>
          </cell>
          <cell r="B700">
            <v>42005</v>
          </cell>
        </row>
        <row r="701">
          <cell r="A701" t="str">
            <v>태평양제약</v>
          </cell>
          <cell r="B701">
            <v>40770</v>
          </cell>
        </row>
        <row r="702">
          <cell r="A702" t="str">
            <v>태평양제약우</v>
          </cell>
          <cell r="B702">
            <v>40775</v>
          </cell>
        </row>
        <row r="703">
          <cell r="A703" t="str">
            <v>태평양종합산</v>
          </cell>
          <cell r="B703">
            <v>49520</v>
          </cell>
        </row>
        <row r="704">
          <cell r="A704" t="str">
            <v>태평양종합우</v>
          </cell>
          <cell r="B704">
            <v>49525</v>
          </cell>
        </row>
        <row r="705">
          <cell r="A705" t="str">
            <v>태평양패션</v>
          </cell>
          <cell r="B705">
            <v>31510</v>
          </cell>
        </row>
        <row r="706">
          <cell r="A706" t="str">
            <v>태화</v>
          </cell>
          <cell r="B706">
            <v>33500</v>
          </cell>
        </row>
        <row r="707">
          <cell r="A707" t="str">
            <v>태흥피혁</v>
          </cell>
          <cell r="B707">
            <v>33030</v>
          </cell>
        </row>
        <row r="708">
          <cell r="A708" t="str">
            <v>평화산업</v>
          </cell>
          <cell r="B708">
            <v>47010</v>
          </cell>
        </row>
        <row r="709">
          <cell r="A709" t="str">
            <v>포스코켐</v>
          </cell>
          <cell r="B709">
            <v>37120</v>
          </cell>
        </row>
        <row r="710">
          <cell r="A710" t="str">
            <v>포항종합제철</v>
          </cell>
          <cell r="B710">
            <v>53040</v>
          </cell>
        </row>
        <row r="711">
          <cell r="A711" t="str">
            <v>폴리우레탄</v>
          </cell>
          <cell r="B711">
            <v>39090</v>
          </cell>
        </row>
        <row r="712">
          <cell r="A712" t="str">
            <v>풍림산업</v>
          </cell>
          <cell r="B712">
            <v>75440</v>
          </cell>
        </row>
        <row r="713">
          <cell r="A713" t="str">
            <v>풍산</v>
          </cell>
          <cell r="B713">
            <v>55040</v>
          </cell>
        </row>
        <row r="714">
          <cell r="A714" t="str">
            <v>피어리스</v>
          </cell>
          <cell r="B714">
            <v>42040</v>
          </cell>
        </row>
        <row r="715">
          <cell r="A715" t="str">
            <v>하나은행</v>
          </cell>
          <cell r="B715">
            <v>85570</v>
          </cell>
        </row>
        <row r="716">
          <cell r="A716" t="str">
            <v>한국강관</v>
          </cell>
          <cell r="B716">
            <v>54020</v>
          </cell>
        </row>
        <row r="717">
          <cell r="A717" t="str">
            <v>한국강관1우</v>
          </cell>
          <cell r="B717">
            <v>54025</v>
          </cell>
        </row>
        <row r="718">
          <cell r="A718" t="str">
            <v>한국개발리스</v>
          </cell>
          <cell r="B718">
            <v>87800</v>
          </cell>
        </row>
        <row r="719">
          <cell r="A719" t="str">
            <v>한국공항</v>
          </cell>
          <cell r="B719">
            <v>84000</v>
          </cell>
        </row>
        <row r="720">
          <cell r="A720" t="str">
            <v>한국금속</v>
          </cell>
          <cell r="B720">
            <v>53580</v>
          </cell>
        </row>
        <row r="721">
          <cell r="A721" t="str">
            <v>한국대동전자</v>
          </cell>
          <cell r="B721">
            <v>64320</v>
          </cell>
        </row>
        <row r="722">
          <cell r="A722" t="str">
            <v>한국마벨</v>
          </cell>
          <cell r="B722">
            <v>64670</v>
          </cell>
        </row>
        <row r="723">
          <cell r="A723" t="str">
            <v>한국물산</v>
          </cell>
          <cell r="B723">
            <v>31050</v>
          </cell>
        </row>
        <row r="724">
          <cell r="A724" t="str">
            <v>한국물산1우</v>
          </cell>
          <cell r="B724">
            <v>31055</v>
          </cell>
        </row>
        <row r="725">
          <cell r="A725" t="str">
            <v>한국벨트</v>
          </cell>
          <cell r="B725">
            <v>47020</v>
          </cell>
        </row>
        <row r="726">
          <cell r="A726" t="str">
            <v>한국석유</v>
          </cell>
          <cell r="B726">
            <v>52030</v>
          </cell>
        </row>
        <row r="727">
          <cell r="A727" t="str">
            <v>한국수출포장</v>
          </cell>
          <cell r="B727">
            <v>35070</v>
          </cell>
        </row>
        <row r="728">
          <cell r="A728" t="str">
            <v>한국쉘석유</v>
          </cell>
          <cell r="B728">
            <v>45040</v>
          </cell>
        </row>
        <row r="729">
          <cell r="A729" t="str">
            <v>한국안전유리</v>
          </cell>
          <cell r="B729">
            <v>49550</v>
          </cell>
        </row>
        <row r="730">
          <cell r="A730" t="str">
            <v>한국유리</v>
          </cell>
          <cell r="B730">
            <v>49500</v>
          </cell>
        </row>
        <row r="731">
          <cell r="A731" t="str">
            <v>한국유리1우</v>
          </cell>
          <cell r="B731">
            <v>49505</v>
          </cell>
        </row>
        <row r="732">
          <cell r="A732" t="str">
            <v>한국이동통신</v>
          </cell>
          <cell r="B732">
            <v>84300</v>
          </cell>
        </row>
        <row r="733">
          <cell r="A733" t="str">
            <v>한국전력</v>
          </cell>
          <cell r="B733">
            <v>74000</v>
          </cell>
        </row>
        <row r="734">
          <cell r="A734" t="str">
            <v>한국전자</v>
          </cell>
          <cell r="B734">
            <v>64540</v>
          </cell>
        </row>
        <row r="735">
          <cell r="A735" t="str">
            <v>한국전자부품</v>
          </cell>
          <cell r="B735">
            <v>64150</v>
          </cell>
        </row>
        <row r="736">
          <cell r="A736" t="str">
            <v>한국전장</v>
          </cell>
          <cell r="B736">
            <v>62810</v>
          </cell>
        </row>
        <row r="737">
          <cell r="A737" t="str">
            <v>한국제지</v>
          </cell>
          <cell r="B737">
            <v>35010</v>
          </cell>
        </row>
        <row r="738">
          <cell r="A738" t="str">
            <v>한국종금</v>
          </cell>
          <cell r="B738">
            <v>87730</v>
          </cell>
        </row>
        <row r="739">
          <cell r="A739" t="str">
            <v>한국종합기계</v>
          </cell>
          <cell r="B739">
            <v>62000</v>
          </cell>
        </row>
        <row r="740">
          <cell r="A740" t="str">
            <v>한국주철관</v>
          </cell>
          <cell r="B740">
            <v>54010</v>
          </cell>
        </row>
        <row r="741">
          <cell r="A741" t="str">
            <v>한국철강</v>
          </cell>
          <cell r="B741">
            <v>53060</v>
          </cell>
        </row>
        <row r="742">
          <cell r="A742" t="str">
            <v>한국컴퓨터</v>
          </cell>
          <cell r="B742">
            <v>62800</v>
          </cell>
        </row>
        <row r="743">
          <cell r="A743" t="str">
            <v>한국케이디</v>
          </cell>
          <cell r="B743">
            <v>66120</v>
          </cell>
        </row>
        <row r="744">
          <cell r="A744" t="str">
            <v>한국코아</v>
          </cell>
          <cell r="B744">
            <v>64610</v>
          </cell>
        </row>
        <row r="745">
          <cell r="A745" t="str">
            <v>한국타이어</v>
          </cell>
          <cell r="B745">
            <v>45500</v>
          </cell>
        </row>
        <row r="746">
          <cell r="A746" t="str">
            <v>한국티타공업</v>
          </cell>
          <cell r="B746">
            <v>43020</v>
          </cell>
        </row>
        <row r="747">
          <cell r="A747" t="str">
            <v>한국프랜지</v>
          </cell>
          <cell r="B747">
            <v>68100</v>
          </cell>
        </row>
        <row r="748">
          <cell r="A748" t="str">
            <v>한국화장품</v>
          </cell>
          <cell r="B748">
            <v>42020</v>
          </cell>
        </row>
        <row r="749">
          <cell r="A749" t="str">
            <v>한농</v>
          </cell>
          <cell r="B749">
            <v>38500</v>
          </cell>
        </row>
        <row r="750">
          <cell r="A750" t="str">
            <v>한독</v>
          </cell>
          <cell r="B750">
            <v>70010</v>
          </cell>
        </row>
        <row r="751">
          <cell r="A751" t="str">
            <v>한독약품</v>
          </cell>
          <cell r="B751">
            <v>40640</v>
          </cell>
        </row>
        <row r="752">
          <cell r="A752" t="str">
            <v>한독우선주</v>
          </cell>
          <cell r="B752">
            <v>70015</v>
          </cell>
        </row>
        <row r="753">
          <cell r="A753" t="str">
            <v>한라건설1신</v>
          </cell>
          <cell r="B753">
            <v>75651</v>
          </cell>
        </row>
        <row r="754">
          <cell r="A754" t="str">
            <v>한라시멘트</v>
          </cell>
          <cell r="B754">
            <v>50570</v>
          </cell>
        </row>
        <row r="755">
          <cell r="A755" t="str">
            <v>한미약품</v>
          </cell>
          <cell r="B755">
            <v>40750</v>
          </cell>
        </row>
        <row r="756">
          <cell r="A756" t="str">
            <v>한미은행</v>
          </cell>
          <cell r="B756">
            <v>85550</v>
          </cell>
        </row>
        <row r="757">
          <cell r="A757" t="str">
            <v>한보철강</v>
          </cell>
          <cell r="B757">
            <v>53050</v>
          </cell>
        </row>
        <row r="758">
          <cell r="A758" t="str">
            <v>한불종금1신</v>
          </cell>
          <cell r="B758">
            <v>87751</v>
          </cell>
        </row>
        <row r="759">
          <cell r="A759" t="str">
            <v>한성기업</v>
          </cell>
          <cell r="B759">
            <v>16050</v>
          </cell>
        </row>
        <row r="760">
          <cell r="A760" t="str">
            <v>한솔제지</v>
          </cell>
          <cell r="B760">
            <v>35020</v>
          </cell>
        </row>
        <row r="761">
          <cell r="A761" t="str">
            <v>한솔제지우선</v>
          </cell>
          <cell r="B761">
            <v>35025</v>
          </cell>
        </row>
        <row r="762">
          <cell r="A762" t="str">
            <v>한신공영</v>
          </cell>
          <cell r="B762">
            <v>75100</v>
          </cell>
        </row>
        <row r="763">
          <cell r="A763" t="str">
            <v>한신공영1우</v>
          </cell>
          <cell r="B763">
            <v>75105</v>
          </cell>
        </row>
        <row r="764">
          <cell r="A764" t="str">
            <v>한신기계공업</v>
          </cell>
          <cell r="B764">
            <v>62020</v>
          </cell>
        </row>
        <row r="765">
          <cell r="A765" t="str">
            <v>한신증권</v>
          </cell>
          <cell r="B765">
            <v>88100</v>
          </cell>
        </row>
        <row r="766">
          <cell r="A766" t="str">
            <v>한신증권1우</v>
          </cell>
          <cell r="B766">
            <v>88105</v>
          </cell>
        </row>
        <row r="767">
          <cell r="A767" t="str">
            <v>한양</v>
          </cell>
          <cell r="B767">
            <v>75150</v>
          </cell>
        </row>
        <row r="768">
          <cell r="A768" t="str">
            <v>한양증권</v>
          </cell>
          <cell r="B768">
            <v>88150</v>
          </cell>
        </row>
        <row r="769">
          <cell r="A769" t="str">
            <v>한양증권우</v>
          </cell>
          <cell r="B769">
            <v>88155</v>
          </cell>
        </row>
        <row r="770">
          <cell r="A770" t="str">
            <v>한화종합화학</v>
          </cell>
          <cell r="B770">
            <v>37010</v>
          </cell>
        </row>
        <row r="771">
          <cell r="A771" t="str">
            <v>한화종합화학1우</v>
          </cell>
          <cell r="B771">
            <v>37015</v>
          </cell>
        </row>
        <row r="772">
          <cell r="A772" t="str">
            <v>한올제약</v>
          </cell>
          <cell r="B772">
            <v>40830</v>
          </cell>
        </row>
        <row r="773">
          <cell r="A773" t="str">
            <v>한외종합금유</v>
          </cell>
          <cell r="B773">
            <v>87710</v>
          </cell>
        </row>
        <row r="774">
          <cell r="A774" t="str">
            <v>한일건설</v>
          </cell>
          <cell r="B774">
            <v>75630</v>
          </cell>
        </row>
        <row r="775">
          <cell r="A775" t="str">
            <v>한일방직</v>
          </cell>
          <cell r="B775">
            <v>26560</v>
          </cell>
        </row>
        <row r="776">
          <cell r="A776" t="str">
            <v>한일시멘트</v>
          </cell>
          <cell r="B776">
            <v>50500</v>
          </cell>
        </row>
        <row r="777">
          <cell r="A777" t="str">
            <v>한일써키트</v>
          </cell>
          <cell r="B777">
            <v>64620</v>
          </cell>
        </row>
        <row r="778">
          <cell r="A778" t="str">
            <v>한일써키트우</v>
          </cell>
          <cell r="B778">
            <v>64625</v>
          </cell>
        </row>
        <row r="779">
          <cell r="A779" t="str">
            <v>한일약품</v>
          </cell>
          <cell r="B779">
            <v>40600</v>
          </cell>
        </row>
        <row r="780">
          <cell r="A780" t="str">
            <v>한일은행</v>
          </cell>
          <cell r="B780">
            <v>85530</v>
          </cell>
        </row>
        <row r="781">
          <cell r="A781" t="str">
            <v>한일이화</v>
          </cell>
          <cell r="B781">
            <v>68140</v>
          </cell>
        </row>
        <row r="782">
          <cell r="A782" t="str">
            <v>한일증권</v>
          </cell>
          <cell r="B782">
            <v>88170</v>
          </cell>
        </row>
        <row r="783">
          <cell r="A783" t="str">
            <v>한일철강</v>
          </cell>
          <cell r="B783">
            <v>54050</v>
          </cell>
        </row>
        <row r="784">
          <cell r="A784" t="str">
            <v>한일투자금융</v>
          </cell>
          <cell r="B784">
            <v>87230</v>
          </cell>
        </row>
        <row r="785">
          <cell r="A785" t="str">
            <v>한일합섬</v>
          </cell>
          <cell r="B785">
            <v>28520</v>
          </cell>
        </row>
        <row r="786">
          <cell r="A786" t="str">
            <v>한일합섬1우</v>
          </cell>
          <cell r="B786">
            <v>28525</v>
          </cell>
        </row>
        <row r="787">
          <cell r="A787" t="str">
            <v>한정화학</v>
          </cell>
          <cell r="B787">
            <v>38540</v>
          </cell>
        </row>
        <row r="788">
          <cell r="A788" t="str">
            <v>한주전자</v>
          </cell>
          <cell r="B788">
            <v>64300</v>
          </cell>
        </row>
        <row r="789">
          <cell r="A789" t="str">
            <v>한주통산</v>
          </cell>
          <cell r="B789">
            <v>78390</v>
          </cell>
        </row>
        <row r="790">
          <cell r="A790" t="str">
            <v>한진</v>
          </cell>
          <cell r="B790">
            <v>82040</v>
          </cell>
        </row>
        <row r="791">
          <cell r="A791" t="str">
            <v>한진건설</v>
          </cell>
          <cell r="B791">
            <v>75380</v>
          </cell>
        </row>
        <row r="792">
          <cell r="A792" t="str">
            <v>한진중공업</v>
          </cell>
          <cell r="B792">
            <v>69000</v>
          </cell>
        </row>
        <row r="793">
          <cell r="A793" t="str">
            <v>한진투자증권</v>
          </cell>
          <cell r="B793">
            <v>88260</v>
          </cell>
        </row>
        <row r="794">
          <cell r="A794" t="str">
            <v>한진해운</v>
          </cell>
          <cell r="B794">
            <v>83000</v>
          </cell>
        </row>
        <row r="795">
          <cell r="A795" t="str">
            <v>한창</v>
          </cell>
          <cell r="B795">
            <v>64350</v>
          </cell>
        </row>
        <row r="796">
          <cell r="A796" t="str">
            <v>한창제지</v>
          </cell>
          <cell r="B796">
            <v>35130</v>
          </cell>
        </row>
        <row r="797">
          <cell r="A797" t="str">
            <v>한화</v>
          </cell>
          <cell r="B797">
            <v>43000</v>
          </cell>
        </row>
        <row r="798">
          <cell r="A798" t="str">
            <v>한화1우</v>
          </cell>
          <cell r="B798">
            <v>43005</v>
          </cell>
        </row>
        <row r="799">
          <cell r="A799" t="str">
            <v>항도투자금융</v>
          </cell>
          <cell r="B799">
            <v>87110</v>
          </cell>
        </row>
        <row r="800">
          <cell r="A800" t="str">
            <v>해동상호신용</v>
          </cell>
          <cell r="B800">
            <v>87510</v>
          </cell>
        </row>
        <row r="801">
          <cell r="A801" t="str">
            <v>해동화재</v>
          </cell>
          <cell r="B801">
            <v>90510</v>
          </cell>
        </row>
        <row r="802">
          <cell r="A802" t="str">
            <v>해태유업</v>
          </cell>
          <cell r="B802">
            <v>15530</v>
          </cell>
        </row>
        <row r="803">
          <cell r="A803" t="str">
            <v>해태유업1우</v>
          </cell>
          <cell r="B803">
            <v>15535</v>
          </cell>
        </row>
        <row r="804">
          <cell r="A804" t="str">
            <v>해태유통</v>
          </cell>
          <cell r="B804">
            <v>80070</v>
          </cell>
        </row>
        <row r="805">
          <cell r="A805" t="str">
            <v>해태전자</v>
          </cell>
          <cell r="B805">
            <v>64110</v>
          </cell>
        </row>
        <row r="806">
          <cell r="A806" t="str">
            <v>해태전자1우</v>
          </cell>
          <cell r="B806">
            <v>64115</v>
          </cell>
        </row>
        <row r="807">
          <cell r="A807" t="str">
            <v>해태제과</v>
          </cell>
          <cell r="B807">
            <v>18700</v>
          </cell>
        </row>
        <row r="808">
          <cell r="A808" t="str">
            <v>해태제과1우</v>
          </cell>
          <cell r="B808">
            <v>18705</v>
          </cell>
        </row>
        <row r="809">
          <cell r="A809" t="str">
            <v>현대강관</v>
          </cell>
          <cell r="B809">
            <v>53550</v>
          </cell>
        </row>
        <row r="810">
          <cell r="A810" t="str">
            <v>현대건설</v>
          </cell>
          <cell r="B810">
            <v>75470</v>
          </cell>
        </row>
        <row r="811">
          <cell r="A811" t="str">
            <v>현대건설1우</v>
          </cell>
          <cell r="B811">
            <v>75475</v>
          </cell>
        </row>
        <row r="812">
          <cell r="A812" t="str">
            <v>현대금속</v>
          </cell>
          <cell r="B812">
            <v>56040</v>
          </cell>
        </row>
        <row r="813">
          <cell r="A813" t="str">
            <v>현대금속1우</v>
          </cell>
          <cell r="B813">
            <v>56045</v>
          </cell>
        </row>
        <row r="814">
          <cell r="A814" t="str">
            <v>현대미포조선</v>
          </cell>
          <cell r="B814">
            <v>69010</v>
          </cell>
        </row>
        <row r="815">
          <cell r="A815" t="str">
            <v>현대시멘트</v>
          </cell>
          <cell r="B815">
            <v>50530</v>
          </cell>
        </row>
        <row r="816">
          <cell r="A816" t="str">
            <v>현대약품</v>
          </cell>
          <cell r="B816">
            <v>40650</v>
          </cell>
        </row>
        <row r="817">
          <cell r="A817" t="str">
            <v>현대자동차</v>
          </cell>
          <cell r="B817">
            <v>67510</v>
          </cell>
        </row>
        <row r="818">
          <cell r="A818" t="str">
            <v>현대정공</v>
          </cell>
          <cell r="B818">
            <v>67540</v>
          </cell>
        </row>
        <row r="819">
          <cell r="A819" t="str">
            <v>현대종합금융</v>
          </cell>
          <cell r="B819">
            <v>87700</v>
          </cell>
        </row>
        <row r="820">
          <cell r="A820" t="str">
            <v>현대종합목재</v>
          </cell>
          <cell r="B820">
            <v>71510</v>
          </cell>
        </row>
        <row r="821">
          <cell r="A821" t="str">
            <v>현대종합상사</v>
          </cell>
          <cell r="B821">
            <v>78250</v>
          </cell>
        </row>
        <row r="822">
          <cell r="A822" t="str">
            <v>현대증권</v>
          </cell>
          <cell r="B822">
            <v>88030</v>
          </cell>
        </row>
        <row r="823">
          <cell r="A823" t="str">
            <v>현대차1우</v>
          </cell>
          <cell r="B823">
            <v>67515</v>
          </cell>
        </row>
        <row r="824">
          <cell r="A824" t="str">
            <v>현대차서1우</v>
          </cell>
          <cell r="B824">
            <v>77005</v>
          </cell>
        </row>
        <row r="825">
          <cell r="A825" t="str">
            <v>현대차서비스</v>
          </cell>
          <cell r="B825">
            <v>77000</v>
          </cell>
        </row>
        <row r="826">
          <cell r="A826" t="str">
            <v>현대페인트</v>
          </cell>
          <cell r="B826">
            <v>40040</v>
          </cell>
        </row>
        <row r="827">
          <cell r="A827" t="str">
            <v>현대해상화재</v>
          </cell>
          <cell r="B827">
            <v>90590</v>
          </cell>
        </row>
        <row r="828">
          <cell r="A828" t="str">
            <v>협진양행</v>
          </cell>
          <cell r="B828">
            <v>78050</v>
          </cell>
        </row>
        <row r="829">
          <cell r="A829" t="str">
            <v>혜인</v>
          </cell>
          <cell r="B829">
            <v>78350</v>
          </cell>
        </row>
        <row r="830">
          <cell r="A830" t="str">
            <v>호남석유화학</v>
          </cell>
          <cell r="B830">
            <v>39110</v>
          </cell>
        </row>
        <row r="831">
          <cell r="A831" t="str">
            <v>호남식품</v>
          </cell>
          <cell r="B831">
            <v>23040</v>
          </cell>
        </row>
        <row r="832">
          <cell r="A832" t="str">
            <v>호승</v>
          </cell>
          <cell r="B832">
            <v>33090</v>
          </cell>
        </row>
        <row r="833">
          <cell r="A833" t="str">
            <v>호텔신라</v>
          </cell>
          <cell r="B833">
            <v>80500</v>
          </cell>
        </row>
        <row r="834">
          <cell r="A834" t="str">
            <v>호텔신라우선</v>
          </cell>
          <cell r="B834">
            <v>80505</v>
          </cell>
        </row>
        <row r="835">
          <cell r="A835" t="str">
            <v>화성산업</v>
          </cell>
          <cell r="B835">
            <v>80020</v>
          </cell>
        </row>
        <row r="836">
          <cell r="A836" t="str">
            <v>화승실업</v>
          </cell>
          <cell r="B836">
            <v>33540</v>
          </cell>
        </row>
        <row r="837">
          <cell r="A837" t="str">
            <v>화승화학</v>
          </cell>
          <cell r="B837">
            <v>47030</v>
          </cell>
        </row>
        <row r="838">
          <cell r="A838" t="str">
            <v>화신제작소</v>
          </cell>
          <cell r="B838">
            <v>68150</v>
          </cell>
        </row>
        <row r="839">
          <cell r="A839" t="str">
            <v>화천기계</v>
          </cell>
          <cell r="B839">
            <v>60010</v>
          </cell>
        </row>
        <row r="840">
          <cell r="A840" t="str">
            <v>환영철강</v>
          </cell>
          <cell r="B840">
            <v>53570</v>
          </cell>
        </row>
        <row r="841">
          <cell r="A841" t="str">
            <v>효성물산</v>
          </cell>
          <cell r="B841">
            <v>78240</v>
          </cell>
        </row>
        <row r="842">
          <cell r="A842" t="str">
            <v>흥아타이어</v>
          </cell>
          <cell r="B842">
            <v>45540</v>
          </cell>
        </row>
        <row r="843">
          <cell r="A843" t="str">
            <v>흥아타이어우</v>
          </cell>
          <cell r="B843">
            <v>45545</v>
          </cell>
        </row>
        <row r="844">
          <cell r="A844" t="str">
            <v>흥아해운</v>
          </cell>
          <cell r="B844">
            <v>83020</v>
          </cell>
        </row>
        <row r="845">
          <cell r="A845" t="str">
            <v>흥양</v>
          </cell>
          <cell r="B845">
            <v>64660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  <sheetName val="data"/>
      <sheetName val="98연계표"/>
      <sheetName val="정율표"/>
      <sheetName val="95TOTREV"/>
      <sheetName val="TABLE"/>
      <sheetName val="A5-당기 수정사항"/>
      <sheetName val="2"/>
      <sheetName val="ANALYTIC"/>
      <sheetName val="이연법인세"/>
      <sheetName val="정산표08"/>
      <sheetName val="MFG"/>
      <sheetName val="은행"/>
      <sheetName val="A-100전제"/>
      <sheetName val="XREF"/>
      <sheetName val="7 (2)"/>
      <sheetName val="2.대외공문"/>
      <sheetName val="개발비자산성검토"/>
      <sheetName val="FAB별"/>
      <sheetName val="업무연락"/>
    </sheetNames>
    <sheetDataSet>
      <sheetData sheetId="0">
        <row r="79">
          <cell r="A79" t="str">
            <v>총자산증가율</v>
          </cell>
          <cell r="B79">
            <v>0.19347118010854045</v>
          </cell>
          <cell r="C79">
            <v>0.2616</v>
          </cell>
          <cell r="D79">
            <v>0.45286458031376459</v>
          </cell>
          <cell r="E79">
            <v>0.19170000000000001</v>
          </cell>
        </row>
        <row r="80">
          <cell r="A80" t="str">
            <v>고정자산증가율</v>
          </cell>
          <cell r="B80">
            <v>1.0036053189473173</v>
          </cell>
          <cell r="C80">
            <v>0.159</v>
          </cell>
          <cell r="D80">
            <v>1.9277879945093623</v>
          </cell>
          <cell r="E80">
            <v>0.2576</v>
          </cell>
        </row>
        <row r="81">
          <cell r="A81" t="str">
            <v>유동자산증가율</v>
          </cell>
          <cell r="B81">
            <v>0.15698588385350534</v>
          </cell>
          <cell r="C81">
            <v>0.34539999999999998</v>
          </cell>
          <cell r="D81">
            <v>0.32723125398314512</v>
          </cell>
          <cell r="E81">
            <v>0.19800000000000001</v>
          </cell>
        </row>
        <row r="82">
          <cell r="A82" t="str">
            <v>재고자산증가율</v>
          </cell>
          <cell r="B82">
            <v>0.26657158910087109</v>
          </cell>
          <cell r="C82">
            <v>0.25030000000000002</v>
          </cell>
          <cell r="D82">
            <v>0.27970207464647473</v>
          </cell>
          <cell r="E82">
            <v>0.22500000000000001</v>
          </cell>
        </row>
        <row r="83">
          <cell r="A83" t="str">
            <v>자기자본증가율</v>
          </cell>
          <cell r="B83">
            <v>0.17985764963539821</v>
          </cell>
          <cell r="C83">
            <v>0.10200000000000001</v>
          </cell>
          <cell r="D83">
            <v>0.33873706892616162</v>
          </cell>
          <cell r="E83">
            <v>0.2492</v>
          </cell>
        </row>
        <row r="84">
          <cell r="A84" t="str">
            <v>매출액증가율</v>
          </cell>
          <cell r="B84">
            <v>0.52050597382423047</v>
          </cell>
          <cell r="C84">
            <v>0.19220000000000001</v>
          </cell>
          <cell r="D84">
            <v>0.43663187936814196</v>
          </cell>
          <cell r="E84">
            <v>0.3377</v>
          </cell>
        </row>
        <row r="113">
          <cell r="A113" t="str">
            <v>총자산경상이익율</v>
          </cell>
          <cell r="B113">
            <v>5.7861552197324376E-2</v>
          </cell>
          <cell r="C113">
            <v>2.87E-2</v>
          </cell>
          <cell r="D113">
            <v>5.6606447007358743E-2</v>
          </cell>
          <cell r="E113">
            <v>5.11E-2</v>
          </cell>
        </row>
        <row r="114">
          <cell r="A114" t="str">
            <v>총자산순이익율</v>
          </cell>
          <cell r="B114">
            <v>4.1088373727544446E-2</v>
          </cell>
          <cell r="C114">
            <v>1.9700000000000002E-2</v>
          </cell>
          <cell r="D114">
            <v>3.9813070502762553E-2</v>
          </cell>
          <cell r="E114">
            <v>3.5799999999999998E-2</v>
          </cell>
        </row>
        <row r="115">
          <cell r="A115" t="str">
            <v>자기자본순이익율</v>
          </cell>
          <cell r="B115">
            <v>0.21030559791094108</v>
          </cell>
          <cell r="C115">
            <v>0.1216</v>
          </cell>
          <cell r="D115">
            <v>0.22115023274054119</v>
          </cell>
          <cell r="E115">
            <v>0.1787</v>
          </cell>
        </row>
        <row r="116">
          <cell r="A116" t="str">
            <v>차입금평균이자율</v>
          </cell>
          <cell r="B116">
            <v>0.12880730045295752</v>
          </cell>
          <cell r="C116">
            <v>0.1164</v>
          </cell>
          <cell r="D116">
            <v>0.13631891259081852</v>
          </cell>
          <cell r="E116">
            <v>0.13270000000000001</v>
          </cell>
        </row>
        <row r="117">
          <cell r="A117" t="str">
            <v>매출액경상이익율</v>
          </cell>
          <cell r="B117">
            <v>3.6787576696075026E-2</v>
          </cell>
          <cell r="C117">
            <v>2.3100000000000002E-2</v>
          </cell>
          <cell r="D117">
            <v>3.6396249543200539E-2</v>
          </cell>
          <cell r="E117">
            <v>3.6200000000000003E-2</v>
          </cell>
        </row>
        <row r="118">
          <cell r="A118" t="str">
            <v>매출액순이익률</v>
          </cell>
          <cell r="B118">
            <v>2.6123421208339652E-2</v>
          </cell>
          <cell r="C118">
            <v>1.5900000000000001E-2</v>
          </cell>
          <cell r="D118">
            <v>2.5598611566474201E-2</v>
          </cell>
          <cell r="E118">
            <v>2.5400000000000002E-2</v>
          </cell>
        </row>
        <row r="119">
          <cell r="A119" t="str">
            <v>매출액영업이익률</v>
          </cell>
          <cell r="B119">
            <v>4.3154177441648379E-2</v>
          </cell>
          <cell r="C119">
            <v>6.6799999999999998E-2</v>
          </cell>
          <cell r="D119">
            <v>7.853350814012891E-2</v>
          </cell>
          <cell r="E119">
            <v>7.1300000000000002E-2</v>
          </cell>
        </row>
        <row r="148">
          <cell r="A148" t="str">
            <v>자기자본비율</v>
          </cell>
          <cell r="B148">
            <v>0.19537460788344918</v>
          </cell>
          <cell r="C148">
            <v>0.22159999999999999</v>
          </cell>
          <cell r="D148">
            <v>0.18002726024472337</v>
          </cell>
          <cell r="E148">
            <v>0.29189999999999999</v>
          </cell>
        </row>
        <row r="149">
          <cell r="A149" t="str">
            <v>유동비율</v>
          </cell>
          <cell r="B149">
            <v>1.235399055798273</v>
          </cell>
          <cell r="C149">
            <v>1.1627000000000001</v>
          </cell>
          <cell r="D149">
            <v>1.1398282750420898</v>
          </cell>
          <cell r="E149">
            <v>1.2373000000000001</v>
          </cell>
        </row>
        <row r="150">
          <cell r="A150" t="str">
            <v>당좌비율</v>
          </cell>
          <cell r="B150">
            <v>0.92806427887497789</v>
          </cell>
          <cell r="C150">
            <v>0.82900000000000007</v>
          </cell>
          <cell r="D150">
            <v>0.86439133505403909</v>
          </cell>
          <cell r="E150">
            <v>0.81220000000000003</v>
          </cell>
        </row>
        <row r="151">
          <cell r="A151" t="str">
            <v>고정비율</v>
          </cell>
          <cell r="B151">
            <v>0.50481360079617976</v>
          </cell>
          <cell r="C151">
            <v>1.7063999999999999</v>
          </cell>
          <cell r="D151">
            <v>0.98114000238708243</v>
          </cell>
          <cell r="E151">
            <v>1.1568000000000001</v>
          </cell>
        </row>
        <row r="152">
          <cell r="A152" t="str">
            <v>부채비율</v>
          </cell>
          <cell r="B152">
            <v>4.1183723966655403</v>
          </cell>
          <cell r="C152">
            <v>3.5124</v>
          </cell>
          <cell r="D152">
            <v>4.5547143173796654</v>
          </cell>
          <cell r="E152">
            <v>2.4262999999999999</v>
          </cell>
        </row>
        <row r="153">
          <cell r="A153" t="str">
            <v>유동부채비율</v>
          </cell>
          <cell r="B153">
            <v>3.7341964701478227</v>
          </cell>
          <cell r="C153">
            <v>2.3174000000000001</v>
          </cell>
          <cell r="D153">
            <v>4.0125117222800046</v>
          </cell>
          <cell r="E153">
            <v>1.7485999999999999</v>
          </cell>
        </row>
        <row r="154">
          <cell r="A154" t="str">
            <v>고정부채비율</v>
          </cell>
          <cell r="B154">
            <v>0.17864740739388074</v>
          </cell>
          <cell r="C154">
            <v>1.1950000000000001</v>
          </cell>
          <cell r="D154">
            <v>7.364490443144811E-2</v>
          </cell>
          <cell r="E154">
            <v>0.67679999999999996</v>
          </cell>
        </row>
        <row r="155">
          <cell r="A155" t="str">
            <v>매출채권대매입채무</v>
          </cell>
          <cell r="B155">
            <v>1.2275501992984001</v>
          </cell>
          <cell r="C155">
            <v>1.5289999999999999</v>
          </cell>
          <cell r="D155">
            <v>1.2031935347905331</v>
          </cell>
          <cell r="E155">
            <v>1.167</v>
          </cell>
        </row>
        <row r="156">
          <cell r="A156" t="str">
            <v>순운전자본대총자산</v>
          </cell>
          <cell r="B156">
            <v>0.17173942322186236</v>
          </cell>
          <cell r="C156">
            <v>8.3600000000000008E-2</v>
          </cell>
          <cell r="D156">
            <v>0.10100656139184655</v>
          </cell>
          <cell r="E156">
            <v>0.1211</v>
          </cell>
        </row>
        <row r="185">
          <cell r="A185" t="str">
            <v>재고자산회전율</v>
          </cell>
          <cell r="B185">
            <v>7.9768026862237846</v>
          </cell>
          <cell r="C185">
            <v>8.67</v>
          </cell>
          <cell r="D185">
            <v>8.9957204956725594</v>
          </cell>
          <cell r="E185">
            <v>7.8</v>
          </cell>
        </row>
        <row r="186">
          <cell r="A186" t="str">
            <v>매출채권회전율</v>
          </cell>
          <cell r="B186">
            <v>3.5208917886987412</v>
          </cell>
          <cell r="C186">
            <v>4.1399999999999997</v>
          </cell>
          <cell r="D186">
            <v>3.9354550472143552</v>
          </cell>
          <cell r="E186">
            <v>5.2700000000000005</v>
          </cell>
        </row>
      </sheetData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MC"/>
      <sheetName val="97"/>
      <sheetName val="BC자재"/>
      <sheetName val="발전,기타"/>
      <sheetName val="HCCE01"/>
      <sheetName val="1단1열(S)"/>
      <sheetName val="98연계표"/>
      <sheetName val="종합"/>
      <sheetName val="반송"/>
      <sheetName val="성신"/>
      <sheetName val="Gamma"/>
      <sheetName val="color SR"/>
      <sheetName val="7-STOCKER 사급예산(1대분)"/>
      <sheetName val="FLANGE"/>
      <sheetName val="KD율"/>
      <sheetName val="SISH-BC자재"/>
      <sheetName val="SFA M-P"/>
      <sheetName val="공수TABLE"/>
      <sheetName val="60KCF_01"/>
      <sheetName val="12월(천D 자료)→"/>
      <sheetName val="#REF"/>
      <sheetName val="SC07181원가"/>
      <sheetName val="PROJECT BRIEF"/>
      <sheetName val="종목코드"/>
      <sheetName val="소계정"/>
      <sheetName val="R-BC자재"/>
      <sheetName val="MAIN"/>
      <sheetName val="진행 사항"/>
      <sheetName val="일정"/>
      <sheetName val="BASE_MC"/>
      <sheetName val="color_SR"/>
      <sheetName val="7-STOCKER_사급예산(1대분)"/>
      <sheetName val="SFA_M-P"/>
      <sheetName val="12월(천D_자료)→"/>
      <sheetName val="PROJECT_BRIEF"/>
      <sheetName val="진행_사항"/>
      <sheetName val="dV&amp;Cl"/>
      <sheetName val="R"/>
      <sheetName val="cgs계산값1"/>
    </sheetNames>
    <sheetDataSet>
      <sheetData sheetId="0" refreshError="1">
        <row r="2">
          <cell r="A2" t="str">
            <v>PROJECT 명 :SSDI #3LINE 신설</v>
          </cell>
        </row>
        <row r="3">
          <cell r="A3" t="str">
            <v>공  정  명 : BASE M/C</v>
          </cell>
          <cell r="M3" t="str">
            <v>(단위:천원)</v>
          </cell>
        </row>
        <row r="4">
          <cell r="A4" t="str">
            <v>대분류</v>
          </cell>
          <cell r="B4" t="str">
            <v>소분류</v>
          </cell>
          <cell r="C4" t="str">
            <v>품번</v>
          </cell>
          <cell r="D4" t="str">
            <v>품  명</v>
          </cell>
          <cell r="E4" t="str">
            <v>규  격</v>
          </cell>
          <cell r="G4" t="str">
            <v>단    가</v>
          </cell>
          <cell r="I4" t="str">
            <v>수량</v>
          </cell>
          <cell r="K4" t="str">
            <v>금    액</v>
          </cell>
          <cell r="M4" t="str">
            <v>비  고</v>
          </cell>
        </row>
        <row r="5">
          <cell r="F5" t="str">
            <v xml:space="preserve">구매비 </v>
          </cell>
          <cell r="G5" t="str">
            <v>외주비</v>
          </cell>
          <cell r="J5" t="str">
            <v xml:space="preserve">구매비 </v>
          </cell>
          <cell r="K5" t="str">
            <v>외주비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  <sheetData sheetId="38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우대금리"/>
      <sheetName val="check"/>
      <sheetName val="확인서"/>
      <sheetName val="별제권_정리담보권1"/>
      <sheetName val="별제권_정리담보권2"/>
      <sheetName val="별제권_정리담보권"/>
      <sheetName val="화의채권_정리채권"/>
      <sheetName val="전체 통합"/>
      <sheetName val="계약서상Schedule"/>
      <sheetName val="SFA M-P"/>
      <sheetName val="시스템구분코드"/>
      <sheetName val="상세내역"/>
      <sheetName val="법인세등 (2)"/>
      <sheetName val="송전기본"/>
      <sheetName val="98연계표"/>
      <sheetName val="BASE MC"/>
      <sheetName val="11"/>
      <sheetName val="DBASE"/>
      <sheetName val="60KCF_01"/>
      <sheetName val="동서가구"/>
      <sheetName val="R&amp;D"/>
      <sheetName val="97"/>
      <sheetName val="프로젝트원가검토결과"/>
      <sheetName val="3. 서버 및 네트워크"/>
      <sheetName val="외주비"/>
      <sheetName val="매입금액"/>
      <sheetName val="제품별"/>
      <sheetName val="제조 경영"/>
      <sheetName val="A-100전제"/>
      <sheetName val="CAL"/>
      <sheetName val="MFG"/>
      <sheetName val="수지-수정요"/>
    </sheetNames>
    <sheetDataSet>
      <sheetData sheetId="0"/>
      <sheetData sheetId="1" refreshError="1"/>
      <sheetData sheetId="2"/>
      <sheetData sheetId="3">
        <row r="24">
          <cell r="T24">
            <v>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8연계표"/>
      <sheetName val="#REF"/>
      <sheetName val="정산보고"/>
      <sheetName val="예산사용"/>
      <sheetName val="HISTORY"/>
      <sheetName val="개선사항"/>
      <sheetName val="문제점"/>
      <sheetName val="재료비"/>
      <sheetName val="외주비"/>
      <sheetName val="노무비"/>
      <sheetName val="직접경비"/>
      <sheetName val="조직도"/>
      <sheetName val="11"/>
      <sheetName val="Guide"/>
      <sheetName val="반송"/>
      <sheetName val="제품별"/>
      <sheetName val="품의서"/>
      <sheetName val="BASE MC"/>
      <sheetName val="항목별"/>
      <sheetName val="1단1열(S)"/>
      <sheetName val="SISH-BC자재"/>
      <sheetName val="97"/>
      <sheetName val="평내중"/>
      <sheetName val="총괄내역"/>
      <sheetName val="BGT"/>
      <sheetName val="Y3-LIST"/>
      <sheetName val="Gamma"/>
      <sheetName val="STROKE별 단가"/>
      <sheetName val="STROKE"/>
      <sheetName val="DB"/>
      <sheetName val="BM_08'上"/>
      <sheetName val="2.대외공문"/>
      <sheetName val="연계표"/>
      <sheetName val="상세내역"/>
      <sheetName val="평가데이터"/>
      <sheetName val="제조 경영"/>
      <sheetName val="SFA M-P"/>
      <sheetName val="사업부별"/>
      <sheetName val="60KCF_01"/>
      <sheetName val="PT_ED"/>
      <sheetName val="DBASE"/>
      <sheetName val="1417-W1"/>
      <sheetName val="TEL"/>
      <sheetName val="이강규"/>
      <sheetName val="BC자재"/>
      <sheetName val="3 상세 내역 NEGO"/>
      <sheetName val="Index"/>
      <sheetName val="교대일보"/>
      <sheetName val="별제권_정리담보권1"/>
      <sheetName val="자동창고항목별집계표"/>
      <sheetName val="합계잔액시산표"/>
      <sheetName val="GI-LIST"/>
      <sheetName val="발전,기타"/>
      <sheetName val="계정"/>
      <sheetName val="I一般比"/>
      <sheetName val="N賃率-職"/>
      <sheetName val="20관리비율"/>
      <sheetName val="과천MAIN"/>
      <sheetName val="수량산출"/>
      <sheetName val="임율"/>
      <sheetName val="12월(천D 자료)→"/>
      <sheetName val="Sheet1"/>
      <sheetName val="영업그룹"/>
      <sheetName val="MAIN"/>
      <sheetName val="진행 사항"/>
      <sheetName val="일정"/>
      <sheetName val="별제권_정리담보권"/>
      <sheetName val="PTR台손익"/>
      <sheetName val="TCA"/>
      <sheetName val="자료설정"/>
      <sheetName val="M4-Error"/>
      <sheetName val="Error DB"/>
      <sheetName val="E0130"/>
      <sheetName val="E0136"/>
      <sheetName val="E0137"/>
      <sheetName val="현황"/>
      <sheetName val="9-1차이내역"/>
      <sheetName val="ref"/>
      <sheetName val="DATASHT2"/>
      <sheetName val="프로젝트원가검토결과"/>
      <sheetName val="3. 서버 및 네트워크"/>
      <sheetName val=" 갑  지 "/>
      <sheetName val="mtu-detail"/>
      <sheetName val="성신"/>
      <sheetName val="확인서"/>
      <sheetName val="Assumptions"/>
      <sheetName val="소계정"/>
      <sheetName val="1.평가개요"/>
      <sheetName val="A-100전제"/>
      <sheetName val="A"/>
      <sheetName val="코어테크(엄)"/>
      <sheetName val="일위대가(1)"/>
      <sheetName val="분류표"/>
      <sheetName val="A01"/>
      <sheetName val="A11"/>
      <sheetName val="A16"/>
      <sheetName val="A02"/>
      <sheetName val="A03"/>
      <sheetName val="A04"/>
      <sheetName val="A05"/>
      <sheetName val="A06"/>
      <sheetName val="A07"/>
      <sheetName val="A08a"/>
      <sheetName val="A08b"/>
      <sheetName val="DIST入力"/>
      <sheetName val="1A"/>
      <sheetName val="1B"/>
      <sheetName val="2A"/>
      <sheetName val="2B"/>
      <sheetName val="3A"/>
      <sheetName val="3B"/>
      <sheetName val="M3_Mecha Error 취합(7월)"/>
      <sheetName val="소상 &quot;1&quot;"/>
      <sheetName val="data"/>
      <sheetName val="PARAMETER"/>
      <sheetName val="LEGEND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Mecha"/>
      <sheetName val="인원계획"/>
      <sheetName val="MasterPlan"/>
      <sheetName val="반입실적"/>
      <sheetName val="상세내역"/>
      <sheetName val="SFA"/>
      <sheetName val="2.대외공문"/>
      <sheetName val="제조 경영"/>
      <sheetName val="98연계표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표지"/>
      <sheetName val="수주"/>
      <sheetName val="수주(인당)"/>
      <sheetName val="매출"/>
      <sheetName val="부하율"/>
      <sheetName val="주요업무(물류)"/>
      <sheetName val="부하_물류(직무) "/>
      <sheetName val="부하_물류(제품별)"/>
      <sheetName val="부하_물류(제품군별)"/>
      <sheetName val="부하_물류(팀별)"/>
      <sheetName val="공정장비"/>
      <sheetName val="부하_공정(직무)"/>
      <sheetName val="부하_공정(제품별)"/>
      <sheetName val="R&amp;D"/>
      <sheetName val="부하_RD(직무)"/>
      <sheetName val="부하_RD(부서)"/>
      <sheetName val="해외사업G"/>
      <sheetName val="Sheet1"/>
      <sheetName val="2.대외공문"/>
      <sheetName val="현금&amp;현금등가(K)"/>
      <sheetName val="퇴충(K)"/>
      <sheetName val="부하_팀별"/>
      <sheetName val="제품별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공수TABLE"/>
      <sheetName val="품의서"/>
      <sheetName val="98연계표"/>
      <sheetName val="2.대외공문"/>
      <sheetName val="Sheet2"/>
      <sheetName val="종목코드"/>
      <sheetName val="BASE MC"/>
      <sheetName val="현장경비"/>
      <sheetName val="Table"/>
      <sheetName val="제조 경영"/>
      <sheetName val="SFA M-P"/>
      <sheetName val="성신"/>
      <sheetName val="증감내역서"/>
      <sheetName val="기계경비(시간당)"/>
      <sheetName val="램머"/>
      <sheetName val="POL6차-PIPING"/>
      <sheetName val="BC자재"/>
      <sheetName val="MAIN"/>
      <sheetName val="상세내역"/>
      <sheetName val="1단1열(S)"/>
      <sheetName val="전주자재"/>
      <sheetName val="제품별"/>
      <sheetName val="RD제품개발투자비(매가)"/>
      <sheetName val="보조부문비배부"/>
      <sheetName val="#REF"/>
      <sheetName val="설계내역서"/>
      <sheetName val="Y3-LIST"/>
      <sheetName val="60KCF_01"/>
      <sheetName val="상세분석"/>
      <sheetName val="BOE_MODULE_원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8연계표"/>
      <sheetName val="#REF"/>
      <sheetName val="2.대외공문"/>
      <sheetName val="제조 경영"/>
      <sheetName val="제품별"/>
      <sheetName val="부하_물류(팀별)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Mecha"/>
      <sheetName val="인원계획"/>
      <sheetName val="MasterPlan"/>
      <sheetName val="반입실적"/>
      <sheetName val="상세내역"/>
      <sheetName val="SFA"/>
      <sheetName val="60KCF_01"/>
      <sheetName val="BASE MC"/>
      <sheetName val="전체통합BOM"/>
      <sheetName val="Sheet1"/>
      <sheetName val="Sheet2"/>
      <sheetName val="미발주분"/>
      <sheetName val="Sheet3"/>
      <sheetName val="Sheet4"/>
      <sheetName val="Sheet5"/>
      <sheetName val="Sheet6"/>
      <sheetName val="별제권_정리담보권1"/>
      <sheetName val="2.대외공문"/>
      <sheetName val="98연계표"/>
      <sheetName val="제조 경영"/>
      <sheetName val="제품별"/>
      <sheetName val="공수TABLE"/>
      <sheetName val="T7_2_P2_Glass Conveyor_Set Up일보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5">
          <cell r="Y5" t="str">
            <v>7BFGI01</v>
          </cell>
        </row>
        <row r="35">
          <cell r="C35" t="str">
            <v>진척율</v>
          </cell>
        </row>
      </sheetData>
      <sheetData sheetId="6" refreshError="1"/>
      <sheetData sheetId="7" refreshError="1"/>
      <sheetData sheetId="8" refreshError="1"/>
      <sheetData sheetId="9"/>
      <sheetData sheetId="10"/>
      <sheetData sheetId="11" refreshError="1"/>
      <sheetData sheetId="12" refreshError="1"/>
      <sheetData sheetId="13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/>
      <sheetData sheetId="21" refreshError="1"/>
      <sheetData sheetId="22" refreshError="1"/>
      <sheetData sheetId="23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외상매입금"/>
      <sheetName val="지급어음"/>
      <sheetName val="어음대체"/>
      <sheetName val="미지급금"/>
      <sheetName val="미지급금 (2)"/>
      <sheetName val="선수금"/>
      <sheetName val="예수금"/>
      <sheetName val="미지급비용"/>
      <sheetName val="미지급법인세"/>
      <sheetName val="선수수익"/>
      <sheetName val="단기차입"/>
      <sheetName val="유동장기차"/>
      <sheetName val="보증예수금"/>
      <sheetName val="임대보증금"/>
      <sheetName val="장기미지급금"/>
      <sheetName val="장기차입"/>
      <sheetName val="외화장기차입금"/>
      <sheetName val="퇴직급여충당금"/>
      <sheetName val="단체퇴직급여충당금"/>
      <sheetName val="대손충당금"/>
      <sheetName val="유형고정자산감가"/>
      <sheetName val="자본금"/>
      <sheetName val="기타자본잉여금"/>
      <sheetName val="이익준비금"/>
      <sheetName val="기업합리화적립금"/>
      <sheetName val="재무구조개선적립금"/>
      <sheetName val="임의적립금"/>
      <sheetName val="시설확장적립금"/>
      <sheetName val="기업발전적립금"/>
      <sheetName val="이월이익잉여금"/>
      <sheetName val="매출"/>
      <sheetName val="원재료불출"/>
      <sheetName val="저장품불출"/>
      <sheetName val="노무비"/>
      <sheetName val="경비"/>
      <sheetName val="일반관리비"/>
      <sheetName val="영업외수익"/>
      <sheetName val="영업외비용"/>
      <sheetName val="특별이익"/>
      <sheetName val="특별손실"/>
      <sheetName val="법인세등"/>
      <sheetName val="법인세등 (2)"/>
      <sheetName val="제조 경영"/>
      <sheetName val="LCDQ별"/>
      <sheetName val="공사개요"/>
      <sheetName val="2.대외공문"/>
      <sheetName val="액정2 전체 Raw"/>
      <sheetName val="98연계표"/>
      <sheetName val="공수TABLE"/>
      <sheetName val="BOE_MODULE_원가"/>
      <sheetName val="제품별"/>
      <sheetName val="MAIN"/>
      <sheetName val="상세내역"/>
      <sheetName val="반입실적"/>
      <sheetName val="소총괄표1"/>
      <sheetName val="토목내역 (2)"/>
      <sheetName val="총괄표"/>
      <sheetName val="정율표"/>
      <sheetName val="R&amp;D"/>
      <sheetName val="가공계획"/>
      <sheetName val="트라데사매트릭Temp"/>
      <sheetName val="A"/>
      <sheetName val="제품수불부"/>
      <sheetName val="내역서"/>
      <sheetName val="2012년 전용 수주계획"/>
      <sheetName val="hero01"/>
      <sheetName val="#RE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제조 경영"/>
      <sheetName val="2.대외공문"/>
      <sheetName val="98연계표"/>
      <sheetName val="MAIN"/>
      <sheetName val="상세내역"/>
      <sheetName val="QE근거"/>
      <sheetName val="총경최종확정"/>
      <sheetName val="제품별"/>
      <sheetName val="Check List"/>
      <sheetName val="BOE_MODULE_원가"/>
      <sheetName val="공수TABLE"/>
      <sheetName val="반입실적"/>
      <sheetName val="AIR SHOWER(3인용)"/>
      <sheetName val="총괄표"/>
      <sheetName val="공정코드"/>
      <sheetName val="#REF"/>
      <sheetName val="설계내역서"/>
      <sheetName val="목록"/>
      <sheetName val="9509"/>
      <sheetName val="결과"/>
      <sheetName val="정율표"/>
      <sheetName val="부하_팀별"/>
      <sheetName val="장비임대료"/>
      <sheetName val="단가"/>
      <sheetName val="20관리비율"/>
      <sheetName val="트라데사매트릭Temp"/>
      <sheetName val="99생산계획 (1,300)"/>
      <sheetName val="법인세등 (2)"/>
      <sheetName val="가공계획"/>
      <sheetName val="소계정"/>
      <sheetName val="공정일보"/>
      <sheetName val="전주자재"/>
      <sheetName val="자금Raw"/>
      <sheetName val="DB"/>
      <sheetName val="자동화설비불합리적출관리표"/>
      <sheetName val="일일안전 점검활동"/>
      <sheetName val="리니어모터 LIST"/>
      <sheetName val="일정"/>
      <sheetName val="1417-W1"/>
      <sheetName val="9811"/>
      <sheetName val="SCS_STOCKER_견적조견표_제출_130515.xls"/>
      <sheetName val="1단1열(S)"/>
      <sheetName val="토목주소"/>
      <sheetName val="증감내역서"/>
      <sheetName val="97"/>
      <sheetName val="CF손익계산서"/>
      <sheetName val="제조_경영"/>
      <sheetName val="2_대외공문"/>
      <sheetName val="Check_List"/>
      <sheetName val="AIR_SHOWER(3인용)"/>
      <sheetName val="99생산계획_(1,300)"/>
      <sheetName val="법인세등_(2)"/>
      <sheetName val="일일안전_점검활동"/>
      <sheetName val="리니어모터_LIST"/>
      <sheetName val="SCS_STOCKER_견적조견표_제출_130515_xls"/>
      <sheetName val="ODF"/>
      <sheetName val="제조_경영1"/>
      <sheetName val="2_대외공문1"/>
      <sheetName val="Check_List1"/>
      <sheetName val="AIR_SHOWER(3인용)1"/>
      <sheetName val="99생산계획_(1,300)1"/>
      <sheetName val="법인세등_(2)1"/>
      <sheetName val="일일안전_점검활동1"/>
      <sheetName val="리니어모터_LIST1"/>
      <sheetName val="SCS_STOCKER_견적조견표_제출_130515_xl1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 refreshError="1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  <sheetName val="A-100전제"/>
      <sheetName val="제조 경영"/>
      <sheetName val="OHT_PORT"/>
      <sheetName val="CST_링분리기"/>
      <sheetName val="UNIT 수량"/>
      <sheetName val="제어외주비 (FRT)"/>
      <sheetName val="품목별자재(1층)"/>
      <sheetName val="몰드물류개조 (1층)"/>
      <sheetName val="LP물류개조 (1층)"/>
      <sheetName val="35세대물류구축 (1층)"/>
      <sheetName val="제어외주비 (1층) "/>
      <sheetName val="사급자재 (2층)  "/>
      <sheetName val="제어외주비 (2층)"/>
      <sheetName val="집계표"/>
      <sheetName val="정율표"/>
      <sheetName val="집계표 Array"/>
      <sheetName val="EFU"/>
      <sheetName val="프로젝트원가검토결과"/>
      <sheetName val="3. 서버 및 네트워크"/>
      <sheetName val="외주비"/>
      <sheetName val="집계표 PT"/>
      <sheetName val="3PSTK01"/>
      <sheetName val="3PSTK02"/>
      <sheetName val="명단"/>
      <sheetName val="Sheet3"/>
      <sheetName val="용어기준"/>
      <sheetName val="98연계표"/>
      <sheetName val="DB"/>
      <sheetName val="144"/>
      <sheetName val="Data2"/>
      <sheetName val="지우지마세요"/>
      <sheetName val="制费-分月"/>
      <sheetName val="영업그룹"/>
      <sheetName val="3CH"/>
      <sheetName val="ANALYTIC"/>
    </sheetNames>
    <sheetDataSet>
      <sheetData sheetId="0" refreshError="1">
        <row r="79">
          <cell r="A79" t="str">
            <v>총자산증가율</v>
          </cell>
          <cell r="B79">
            <v>0.19347118010854045</v>
          </cell>
          <cell r="C79">
            <v>0.2616</v>
          </cell>
          <cell r="D79">
            <v>0.45286458031376459</v>
          </cell>
          <cell r="E79">
            <v>0.19170000000000001</v>
          </cell>
        </row>
        <row r="80">
          <cell r="A80" t="str">
            <v>고정자산증가율</v>
          </cell>
          <cell r="B80">
            <v>1.0036053189473173</v>
          </cell>
          <cell r="C80">
            <v>0.159</v>
          </cell>
          <cell r="D80">
            <v>1.9277879945093623</v>
          </cell>
          <cell r="E80">
            <v>0.2576</v>
          </cell>
        </row>
        <row r="81">
          <cell r="A81" t="str">
            <v>유동자산증가율</v>
          </cell>
          <cell r="B81">
            <v>0.15698588385350534</v>
          </cell>
          <cell r="C81">
            <v>0.34539999999999998</v>
          </cell>
          <cell r="D81">
            <v>0.32723125398314512</v>
          </cell>
          <cell r="E81">
            <v>0.19800000000000001</v>
          </cell>
        </row>
        <row r="82">
          <cell r="A82" t="str">
            <v>재고자산증가율</v>
          </cell>
          <cell r="B82">
            <v>0.26657158910087109</v>
          </cell>
          <cell r="C82">
            <v>0.25030000000000002</v>
          </cell>
          <cell r="D82">
            <v>0.27970207464647473</v>
          </cell>
          <cell r="E82">
            <v>0.22500000000000001</v>
          </cell>
        </row>
        <row r="83">
          <cell r="A83" t="str">
            <v>자기자본증가율</v>
          </cell>
          <cell r="B83">
            <v>0.17985764963539821</v>
          </cell>
          <cell r="C83">
            <v>0.10200000000000001</v>
          </cell>
          <cell r="D83">
            <v>0.33873706892616162</v>
          </cell>
          <cell r="E83">
            <v>0.2492</v>
          </cell>
        </row>
        <row r="84">
          <cell r="A84" t="str">
            <v>매출액증가율</v>
          </cell>
          <cell r="B84">
            <v>0.52050597382423047</v>
          </cell>
          <cell r="C84">
            <v>0.19220000000000001</v>
          </cell>
          <cell r="D84">
            <v>0.43663187936814196</v>
          </cell>
          <cell r="E84">
            <v>0.3377</v>
          </cell>
        </row>
        <row r="113">
          <cell r="A113" t="str">
            <v>총자산경상이익율</v>
          </cell>
          <cell r="B113">
            <v>5.7861552197324376E-2</v>
          </cell>
          <cell r="C113">
            <v>2.87E-2</v>
          </cell>
          <cell r="D113">
            <v>5.6606447007358743E-2</v>
          </cell>
          <cell r="E113">
            <v>5.11E-2</v>
          </cell>
        </row>
        <row r="114">
          <cell r="A114" t="str">
            <v>총자산순이익율</v>
          </cell>
          <cell r="B114">
            <v>4.1088373727544446E-2</v>
          </cell>
          <cell r="C114">
            <v>1.9700000000000002E-2</v>
          </cell>
          <cell r="D114">
            <v>3.9813070502762553E-2</v>
          </cell>
          <cell r="E114">
            <v>3.5799999999999998E-2</v>
          </cell>
        </row>
        <row r="115">
          <cell r="A115" t="str">
            <v>자기자본순이익율</v>
          </cell>
          <cell r="B115">
            <v>0.21030559791094108</v>
          </cell>
          <cell r="C115">
            <v>0.1216</v>
          </cell>
          <cell r="D115">
            <v>0.22115023274054119</v>
          </cell>
          <cell r="E115">
            <v>0.1787</v>
          </cell>
        </row>
        <row r="116">
          <cell r="A116" t="str">
            <v>차입금평균이자율</v>
          </cell>
          <cell r="B116">
            <v>0.12880730045295752</v>
          </cell>
          <cell r="C116">
            <v>0.1164</v>
          </cell>
          <cell r="D116">
            <v>0.13631891259081852</v>
          </cell>
          <cell r="E116">
            <v>0.13270000000000001</v>
          </cell>
        </row>
        <row r="117">
          <cell r="A117" t="str">
            <v>매출액경상이익율</v>
          </cell>
          <cell r="B117">
            <v>3.6787576696075026E-2</v>
          </cell>
          <cell r="C117">
            <v>2.3100000000000002E-2</v>
          </cell>
          <cell r="D117">
            <v>3.6396249543200539E-2</v>
          </cell>
          <cell r="E117">
            <v>3.6200000000000003E-2</v>
          </cell>
        </row>
        <row r="118">
          <cell r="A118" t="str">
            <v>매출액순이익률</v>
          </cell>
          <cell r="B118">
            <v>2.6123421208339652E-2</v>
          </cell>
          <cell r="C118">
            <v>1.5900000000000001E-2</v>
          </cell>
          <cell r="D118">
            <v>2.5598611566474201E-2</v>
          </cell>
          <cell r="E118">
            <v>2.5400000000000002E-2</v>
          </cell>
        </row>
        <row r="119">
          <cell r="A119" t="str">
            <v>매출액영업이익률</v>
          </cell>
          <cell r="B119">
            <v>4.3154177441648379E-2</v>
          </cell>
          <cell r="C119">
            <v>6.6799999999999998E-2</v>
          </cell>
          <cell r="D119">
            <v>7.853350814012891E-2</v>
          </cell>
          <cell r="E119">
            <v>7.1300000000000002E-2</v>
          </cell>
        </row>
        <row r="148">
          <cell r="A148" t="str">
            <v>자기자본비율</v>
          </cell>
          <cell r="B148">
            <v>0.19537460788344918</v>
          </cell>
          <cell r="C148">
            <v>0.22159999999999999</v>
          </cell>
          <cell r="D148">
            <v>0.18002726024472337</v>
          </cell>
          <cell r="E148">
            <v>0.29189999999999999</v>
          </cell>
        </row>
        <row r="149">
          <cell r="A149" t="str">
            <v>유동비율</v>
          </cell>
          <cell r="B149">
            <v>1.235399055798273</v>
          </cell>
          <cell r="C149">
            <v>1.1627000000000001</v>
          </cell>
          <cell r="D149">
            <v>1.1398282750420898</v>
          </cell>
          <cell r="E149">
            <v>1.2373000000000001</v>
          </cell>
        </row>
        <row r="150">
          <cell r="A150" t="str">
            <v>당좌비율</v>
          </cell>
          <cell r="B150">
            <v>0.92806427887497789</v>
          </cell>
          <cell r="C150">
            <v>0.82900000000000007</v>
          </cell>
          <cell r="D150">
            <v>0.86439133505403909</v>
          </cell>
          <cell r="E150">
            <v>0.81220000000000003</v>
          </cell>
        </row>
        <row r="151">
          <cell r="A151" t="str">
            <v>고정비율</v>
          </cell>
          <cell r="B151">
            <v>0.50481360079617976</v>
          </cell>
          <cell r="C151">
            <v>1.7063999999999999</v>
          </cell>
          <cell r="D151">
            <v>0.98114000238708243</v>
          </cell>
          <cell r="E151">
            <v>1.1568000000000001</v>
          </cell>
        </row>
        <row r="152">
          <cell r="A152" t="str">
            <v>부채비율</v>
          </cell>
          <cell r="B152">
            <v>4.1183723966655403</v>
          </cell>
          <cell r="C152">
            <v>3.5124</v>
          </cell>
          <cell r="D152">
            <v>4.5547143173796654</v>
          </cell>
          <cell r="E152">
            <v>2.4262999999999999</v>
          </cell>
        </row>
        <row r="153">
          <cell r="A153" t="str">
            <v>유동부채비율</v>
          </cell>
          <cell r="B153">
            <v>3.7341964701478227</v>
          </cell>
          <cell r="C153">
            <v>2.3174000000000001</v>
          </cell>
          <cell r="D153">
            <v>4.0125117222800046</v>
          </cell>
          <cell r="E153">
            <v>1.7485999999999999</v>
          </cell>
        </row>
        <row r="154">
          <cell r="A154" t="str">
            <v>고정부채비율</v>
          </cell>
          <cell r="B154">
            <v>0.17864740739388074</v>
          </cell>
          <cell r="C154">
            <v>1.1950000000000001</v>
          </cell>
          <cell r="D154">
            <v>7.364490443144811E-2</v>
          </cell>
          <cell r="E154">
            <v>0.67679999999999996</v>
          </cell>
        </row>
        <row r="155">
          <cell r="A155" t="str">
            <v>매출채권대매입채무</v>
          </cell>
          <cell r="B155">
            <v>1.2275501992984001</v>
          </cell>
          <cell r="C155">
            <v>1.5289999999999999</v>
          </cell>
          <cell r="D155">
            <v>1.2031935347905331</v>
          </cell>
          <cell r="E155">
            <v>1.167</v>
          </cell>
        </row>
        <row r="156">
          <cell r="A156" t="str">
            <v>순운전자본대총자산</v>
          </cell>
          <cell r="B156">
            <v>0.17173942322186236</v>
          </cell>
          <cell r="C156">
            <v>8.3600000000000008E-2</v>
          </cell>
          <cell r="D156">
            <v>0.10100656139184655</v>
          </cell>
          <cell r="E156">
            <v>0.1211</v>
          </cell>
        </row>
        <row r="185">
          <cell r="A185" t="str">
            <v>재고자산회전율</v>
          </cell>
          <cell r="B185">
            <v>7.9768026862237846</v>
          </cell>
          <cell r="C185">
            <v>8.67</v>
          </cell>
          <cell r="D185">
            <v>8.9957204956725594</v>
          </cell>
          <cell r="E185">
            <v>7.8</v>
          </cell>
        </row>
        <row r="186">
          <cell r="A186" t="str">
            <v>매출채권회전율</v>
          </cell>
          <cell r="B186">
            <v>3.5208917886987412</v>
          </cell>
          <cell r="C186">
            <v>4.1399999999999997</v>
          </cell>
          <cell r="D186">
            <v>3.9354550472143552</v>
          </cell>
          <cell r="E186">
            <v>5.2700000000000005</v>
          </cell>
        </row>
      </sheetData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제품별"/>
      <sheetName val="제조 경영"/>
      <sheetName val="별제권_정리담보권1"/>
      <sheetName val="97"/>
      <sheetName val="98연계표"/>
      <sheetName val="성신"/>
      <sheetName val="2.대외공문"/>
      <sheetName val="상세내역"/>
      <sheetName val="소계정"/>
      <sheetName val="증감내역"/>
      <sheetName val="DB"/>
      <sheetName val="등급표"/>
      <sheetName val="MAIN"/>
      <sheetName val="불합리관리 SHEET"/>
      <sheetName val="현황(2006.4Q)"/>
      <sheetName val="법인세등 (2)"/>
      <sheetName val="취합04-01 B_L &amp; T_C"/>
      <sheetName val="97PLAN"/>
      <sheetName val="합계잔액시산표"/>
      <sheetName val="노임단가"/>
      <sheetName val="단가조사"/>
      <sheetName val="설비등록"/>
      <sheetName val="3월"/>
      <sheetName val="인원"/>
      <sheetName val="별제권_정리담보권"/>
      <sheetName val="비고"/>
      <sheetName val="일위대가"/>
      <sheetName val="Baby일위대가"/>
      <sheetName val="2012년 전용 수주계획"/>
      <sheetName val="1단1열(S)"/>
      <sheetName val="A"/>
      <sheetName val="목록"/>
      <sheetName val="반입실적"/>
      <sheetName val="기번기준"/>
      <sheetName val="전주자재"/>
      <sheetName val="Form"/>
      <sheetName val="Mark"/>
      <sheetName val="Tin"/>
      <sheetName val="Tin1"/>
      <sheetName val="Trim"/>
      <sheetName val="설비효율"/>
      <sheetName val="설비UPEH"/>
      <sheetName val="LOSSTIME"/>
      <sheetName val="Sheet1"/>
      <sheetName val="종합"/>
      <sheetName val="출하생산일보"/>
      <sheetName val="성명데이터"/>
      <sheetName val="산출내역서집계표"/>
      <sheetName val="밸브설치"/>
      <sheetName val="법인구분"/>
      <sheetName val="기초코드"/>
      <sheetName val="리니어모터 LIST"/>
      <sheetName val="분류표"/>
      <sheetName val="AIR SHOWER(3인용)"/>
      <sheetName val="토량산출서"/>
      <sheetName val="산출근거1"/>
      <sheetName val="실행VS예상"/>
      <sheetName val="LSTK#1"/>
      <sheetName val="Card08"/>
      <sheetName val="변경비교-을"/>
      <sheetName val="기본값"/>
      <sheetName val="변수"/>
      <sheetName val="건축내역"/>
      <sheetName val="첨부자료"/>
      <sheetName val="TOTAL"/>
      <sheetName val="확인서"/>
      <sheetName val="영업그룹"/>
      <sheetName val="액정2 전체 Raw"/>
      <sheetName val="제조_경영"/>
      <sheetName val="2_대외공문"/>
      <sheetName val="불합리관리_SHEET"/>
      <sheetName val="현황(2006_4Q)"/>
      <sheetName val="법인세등_(2)"/>
      <sheetName val="취합04-01_B_L_&amp;_T_C"/>
      <sheetName val="2012년_전용_수주계획"/>
      <sheetName val="리니어모터_LIST"/>
      <sheetName val="AIR_SHOWER(3인용)"/>
      <sheetName val="액정2_전체_Raw"/>
      <sheetName val="AQL(0.65)"/>
      <sheetName val="R&amp;D"/>
      <sheetName val="협조전"/>
      <sheetName val="주차 전체"/>
      <sheetName val="BASE MC"/>
      <sheetName val="CF연락처"/>
      <sheetName val="항목등록"/>
      <sheetName val="QandAJunior"/>
      <sheetName val="XREF"/>
      <sheetName val="현금&amp;현금등가(K)"/>
      <sheetName val="퇴충(K)"/>
      <sheetName val="SFA M-P"/>
      <sheetName val="채권(하반기)"/>
      <sheetName val="정율표"/>
      <sheetName val="제조_경영1"/>
      <sheetName val="2_대외공문1"/>
      <sheetName val="불합리관리_SHEET1"/>
      <sheetName val="현황(2006_4Q)1"/>
      <sheetName val="법인세등_(2)1"/>
      <sheetName val="취합04-01_B_L_&amp;_T_C1"/>
      <sheetName val="2012년_전용_수주계획1"/>
      <sheetName val="리니어모터_LIST1"/>
      <sheetName val="AIR_SHOWER(3인용)1"/>
      <sheetName val="액정2_전체_Raw1"/>
      <sheetName val="AQL(0_65)"/>
      <sheetName val="주차_전체"/>
      <sheetName val="BASE_MC"/>
      <sheetName val="SFA_M-P"/>
      <sheetName val="변수1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 refreshError="1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수주매출"/>
      <sheetName val="2012년 전용 수주계획"/>
      <sheetName val="손익"/>
      <sheetName val="개발"/>
      <sheetName val="투자"/>
      <sheetName val="Sheet1"/>
      <sheetName val="부하_물류(팀별)"/>
      <sheetName val="제조 경영"/>
      <sheetName val="법인세등 (2)"/>
      <sheetName val="제품별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영업그룹"/>
      <sheetName val="차이분석"/>
      <sheetName val="제품군별"/>
      <sheetName val="경영계획"/>
      <sheetName val="경영계획제품군"/>
      <sheetName val="1단1열(S)"/>
      <sheetName val="제품별"/>
      <sheetName val="2012년 전용 수주계획"/>
      <sheetName val="첨부자료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기초코드"/>
      <sheetName val="법인구분"/>
      <sheetName val="기본사항"/>
      <sheetName val="조정반"/>
      <sheetName val="1"/>
      <sheetName val="2"/>
      <sheetName val="3"/>
      <sheetName val="3부표"/>
      <sheetName val="세효과"/>
      <sheetName val="세효과 (법인세비율)"/>
      <sheetName val="세효과 (최종)"/>
      <sheetName val="AJE"/>
      <sheetName val="4"/>
      <sheetName val="5"/>
      <sheetName val="8(갑)"/>
      <sheetName val="8(을)"/>
      <sheetName val="8부표1"/>
      <sheetName val="8부표2"/>
      <sheetName val="8부표3"/>
      <sheetName val="8부표4"/>
      <sheetName val="8부표5"/>
      <sheetName val="8부표5의2"/>
      <sheetName val="8부표5의3"/>
      <sheetName val="8부표5의4"/>
      <sheetName val="8부표6"/>
      <sheetName val="8부표9"/>
      <sheetName val="10(갑)"/>
      <sheetName val="10(을)"/>
      <sheetName val="11"/>
      <sheetName val="12"/>
      <sheetName val="13"/>
      <sheetName val="50(을)"/>
      <sheetName val="15"/>
      <sheetName val="15부표1"/>
      <sheetName val="15부표2"/>
      <sheetName val="16"/>
      <sheetName val="17"/>
      <sheetName val="50(갑)"/>
      <sheetName val="76-22"/>
      <sheetName val="76-23"/>
      <sheetName val="76-21"/>
      <sheetName val="76-17(을)"/>
      <sheetName val="76-25"/>
      <sheetName val="76-24"/>
      <sheetName val="제품별"/>
      <sheetName val="명단"/>
      <sheetName val="2012년 전용 수주계획"/>
    </sheetNames>
    <sheetDataSet>
      <sheetData sheetId="0">
        <row r="5">
          <cell r="A5" t="str">
            <v>경남은행</v>
          </cell>
        </row>
        <row r="6">
          <cell r="A6" t="str">
            <v>광주은행</v>
          </cell>
        </row>
        <row r="7">
          <cell r="A7" t="str">
            <v>국민은행</v>
          </cell>
        </row>
        <row r="8">
          <cell r="A8" t="str">
            <v>국외</v>
          </cell>
        </row>
        <row r="9">
          <cell r="A9" t="str">
            <v>기술신용보증기금</v>
          </cell>
        </row>
        <row r="10">
          <cell r="A10" t="str">
            <v>농협(구,축협)</v>
          </cell>
        </row>
        <row r="11">
          <cell r="A11" t="str">
            <v>농협(단위농협)</v>
          </cell>
        </row>
        <row r="12">
          <cell r="A12" t="str">
            <v>농협(단위농협)</v>
          </cell>
        </row>
        <row r="13">
          <cell r="A13" t="str">
            <v>농협(단위농협)</v>
          </cell>
        </row>
        <row r="14">
          <cell r="A14" t="str">
            <v>농협(단위농협)</v>
          </cell>
        </row>
        <row r="15">
          <cell r="A15" t="str">
            <v>농협(중앙회)</v>
          </cell>
        </row>
        <row r="16">
          <cell r="A16" t="str">
            <v>대구은행</v>
          </cell>
        </row>
        <row r="17">
          <cell r="A17" t="str">
            <v>도이치은행</v>
          </cell>
        </row>
        <row r="18">
          <cell r="A18" t="str">
            <v>도쿄미쓰비시은행</v>
          </cell>
        </row>
        <row r="19">
          <cell r="A19" t="str">
            <v>미즈호코퍼레이트은행</v>
          </cell>
        </row>
        <row r="20">
          <cell r="A20" t="str">
            <v>부산은행</v>
          </cell>
        </row>
        <row r="21">
          <cell r="A21" t="str">
            <v>산업은행</v>
          </cell>
        </row>
        <row r="22">
          <cell r="A22" t="str">
            <v>상호저축은행</v>
          </cell>
        </row>
        <row r="23">
          <cell r="A23" t="str">
            <v>새마을금고</v>
          </cell>
        </row>
        <row r="24">
          <cell r="A24" t="str">
            <v>수출입은행</v>
          </cell>
        </row>
        <row r="25">
          <cell r="A25" t="str">
            <v>수협</v>
          </cell>
        </row>
        <row r="26">
          <cell r="A26" t="str">
            <v>신용보증기금</v>
          </cell>
        </row>
        <row r="27">
          <cell r="A27" t="str">
            <v>신한은행</v>
          </cell>
        </row>
        <row r="28">
          <cell r="A28" t="str">
            <v>신협</v>
          </cell>
        </row>
        <row r="29">
          <cell r="A29" t="str">
            <v>에이비엔암로은행</v>
          </cell>
        </row>
        <row r="30">
          <cell r="A30" t="str">
            <v>외환은행</v>
          </cell>
        </row>
        <row r="31">
          <cell r="A31" t="str">
            <v>우리은행(구,한빛)</v>
          </cell>
        </row>
        <row r="32">
          <cell r="A32" t="str">
            <v>우체국(강원,경북,대구)</v>
          </cell>
        </row>
        <row r="33">
          <cell r="A33" t="str">
            <v>우체국(광주,전남,전북)</v>
          </cell>
        </row>
        <row r="34">
          <cell r="A34" t="str">
            <v>우체국(대전,충남,충북,제주)</v>
          </cell>
        </row>
        <row r="35">
          <cell r="A35" t="str">
            <v>우체국(부산,경남)</v>
          </cell>
        </row>
        <row r="36">
          <cell r="A36" t="str">
            <v>우체국(서울,경기)</v>
          </cell>
        </row>
        <row r="37">
          <cell r="A37" t="str">
            <v>전북은행</v>
          </cell>
        </row>
        <row r="38">
          <cell r="A38" t="str">
            <v>제일은행</v>
          </cell>
        </row>
        <row r="39">
          <cell r="A39" t="str">
            <v>제주은행</v>
          </cell>
        </row>
        <row r="40">
          <cell r="A40" t="str">
            <v>중소기업은행</v>
          </cell>
        </row>
        <row r="41">
          <cell r="A41" t="str">
            <v>하나은행</v>
          </cell>
        </row>
        <row r="42">
          <cell r="A42" t="str">
            <v>한국시티은행(구,한미)</v>
          </cell>
        </row>
        <row r="43">
          <cell r="A43" t="str">
            <v>한국은행</v>
          </cell>
        </row>
        <row r="44">
          <cell r="A44" t="str">
            <v>BOA</v>
          </cell>
        </row>
        <row r="45">
          <cell r="A45" t="str">
            <v>HSBC</v>
          </cell>
        </row>
        <row r="46">
          <cell r="A46" t="str">
            <v>UFJ</v>
          </cell>
        </row>
      </sheetData>
      <sheetData sheetId="1">
        <row r="2">
          <cell r="A2" t="str">
            <v>간접투자자산운용법에 의한 투자회사(사모투자 및 투자목적회사포함)</v>
          </cell>
          <cell r="B2">
            <v>202</v>
          </cell>
        </row>
        <row r="3">
          <cell r="A3" t="str">
            <v>금융지주회사</v>
          </cell>
          <cell r="B3">
            <v>105</v>
          </cell>
        </row>
        <row r="4">
          <cell r="A4" t="str">
            <v>기업구조조정부동산투자회사</v>
          </cell>
          <cell r="B4">
            <v>203</v>
          </cell>
        </row>
        <row r="5">
          <cell r="A5" t="str">
            <v>기타 공기업</v>
          </cell>
          <cell r="B5">
            <v>499</v>
          </cell>
        </row>
        <row r="6">
          <cell r="A6" t="str">
            <v>기타 조합법인</v>
          </cell>
          <cell r="B6">
            <v>399</v>
          </cell>
        </row>
        <row r="7">
          <cell r="A7" t="str">
            <v>기타 특수목적의 명목회사</v>
          </cell>
          <cell r="B7">
            <v>206</v>
          </cell>
        </row>
        <row r="8">
          <cell r="A8" t="str">
            <v>기타금융회사</v>
          </cell>
          <cell r="B8">
            <v>199</v>
          </cell>
        </row>
        <row r="9">
          <cell r="A9" t="str">
            <v>기타법인</v>
          </cell>
          <cell r="B9">
            <v>100</v>
          </cell>
        </row>
        <row r="10">
          <cell r="A10" t="str">
            <v>농협</v>
          </cell>
          <cell r="B10">
            <v>302</v>
          </cell>
        </row>
        <row r="11">
          <cell r="A11" t="str">
            <v>산림조합</v>
          </cell>
          <cell r="B11">
            <v>311</v>
          </cell>
        </row>
        <row r="12">
          <cell r="A12" t="str">
            <v>산학협력단</v>
          </cell>
          <cell r="B12">
            <v>310</v>
          </cell>
        </row>
        <row r="13">
          <cell r="A13" t="str">
            <v>상호저축은행</v>
          </cell>
          <cell r="B13">
            <v>106</v>
          </cell>
        </row>
        <row r="14">
          <cell r="A14" t="str">
            <v>새마을금고</v>
          </cell>
          <cell r="B14">
            <v>305</v>
          </cell>
        </row>
        <row r="15">
          <cell r="A15" t="str">
            <v>생명보험</v>
          </cell>
          <cell r="B15">
            <v>103</v>
          </cell>
        </row>
        <row r="16">
          <cell r="A16" t="str">
            <v>선물회사</v>
          </cell>
          <cell r="B16">
            <v>109</v>
          </cell>
        </row>
        <row r="17">
          <cell r="A17" t="str">
            <v>선박투자회사</v>
          </cell>
          <cell r="B17">
            <v>205</v>
          </cell>
        </row>
        <row r="18">
          <cell r="A18" t="str">
            <v>손해보험</v>
          </cell>
          <cell r="B18">
            <v>104</v>
          </cell>
        </row>
        <row r="19">
          <cell r="A19" t="str">
            <v>수협</v>
          </cell>
          <cell r="B19">
            <v>303</v>
          </cell>
        </row>
        <row r="20">
          <cell r="A20" t="str">
            <v>시설대여회사(리스회사포함)</v>
          </cell>
          <cell r="B20">
            <v>114</v>
          </cell>
        </row>
        <row r="21">
          <cell r="A21" t="str">
            <v>신기술금융회사</v>
          </cell>
          <cell r="B21">
            <v>110</v>
          </cell>
        </row>
        <row r="22">
          <cell r="A22" t="str">
            <v>신용카드사</v>
          </cell>
          <cell r="B22">
            <v>111</v>
          </cell>
        </row>
        <row r="23">
          <cell r="A23" t="str">
            <v>신용협동조합</v>
          </cell>
          <cell r="B23">
            <v>304</v>
          </cell>
        </row>
        <row r="24">
          <cell r="A24" t="str">
            <v>신탁회사</v>
          </cell>
          <cell r="B24">
            <v>107</v>
          </cell>
        </row>
        <row r="25">
          <cell r="A25" t="str">
            <v>영농조합</v>
          </cell>
          <cell r="B25">
            <v>306</v>
          </cell>
        </row>
        <row r="26">
          <cell r="A26" t="str">
            <v>영어조합</v>
          </cell>
          <cell r="B26">
            <v>307</v>
          </cell>
        </row>
        <row r="27">
          <cell r="A27" t="str">
            <v>위탁관리부동산투자회사</v>
          </cell>
          <cell r="B27">
            <v>204</v>
          </cell>
        </row>
        <row r="28">
          <cell r="A28" t="str">
            <v>유동화전문회사</v>
          </cell>
          <cell r="B28">
            <v>201</v>
          </cell>
        </row>
        <row r="29">
          <cell r="A29" t="str">
            <v>은행</v>
          </cell>
          <cell r="B29">
            <v>101</v>
          </cell>
        </row>
        <row r="30">
          <cell r="A30" t="str">
            <v>의료법인</v>
          </cell>
          <cell r="B30">
            <v>309</v>
          </cell>
        </row>
        <row r="31">
          <cell r="A31" t="str">
            <v>인삼협동조합</v>
          </cell>
          <cell r="B31">
            <v>312</v>
          </cell>
        </row>
        <row r="32">
          <cell r="A32" t="str">
            <v>재보험사</v>
          </cell>
          <cell r="B32">
            <v>112</v>
          </cell>
        </row>
        <row r="33">
          <cell r="A33" t="str">
            <v>정부출자기관</v>
          </cell>
          <cell r="B33">
            <v>402</v>
          </cell>
        </row>
        <row r="34">
          <cell r="A34" t="str">
            <v>정부투자기관</v>
          </cell>
          <cell r="B34">
            <v>401</v>
          </cell>
        </row>
        <row r="35">
          <cell r="A35" t="str">
            <v>정비사업조합</v>
          </cell>
          <cell r="B35">
            <v>301</v>
          </cell>
        </row>
        <row r="36">
          <cell r="A36" t="str">
            <v>종합금융회사</v>
          </cell>
          <cell r="B36">
            <v>108</v>
          </cell>
        </row>
        <row r="37">
          <cell r="A37" t="str">
            <v>증권</v>
          </cell>
          <cell r="B37">
            <v>102</v>
          </cell>
        </row>
        <row r="38">
          <cell r="A38" t="str">
            <v>지방공기업(출자)</v>
          </cell>
          <cell r="B38">
            <v>404</v>
          </cell>
        </row>
        <row r="39">
          <cell r="A39" t="str">
            <v>지방공기업(투자)</v>
          </cell>
          <cell r="B39">
            <v>403</v>
          </cell>
        </row>
        <row r="40">
          <cell r="A40" t="str">
            <v>투자자문회사</v>
          </cell>
          <cell r="B40">
            <v>113</v>
          </cell>
        </row>
        <row r="41">
          <cell r="A41" t="str">
            <v>학교법인</v>
          </cell>
          <cell r="B41">
            <v>308</v>
          </cell>
        </row>
        <row r="42">
          <cell r="A42" t="str">
            <v>할부금융회사</v>
          </cell>
          <cell r="B42">
            <v>115</v>
          </cell>
        </row>
      </sheetData>
      <sheetData sheetId="2" refreshError="1"/>
      <sheetData sheetId="3" refreshError="1"/>
      <sheetData sheetId="4" refreshError="1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/>
      <sheetData sheetId="32"/>
      <sheetData sheetId="33"/>
      <sheetData sheetId="34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제품별"/>
      <sheetName val="기번기준"/>
      <sheetName val="전주자재"/>
      <sheetName val="Form"/>
      <sheetName val="Mark"/>
      <sheetName val="Tin"/>
      <sheetName val="Tin1"/>
      <sheetName val="Trim"/>
      <sheetName val="설비효율"/>
      <sheetName val="설비UPEH"/>
      <sheetName val="LOSSTIME"/>
      <sheetName val="Sheet1"/>
      <sheetName val="종합"/>
      <sheetName val="별제권_정리담보권1"/>
      <sheetName val="출하생산일보"/>
      <sheetName val="법인세등 (2)"/>
      <sheetName val="성명데이터"/>
      <sheetName val="산출내역서집계표"/>
      <sheetName val="소계정"/>
      <sheetName val="제조 경영"/>
      <sheetName val="밸브설치"/>
      <sheetName val="상세내역"/>
      <sheetName val="98연계표"/>
      <sheetName val="DB"/>
      <sheetName val="법인구분"/>
      <sheetName val="기초코드"/>
      <sheetName val="인원"/>
      <sheetName val="SPPLCPAN"/>
      <sheetName val="데모라인"/>
      <sheetName val="하_고과(결과)"/>
      <sheetName val="년고과(결과)"/>
      <sheetName val="97"/>
      <sheetName val="1단1열(S)"/>
      <sheetName val="97PLAN"/>
      <sheetName val="2012년 전용 수주계획"/>
      <sheetName val="원가관리"/>
      <sheetName val="일위대가"/>
      <sheetName val="소방사항"/>
      <sheetName val="첨부자료"/>
      <sheetName val="위스키3"/>
      <sheetName val="주류전체2"/>
      <sheetName val="출금실적"/>
      <sheetName val="데이터유효성목록"/>
      <sheetName val="Sheet3"/>
      <sheetName val="2.대외공문"/>
      <sheetName val="법인세등_(2)"/>
      <sheetName val="제조_경영"/>
      <sheetName val="2012년_전용_수주계획"/>
      <sheetName val="2_대외공문"/>
      <sheetName val="기본값"/>
      <sheetName val="制费-分月"/>
      <sheetName val="진행현황표"/>
      <sheetName val="BASE MC"/>
      <sheetName val="명단"/>
      <sheetName val="변수"/>
      <sheetName val="부하_물류(팀별)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/>
      <sheetData sheetId="46"/>
      <sheetData sheetId="47"/>
      <sheetData sheetId="48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"/>
      <sheetName val="VXXXXXXXXXXXXXXXXXXXXXXXX"/>
      <sheetName val="영업master"/>
      <sheetName val="Sheet10"/>
      <sheetName val="Sheet11"/>
      <sheetName val="Sheet12"/>
      <sheetName val="Sheet13"/>
      <sheetName val="Sheet14"/>
      <sheetName val="Sheet15"/>
      <sheetName val="Sheet16"/>
      <sheetName val="hTkx8QpdK2OrZDmYOtREw6EzZ"/>
      <sheetName val="제품별"/>
      <sheetName val="98연계표"/>
      <sheetName val="DBASE"/>
      <sheetName val="비용"/>
      <sheetName val="LSTK#1"/>
      <sheetName val="생산매출 (3)"/>
      <sheetName val="생산현황"/>
      <sheetName val="거래선 구분 Table"/>
      <sheetName val="원장STK단가표"/>
      <sheetName val="3-4현"/>
      <sheetName val="3-3현"/>
      <sheetName val="기번기준"/>
      <sheetName val="종합"/>
      <sheetName val="보고"/>
      <sheetName val="소계정"/>
      <sheetName val="96수출"/>
      <sheetName val="11"/>
      <sheetName val="브라운관"/>
      <sheetName val="법인세등 (2)"/>
      <sheetName val="일위대가(1)"/>
      <sheetName val="9GNG운반"/>
      <sheetName val="법인구분"/>
      <sheetName val="기초코드"/>
      <sheetName val="데모라인"/>
      <sheetName val="전주자재"/>
      <sheetName val="1650P데이타"/>
      <sheetName val="별제권_정리담보권1"/>
      <sheetName val="성신"/>
      <sheetName val="PAN"/>
      <sheetName val="Y3-LIST"/>
      <sheetName val="2007_수주출하"/>
      <sheetName val="PI"/>
      <sheetName val="3000P데이타"/>
      <sheetName val="일정요약"/>
      <sheetName val="성명데이터"/>
      <sheetName val="WORK"/>
      <sheetName val="Guide"/>
      <sheetName val="제조 경영"/>
      <sheetName val="반송"/>
      <sheetName val="BASE MC"/>
      <sheetName val="STK (2)"/>
      <sheetName val="값목록(Do not touch)"/>
      <sheetName val="CAP"/>
      <sheetName val="변수"/>
    </sheetNames>
    <sheetDataSet>
      <sheetData sheetId="0" refreshError="1">
        <row r="3">
          <cell r="BC3" t="str">
            <v>채권</v>
          </cell>
          <cell r="BD3" t="str">
            <v>전년</v>
          </cell>
          <cell r="BE3">
            <v>1</v>
          </cell>
          <cell r="BF3">
            <v>2</v>
          </cell>
          <cell r="BG3">
            <v>3</v>
          </cell>
          <cell r="BH3">
            <v>4</v>
          </cell>
          <cell r="BI3">
            <v>5</v>
          </cell>
          <cell r="BJ3">
            <v>6</v>
          </cell>
          <cell r="BK3">
            <v>7</v>
          </cell>
          <cell r="BL3">
            <v>8</v>
          </cell>
          <cell r="BM3">
            <v>9</v>
          </cell>
          <cell r="BN3">
            <v>10</v>
          </cell>
          <cell r="BO3">
            <v>11</v>
          </cell>
          <cell r="BP3">
            <v>12</v>
          </cell>
          <cell r="BQ3" t="str">
            <v>계</v>
          </cell>
          <cell r="BR3" t="str">
            <v>이월</v>
          </cell>
          <cell r="BS3" t="str">
            <v>채권</v>
          </cell>
        </row>
        <row r="4">
          <cell r="I4" t="str">
            <v>2340B</v>
          </cell>
          <cell r="BC4">
            <v>5060</v>
          </cell>
          <cell r="BD4">
            <v>20240</v>
          </cell>
          <cell r="BF4">
            <v>5060</v>
          </cell>
          <cell r="BQ4">
            <v>5060</v>
          </cell>
          <cell r="BR4">
            <v>3.637978807091713E-12</v>
          </cell>
          <cell r="BS4">
            <v>0</v>
          </cell>
        </row>
        <row r="5">
          <cell r="I5" t="str">
            <v>2340B</v>
          </cell>
          <cell r="BC5">
            <v>80.5</v>
          </cell>
          <cell r="BD5">
            <v>35</v>
          </cell>
          <cell r="BE5">
            <v>81</v>
          </cell>
          <cell r="BQ5">
            <v>81</v>
          </cell>
          <cell r="BR5">
            <v>-0.49999999999998579</v>
          </cell>
          <cell r="BS5">
            <v>0</v>
          </cell>
        </row>
        <row r="6">
          <cell r="I6" t="str">
            <v>2340B</v>
          </cell>
          <cell r="BC6">
            <v>126.5</v>
          </cell>
          <cell r="BD6">
            <v>22</v>
          </cell>
          <cell r="BG6">
            <v>126.5</v>
          </cell>
          <cell r="BQ6">
            <v>126.5</v>
          </cell>
          <cell r="BR6">
            <v>0</v>
          </cell>
          <cell r="BS6">
            <v>0</v>
          </cell>
        </row>
        <row r="7">
          <cell r="I7" t="str">
            <v>2340B</v>
          </cell>
          <cell r="BC7">
            <v>907</v>
          </cell>
          <cell r="BD7">
            <v>2118</v>
          </cell>
          <cell r="BG7">
            <v>907</v>
          </cell>
          <cell r="BQ7">
            <v>907</v>
          </cell>
          <cell r="BR7">
            <v>4.5474735088646412E-13</v>
          </cell>
          <cell r="BS7">
            <v>0</v>
          </cell>
        </row>
        <row r="8">
          <cell r="I8" t="str">
            <v>2340B</v>
          </cell>
          <cell r="BC8">
            <v>95.7</v>
          </cell>
          <cell r="BE8">
            <v>96</v>
          </cell>
          <cell r="BQ8">
            <v>96</v>
          </cell>
          <cell r="BR8">
            <v>-0.29999999999999716</v>
          </cell>
          <cell r="BS8">
            <v>0</v>
          </cell>
        </row>
        <row r="9">
          <cell r="I9" t="str">
            <v>2340B</v>
          </cell>
          <cell r="BC9">
            <v>825</v>
          </cell>
          <cell r="BD9">
            <v>1925</v>
          </cell>
          <cell r="BE9">
            <v>825</v>
          </cell>
          <cell r="BQ9">
            <v>825</v>
          </cell>
          <cell r="BR9">
            <v>0</v>
          </cell>
          <cell r="BS9">
            <v>0</v>
          </cell>
        </row>
        <row r="10">
          <cell r="I10" t="str">
            <v>2340B</v>
          </cell>
          <cell r="BC10">
            <v>150</v>
          </cell>
          <cell r="BD10">
            <v>66</v>
          </cell>
          <cell r="BH10">
            <v>264</v>
          </cell>
          <cell r="BQ10">
            <v>264</v>
          </cell>
          <cell r="BR10">
            <v>0</v>
          </cell>
          <cell r="BS10">
            <v>0</v>
          </cell>
        </row>
        <row r="11">
          <cell r="I11" t="str">
            <v>2340A</v>
          </cell>
          <cell r="BC11">
            <v>12794</v>
          </cell>
          <cell r="BH11">
            <v>19200</v>
          </cell>
          <cell r="BQ11">
            <v>19200</v>
          </cell>
          <cell r="BR11">
            <v>0</v>
          </cell>
          <cell r="BS11">
            <v>0</v>
          </cell>
        </row>
        <row r="12">
          <cell r="I12" t="str">
            <v>2340B</v>
          </cell>
          <cell r="BC12">
            <v>1.1000000000000001</v>
          </cell>
          <cell r="BE12">
            <v>1</v>
          </cell>
          <cell r="BQ12">
            <v>1</v>
          </cell>
          <cell r="BR12">
            <v>0.10000000000000009</v>
          </cell>
          <cell r="BS12">
            <v>0.10000000000000009</v>
          </cell>
        </row>
        <row r="13">
          <cell r="I13" t="str">
            <v>2340B</v>
          </cell>
          <cell r="BC13">
            <v>231</v>
          </cell>
          <cell r="BE13">
            <v>231</v>
          </cell>
          <cell r="BQ13">
            <v>231</v>
          </cell>
          <cell r="BR13">
            <v>2.8421709430404007E-14</v>
          </cell>
          <cell r="BS13">
            <v>0</v>
          </cell>
        </row>
        <row r="14">
          <cell r="I14" t="str">
            <v>2340B</v>
          </cell>
          <cell r="BC14">
            <v>29.7</v>
          </cell>
          <cell r="BE14">
            <v>30</v>
          </cell>
          <cell r="BQ14">
            <v>30</v>
          </cell>
          <cell r="BR14">
            <v>-0.29999999999999716</v>
          </cell>
          <cell r="BS14">
            <v>0</v>
          </cell>
        </row>
        <row r="15">
          <cell r="I15" t="str">
            <v>2340B</v>
          </cell>
          <cell r="BC15">
            <v>49.5</v>
          </cell>
          <cell r="BE15">
            <v>50</v>
          </cell>
          <cell r="BF15">
            <v>49.5</v>
          </cell>
          <cell r="BQ15">
            <v>99.5</v>
          </cell>
          <cell r="BR15">
            <v>-0.49999999999998579</v>
          </cell>
          <cell r="BS15">
            <v>0</v>
          </cell>
        </row>
        <row r="16">
          <cell r="I16" t="str">
            <v>2340B</v>
          </cell>
          <cell r="BC16">
            <v>0</v>
          </cell>
          <cell r="BL16">
            <v>22</v>
          </cell>
          <cell r="BM16">
            <v>0</v>
          </cell>
          <cell r="BN16">
            <v>0</v>
          </cell>
          <cell r="BO16">
            <v>0</v>
          </cell>
          <cell r="BP16">
            <v>0</v>
          </cell>
          <cell r="BQ16">
            <v>22</v>
          </cell>
          <cell r="BR16">
            <v>0</v>
          </cell>
          <cell r="BS16">
            <v>0</v>
          </cell>
        </row>
        <row r="17">
          <cell r="I17" t="str">
            <v>2340A</v>
          </cell>
          <cell r="BC17">
            <v>405</v>
          </cell>
          <cell r="BD17">
            <v>367</v>
          </cell>
          <cell r="BG17">
            <v>1352</v>
          </cell>
          <cell r="BK17">
            <v>104</v>
          </cell>
          <cell r="BM17">
            <v>0</v>
          </cell>
          <cell r="BQ17">
            <v>1456</v>
          </cell>
          <cell r="BR17">
            <v>0</v>
          </cell>
          <cell r="BS17">
            <v>0</v>
          </cell>
        </row>
        <row r="18">
          <cell r="I18" t="str">
            <v>2340B</v>
          </cell>
          <cell r="BC18">
            <v>154</v>
          </cell>
          <cell r="BE18">
            <v>154</v>
          </cell>
          <cell r="BQ18">
            <v>154</v>
          </cell>
          <cell r="BR18">
            <v>0</v>
          </cell>
          <cell r="BS18">
            <v>0</v>
          </cell>
        </row>
        <row r="19">
          <cell r="I19" t="str">
            <v>2340B</v>
          </cell>
          <cell r="BC19">
            <v>173</v>
          </cell>
          <cell r="BE19">
            <v>137</v>
          </cell>
          <cell r="BH19">
            <v>320</v>
          </cell>
          <cell r="BQ19">
            <v>457</v>
          </cell>
          <cell r="BR19">
            <v>-0.49999999999994316</v>
          </cell>
          <cell r="BS19">
            <v>0</v>
          </cell>
        </row>
        <row r="20">
          <cell r="I20" t="str">
            <v>2340B</v>
          </cell>
          <cell r="BC20">
            <v>638</v>
          </cell>
          <cell r="BE20">
            <v>638</v>
          </cell>
          <cell r="BQ20">
            <v>638</v>
          </cell>
          <cell r="BR20">
            <v>0</v>
          </cell>
          <cell r="BS20">
            <v>0</v>
          </cell>
        </row>
        <row r="21">
          <cell r="I21" t="str">
            <v>2340B</v>
          </cell>
          <cell r="BC21">
            <v>163.9</v>
          </cell>
          <cell r="BE21">
            <v>53</v>
          </cell>
          <cell r="BG21">
            <v>176</v>
          </cell>
          <cell r="BI21">
            <v>123</v>
          </cell>
          <cell r="BQ21">
            <v>352</v>
          </cell>
          <cell r="BR21">
            <v>0</v>
          </cell>
          <cell r="BS21">
            <v>0</v>
          </cell>
        </row>
        <row r="22">
          <cell r="I22" t="str">
            <v>2340B</v>
          </cell>
          <cell r="BC22">
            <v>0</v>
          </cell>
          <cell r="BG22">
            <v>37</v>
          </cell>
          <cell r="BI22">
            <v>38</v>
          </cell>
          <cell r="BQ22">
            <v>75</v>
          </cell>
          <cell r="BR22">
            <v>-0.19999999999998863</v>
          </cell>
          <cell r="BS22">
            <v>0</v>
          </cell>
        </row>
        <row r="23">
          <cell r="I23" t="str">
            <v>2340B</v>
          </cell>
          <cell r="BC23">
            <v>438</v>
          </cell>
          <cell r="BE23">
            <v>231</v>
          </cell>
          <cell r="BH23">
            <v>231</v>
          </cell>
          <cell r="BQ23">
            <v>462</v>
          </cell>
          <cell r="BR23">
            <v>5.6843418860808015E-14</v>
          </cell>
          <cell r="BS23">
            <v>0</v>
          </cell>
        </row>
        <row r="24">
          <cell r="BC24">
            <v>22321.9</v>
          </cell>
          <cell r="BD24">
            <v>24773</v>
          </cell>
          <cell r="BE24">
            <v>2527</v>
          </cell>
          <cell r="BF24">
            <v>5109.5</v>
          </cell>
          <cell r="BG24">
            <v>2598.5</v>
          </cell>
          <cell r="BH24">
            <v>20015</v>
          </cell>
          <cell r="BI24">
            <v>161</v>
          </cell>
          <cell r="BJ24">
            <v>0</v>
          </cell>
          <cell r="BK24">
            <v>104</v>
          </cell>
          <cell r="BL24">
            <v>22</v>
          </cell>
          <cell r="BM24">
            <v>0</v>
          </cell>
          <cell r="BN24">
            <v>0</v>
          </cell>
          <cell r="BO24">
            <v>0</v>
          </cell>
          <cell r="BP24">
            <v>0</v>
          </cell>
          <cell r="BQ24">
            <v>30537</v>
          </cell>
          <cell r="BR24">
            <v>-2.1999999999957196</v>
          </cell>
          <cell r="BS24">
            <v>0.10000000000000009</v>
          </cell>
        </row>
        <row r="25">
          <cell r="I25" t="str">
            <v>2340A</v>
          </cell>
          <cell r="BC25">
            <v>0</v>
          </cell>
          <cell r="BG25">
            <v>104</v>
          </cell>
          <cell r="BI25">
            <v>421</v>
          </cell>
          <cell r="BQ25">
            <v>525</v>
          </cell>
          <cell r="BR25">
            <v>0</v>
          </cell>
          <cell r="BS25">
            <v>0</v>
          </cell>
        </row>
        <row r="26">
          <cell r="I26" t="str">
            <v>2340B</v>
          </cell>
          <cell r="BC26">
            <v>0</v>
          </cell>
          <cell r="BF26">
            <v>41</v>
          </cell>
          <cell r="BG26">
            <v>234</v>
          </cell>
          <cell r="BQ26">
            <v>275</v>
          </cell>
          <cell r="BR26">
            <v>0</v>
          </cell>
          <cell r="BS26">
            <v>0</v>
          </cell>
        </row>
        <row r="27">
          <cell r="I27" t="str">
            <v>2340A</v>
          </cell>
          <cell r="BC27">
            <v>0</v>
          </cell>
          <cell r="BN27">
            <v>15960</v>
          </cell>
          <cell r="BQ27">
            <v>15960</v>
          </cell>
          <cell r="BR27">
            <v>0</v>
          </cell>
          <cell r="BS27">
            <v>0</v>
          </cell>
        </row>
        <row r="28">
          <cell r="I28" t="str">
            <v>2340B</v>
          </cell>
          <cell r="BC28">
            <v>0</v>
          </cell>
          <cell r="BG28">
            <v>149</v>
          </cell>
          <cell r="BJ28">
            <v>198</v>
          </cell>
          <cell r="BM28">
            <v>148</v>
          </cell>
          <cell r="BQ28">
            <v>495</v>
          </cell>
          <cell r="BR28">
            <v>5.6843418860808015E-14</v>
          </cell>
          <cell r="BS28">
            <v>0</v>
          </cell>
        </row>
        <row r="29">
          <cell r="I29" t="str">
            <v>2340B</v>
          </cell>
          <cell r="BC29">
            <v>0</v>
          </cell>
          <cell r="BG29">
            <v>11</v>
          </cell>
          <cell r="BQ29">
            <v>11</v>
          </cell>
          <cell r="BR29">
            <v>0</v>
          </cell>
          <cell r="BS29">
            <v>0</v>
          </cell>
        </row>
        <row r="30">
          <cell r="I30" t="str">
            <v>2340B</v>
          </cell>
          <cell r="BC30">
            <v>0</v>
          </cell>
          <cell r="BK30">
            <v>63</v>
          </cell>
          <cell r="BQ30">
            <v>63</v>
          </cell>
          <cell r="BR30">
            <v>-0.29999999999999716</v>
          </cell>
          <cell r="BS30">
            <v>0</v>
          </cell>
        </row>
        <row r="31">
          <cell r="I31" t="str">
            <v>2340B</v>
          </cell>
          <cell r="BC31">
            <v>0</v>
          </cell>
          <cell r="BI31">
            <v>34</v>
          </cell>
          <cell r="BK31">
            <v>7</v>
          </cell>
          <cell r="BQ31">
            <v>41</v>
          </cell>
          <cell r="BR31">
            <v>-0.29999999999999716</v>
          </cell>
          <cell r="BS31">
            <v>0</v>
          </cell>
        </row>
        <row r="32">
          <cell r="I32" t="str">
            <v>2340B</v>
          </cell>
          <cell r="BC32">
            <v>0</v>
          </cell>
          <cell r="BG32">
            <v>121</v>
          </cell>
          <cell r="BQ32">
            <v>121</v>
          </cell>
          <cell r="BR32">
            <v>1.4210854715202004E-14</v>
          </cell>
          <cell r="BS32">
            <v>0</v>
          </cell>
        </row>
        <row r="33">
          <cell r="I33" t="str">
            <v>2340A</v>
          </cell>
          <cell r="BC33">
            <v>0</v>
          </cell>
          <cell r="BI33">
            <v>248</v>
          </cell>
          <cell r="BN33">
            <v>582</v>
          </cell>
          <cell r="BQ33">
            <v>830</v>
          </cell>
          <cell r="BR33">
            <v>0</v>
          </cell>
          <cell r="BS33">
            <v>0</v>
          </cell>
        </row>
        <row r="34">
          <cell r="I34" t="str">
            <v>2340B</v>
          </cell>
          <cell r="BC34">
            <v>0</v>
          </cell>
          <cell r="BJ34">
            <v>20</v>
          </cell>
          <cell r="BQ34">
            <v>20</v>
          </cell>
          <cell r="BR34">
            <v>-0.19999999999999929</v>
          </cell>
          <cell r="BS34">
            <v>0</v>
          </cell>
        </row>
        <row r="35">
          <cell r="I35" t="str">
            <v>2340B</v>
          </cell>
          <cell r="BC35">
            <v>0</v>
          </cell>
          <cell r="BG35">
            <v>7</v>
          </cell>
          <cell r="BH35">
            <v>11</v>
          </cell>
          <cell r="BQ35">
            <v>18</v>
          </cell>
          <cell r="BR35">
            <v>-0.39999999999999858</v>
          </cell>
          <cell r="BS35">
            <v>0</v>
          </cell>
        </row>
        <row r="36">
          <cell r="I36" t="str">
            <v>2340B</v>
          </cell>
          <cell r="BC36">
            <v>0</v>
          </cell>
          <cell r="BG36">
            <v>79</v>
          </cell>
          <cell r="BK36">
            <v>119</v>
          </cell>
          <cell r="BM36">
            <v>119</v>
          </cell>
          <cell r="BN36">
            <v>79</v>
          </cell>
          <cell r="BP36" t="str">
            <v xml:space="preserve"> </v>
          </cell>
          <cell r="BQ36">
            <v>396</v>
          </cell>
          <cell r="BR36">
            <v>5.6843418860808015E-14</v>
          </cell>
          <cell r="BS36">
            <v>0</v>
          </cell>
        </row>
        <row r="37">
          <cell r="I37" t="str">
            <v>2340B</v>
          </cell>
          <cell r="BC37">
            <v>0</v>
          </cell>
          <cell r="BK37">
            <v>462</v>
          </cell>
          <cell r="BM37">
            <v>770</v>
          </cell>
          <cell r="BN37">
            <v>308</v>
          </cell>
          <cell r="BQ37">
            <v>1540</v>
          </cell>
          <cell r="BR37">
            <v>2.2737367544323206E-13</v>
          </cell>
          <cell r="BS37">
            <v>0</v>
          </cell>
        </row>
        <row r="38">
          <cell r="I38" t="str">
            <v>2340B</v>
          </cell>
          <cell r="BC38">
            <v>0</v>
          </cell>
          <cell r="BK38">
            <v>366.3</v>
          </cell>
          <cell r="BM38">
            <v>610.5</v>
          </cell>
          <cell r="BN38">
            <v>244.2</v>
          </cell>
          <cell r="BQ38">
            <v>1221</v>
          </cell>
          <cell r="BR38">
            <v>0</v>
          </cell>
          <cell r="BS38">
            <v>0</v>
          </cell>
        </row>
        <row r="39">
          <cell r="I39" t="str">
            <v>2340B</v>
          </cell>
          <cell r="BC39">
            <v>0</v>
          </cell>
          <cell r="BK39">
            <v>990</v>
          </cell>
          <cell r="BM39">
            <v>1650</v>
          </cell>
          <cell r="BN39">
            <v>660</v>
          </cell>
          <cell r="BQ39">
            <v>3300</v>
          </cell>
          <cell r="BR39">
            <v>4.5474735088646412E-13</v>
          </cell>
          <cell r="BS39">
            <v>0</v>
          </cell>
        </row>
        <row r="40">
          <cell r="I40" t="str">
            <v>2340B</v>
          </cell>
          <cell r="BC40">
            <v>0</v>
          </cell>
          <cell r="BK40">
            <v>297</v>
          </cell>
          <cell r="BM40">
            <v>693</v>
          </cell>
          <cell r="BQ40">
            <v>990</v>
          </cell>
          <cell r="BR40">
            <v>1.1368683772161603E-13</v>
          </cell>
          <cell r="BS40">
            <v>0</v>
          </cell>
        </row>
        <row r="41">
          <cell r="I41" t="str">
            <v>2340A</v>
          </cell>
          <cell r="BC41">
            <v>0</v>
          </cell>
          <cell r="BK41">
            <v>152</v>
          </cell>
          <cell r="BM41">
            <v>531</v>
          </cell>
          <cell r="BN41">
            <v>77</v>
          </cell>
          <cell r="BQ41">
            <v>760</v>
          </cell>
          <cell r="BR41">
            <v>0</v>
          </cell>
          <cell r="BS41">
            <v>0</v>
          </cell>
        </row>
        <row r="42">
          <cell r="I42" t="str">
            <v>2340A</v>
          </cell>
          <cell r="BC42">
            <v>0</v>
          </cell>
          <cell r="BP42">
            <v>1784</v>
          </cell>
          <cell r="BQ42">
            <v>1784</v>
          </cell>
          <cell r="BR42">
            <v>0</v>
          </cell>
          <cell r="BS42">
            <v>0</v>
          </cell>
        </row>
        <row r="43">
          <cell r="I43" t="str">
            <v>2340B</v>
          </cell>
          <cell r="BC43">
            <v>0</v>
          </cell>
          <cell r="BK43">
            <v>76</v>
          </cell>
          <cell r="BN43">
            <v>177</v>
          </cell>
          <cell r="BP43">
            <v>253</v>
          </cell>
          <cell r="BQ43">
            <v>506</v>
          </cell>
          <cell r="BR43">
            <v>5.6843418860808015E-14</v>
          </cell>
          <cell r="BS43">
            <v>0</v>
          </cell>
        </row>
        <row r="44">
          <cell r="I44" t="str">
            <v>2340B</v>
          </cell>
          <cell r="BC44">
            <v>0</v>
          </cell>
          <cell r="BL44">
            <v>45</v>
          </cell>
          <cell r="BM44">
            <v>0</v>
          </cell>
          <cell r="BN44">
            <v>0</v>
          </cell>
          <cell r="BO44">
            <v>0</v>
          </cell>
          <cell r="BP44">
            <v>0</v>
          </cell>
          <cell r="BQ44">
            <v>45</v>
          </cell>
          <cell r="BR44">
            <v>0.10000000000000142</v>
          </cell>
          <cell r="BS44">
            <v>0.10000000000000142</v>
          </cell>
        </row>
        <row r="45">
          <cell r="I45" t="str">
            <v>2340B</v>
          </cell>
          <cell r="BC45">
            <v>0</v>
          </cell>
          <cell r="BL45">
            <v>148.5</v>
          </cell>
          <cell r="BM45">
            <v>0</v>
          </cell>
          <cell r="BN45">
            <v>0</v>
          </cell>
          <cell r="BO45">
            <v>0</v>
          </cell>
          <cell r="BP45">
            <v>0</v>
          </cell>
          <cell r="BQ45">
            <v>148.5</v>
          </cell>
          <cell r="BR45">
            <v>0</v>
          </cell>
          <cell r="BS45">
            <v>0</v>
          </cell>
        </row>
        <row r="46">
          <cell r="I46" t="str">
            <v>2340B</v>
          </cell>
          <cell r="BC46">
            <v>0</v>
          </cell>
          <cell r="BK46">
            <v>25</v>
          </cell>
          <cell r="BL46">
            <v>58</v>
          </cell>
          <cell r="BM46">
            <v>0</v>
          </cell>
          <cell r="BN46">
            <v>82</v>
          </cell>
          <cell r="BO46">
            <v>0</v>
          </cell>
          <cell r="BP46">
            <v>0</v>
          </cell>
          <cell r="BQ46">
            <v>165</v>
          </cell>
          <cell r="BR46">
            <v>0</v>
          </cell>
          <cell r="BS46">
            <v>2.8421709430404007E-14</v>
          </cell>
        </row>
        <row r="47">
          <cell r="I47" t="str">
            <v>2340B</v>
          </cell>
          <cell r="BC47">
            <v>0</v>
          </cell>
          <cell r="BK47">
            <v>65</v>
          </cell>
          <cell r="BL47">
            <v>370.5</v>
          </cell>
          <cell r="BM47">
            <v>0</v>
          </cell>
          <cell r="BN47">
            <v>0</v>
          </cell>
          <cell r="BO47">
            <v>0</v>
          </cell>
          <cell r="BP47">
            <v>0</v>
          </cell>
          <cell r="BQ47">
            <v>435.5</v>
          </cell>
          <cell r="BR47">
            <v>0.10000000000002274</v>
          </cell>
          <cell r="BS47">
            <v>9.9999999999965894E-2</v>
          </cell>
        </row>
        <row r="48">
          <cell r="I48" t="str">
            <v>2340B</v>
          </cell>
          <cell r="BC48">
            <v>0</v>
          </cell>
          <cell r="BI48">
            <v>2</v>
          </cell>
          <cell r="BJ48" t="str">
            <v xml:space="preserve"> </v>
          </cell>
          <cell r="BL48">
            <v>7</v>
          </cell>
          <cell r="BM48">
            <v>0</v>
          </cell>
          <cell r="BN48">
            <v>0</v>
          </cell>
          <cell r="BO48">
            <v>0</v>
          </cell>
          <cell r="BP48">
            <v>0</v>
          </cell>
          <cell r="BQ48">
            <v>9</v>
          </cell>
          <cell r="BR48">
            <v>-0.19999999999999929</v>
          </cell>
          <cell r="BS48">
            <v>0</v>
          </cell>
        </row>
        <row r="49">
          <cell r="I49" t="str">
            <v>2340A</v>
          </cell>
          <cell r="BC49">
            <v>0</v>
          </cell>
          <cell r="BQ49">
            <v>0</v>
          </cell>
          <cell r="BR49">
            <v>13050</v>
          </cell>
          <cell r="BS49">
            <v>11160</v>
          </cell>
        </row>
        <row r="50">
          <cell r="I50" t="str">
            <v>2340B</v>
          </cell>
          <cell r="BC50">
            <v>0</v>
          </cell>
          <cell r="BL50">
            <v>20</v>
          </cell>
          <cell r="BM50">
            <v>46</v>
          </cell>
          <cell r="BN50">
            <v>66</v>
          </cell>
          <cell r="BO50">
            <v>0</v>
          </cell>
          <cell r="BP50">
            <v>0</v>
          </cell>
          <cell r="BQ50">
            <v>132</v>
          </cell>
          <cell r="BR50">
            <v>0</v>
          </cell>
          <cell r="BS50">
            <v>0</v>
          </cell>
        </row>
        <row r="51">
          <cell r="I51" t="str">
            <v>2340B</v>
          </cell>
          <cell r="BC51">
            <v>0</v>
          </cell>
          <cell r="BM51">
            <v>380</v>
          </cell>
          <cell r="BN51">
            <v>379</v>
          </cell>
          <cell r="BQ51">
            <v>759</v>
          </cell>
          <cell r="BR51">
            <v>1.1368683772161603E-13</v>
          </cell>
          <cell r="BS51">
            <v>0</v>
          </cell>
        </row>
        <row r="52">
          <cell r="I52" t="str">
            <v>2340B</v>
          </cell>
          <cell r="BC52">
            <v>0</v>
          </cell>
          <cell r="BL52">
            <v>157</v>
          </cell>
          <cell r="BM52">
            <v>0</v>
          </cell>
          <cell r="BN52">
            <v>365</v>
          </cell>
          <cell r="BO52">
            <v>523</v>
          </cell>
          <cell r="BP52">
            <v>0</v>
          </cell>
          <cell r="BQ52">
            <v>1045</v>
          </cell>
          <cell r="BR52">
            <v>0</v>
          </cell>
          <cell r="BS52">
            <v>0</v>
          </cell>
        </row>
        <row r="53">
          <cell r="I53" t="str">
            <v>2340B</v>
          </cell>
          <cell r="BC53">
            <v>0</v>
          </cell>
          <cell r="BK53">
            <v>82</v>
          </cell>
          <cell r="BM53">
            <v>465.8</v>
          </cell>
          <cell r="BQ53">
            <v>547.79999999999995</v>
          </cell>
          <cell r="BR53">
            <v>1.1368683772161603E-13</v>
          </cell>
          <cell r="BS53">
            <v>0</v>
          </cell>
        </row>
        <row r="54">
          <cell r="I54" t="str">
            <v>2340B</v>
          </cell>
          <cell r="BC54">
            <v>0</v>
          </cell>
          <cell r="BM54">
            <v>4.4000000000000004</v>
          </cell>
          <cell r="BQ54">
            <v>4.4000000000000004</v>
          </cell>
          <cell r="BR54">
            <v>0</v>
          </cell>
          <cell r="BS54">
            <v>0</v>
          </cell>
        </row>
        <row r="55">
          <cell r="I55" t="str">
            <v>2340B</v>
          </cell>
          <cell r="BC55">
            <v>0</v>
          </cell>
          <cell r="BK55">
            <v>5.5</v>
          </cell>
          <cell r="BM55" t="str">
            <v xml:space="preserve">  </v>
          </cell>
          <cell r="BQ55">
            <v>5.5</v>
          </cell>
          <cell r="BR55">
            <v>0</v>
          </cell>
          <cell r="BS55">
            <v>0</v>
          </cell>
        </row>
        <row r="56">
          <cell r="I56" t="str">
            <v>2340B</v>
          </cell>
          <cell r="BC56">
            <v>0</v>
          </cell>
          <cell r="BL56">
            <v>4.4000000000000004</v>
          </cell>
          <cell r="BM56" t="str">
            <v xml:space="preserve"> </v>
          </cell>
          <cell r="BN56">
            <v>0</v>
          </cell>
          <cell r="BO56">
            <v>0</v>
          </cell>
          <cell r="BP56">
            <v>0</v>
          </cell>
          <cell r="BQ56">
            <v>4.4000000000000004</v>
          </cell>
          <cell r="BR56">
            <v>0</v>
          </cell>
          <cell r="BS56">
            <v>0</v>
          </cell>
        </row>
        <row r="57">
          <cell r="I57" t="str">
            <v>2340B</v>
          </cell>
          <cell r="BC57">
            <v>0</v>
          </cell>
          <cell r="BM57" t="str">
            <v xml:space="preserve"> </v>
          </cell>
          <cell r="BN57">
            <v>17.600000000000001</v>
          </cell>
          <cell r="BQ57">
            <v>17.600000000000001</v>
          </cell>
          <cell r="BR57">
            <v>0</v>
          </cell>
          <cell r="BS57">
            <v>0</v>
          </cell>
        </row>
        <row r="58">
          <cell r="I58" t="str">
            <v>2340B</v>
          </cell>
          <cell r="BC58">
            <v>0</v>
          </cell>
          <cell r="BL58">
            <v>2</v>
          </cell>
          <cell r="BM58" t="str">
            <v xml:space="preserve"> </v>
          </cell>
          <cell r="BN58">
            <v>0</v>
          </cell>
          <cell r="BO58">
            <v>0</v>
          </cell>
          <cell r="BP58">
            <v>0</v>
          </cell>
          <cell r="BQ58">
            <v>2</v>
          </cell>
          <cell r="BR58">
            <v>0.20000000000000018</v>
          </cell>
          <cell r="BS58">
            <v>0.20000000000000018</v>
          </cell>
        </row>
        <row r="59">
          <cell r="I59" t="str">
            <v>2340B</v>
          </cell>
          <cell r="BC59">
            <v>0</v>
          </cell>
          <cell r="BM59">
            <v>3</v>
          </cell>
          <cell r="BN59" t="str">
            <v xml:space="preserve"> </v>
          </cell>
          <cell r="BQ59">
            <v>3</v>
          </cell>
          <cell r="BR59">
            <v>0.30000000000000027</v>
          </cell>
          <cell r="BS59">
            <v>0.29999999999999982</v>
          </cell>
        </row>
        <row r="60">
          <cell r="I60" t="str">
            <v>2340B</v>
          </cell>
          <cell r="BC60">
            <v>0</v>
          </cell>
          <cell r="BK60">
            <v>40</v>
          </cell>
          <cell r="BQ60">
            <v>40</v>
          </cell>
          <cell r="BR60">
            <v>158.00000000000003</v>
          </cell>
          <cell r="BS60">
            <v>158</v>
          </cell>
        </row>
        <row r="61">
          <cell r="I61" t="str">
            <v>2340B</v>
          </cell>
          <cell r="BC61">
            <v>0</v>
          </cell>
          <cell r="BN61">
            <v>8</v>
          </cell>
          <cell r="BQ61">
            <v>8</v>
          </cell>
          <cell r="BR61">
            <v>-0.29999999999999893</v>
          </cell>
          <cell r="BS61">
            <v>0</v>
          </cell>
        </row>
        <row r="62">
          <cell r="I62" t="str">
            <v>2340B</v>
          </cell>
          <cell r="BC62">
            <v>0</v>
          </cell>
          <cell r="BM62">
            <v>160</v>
          </cell>
          <cell r="BQ62">
            <v>160</v>
          </cell>
          <cell r="BR62">
            <v>859.7</v>
          </cell>
          <cell r="BS62">
            <v>731</v>
          </cell>
        </row>
        <row r="63">
          <cell r="I63" t="str">
            <v>2340A</v>
          </cell>
          <cell r="BC63">
            <v>0</v>
          </cell>
          <cell r="BQ63">
            <v>0</v>
          </cell>
          <cell r="BR63">
            <v>17500</v>
          </cell>
          <cell r="BS63">
            <v>2523</v>
          </cell>
        </row>
        <row r="64">
          <cell r="I64" t="str">
            <v>2340B</v>
          </cell>
          <cell r="BC64">
            <v>0</v>
          </cell>
          <cell r="BN64">
            <v>231</v>
          </cell>
          <cell r="BP64" t="str">
            <v xml:space="preserve"> </v>
          </cell>
          <cell r="BQ64">
            <v>231</v>
          </cell>
          <cell r="BR64">
            <v>2.8421709430404007E-14</v>
          </cell>
          <cell r="BS64">
            <v>0</v>
          </cell>
        </row>
        <row r="65">
          <cell r="I65" t="str">
            <v>2340B</v>
          </cell>
          <cell r="BC65">
            <v>0</v>
          </cell>
          <cell r="BN65">
            <v>313.5</v>
          </cell>
          <cell r="BP65" t="str">
            <v xml:space="preserve"> </v>
          </cell>
          <cell r="BQ65">
            <v>313.5</v>
          </cell>
          <cell r="BR65">
            <v>0</v>
          </cell>
          <cell r="BS65">
            <v>0</v>
          </cell>
        </row>
        <row r="66">
          <cell r="I66" t="str">
            <v>2340B</v>
          </cell>
          <cell r="BC66">
            <v>0</v>
          </cell>
          <cell r="BN66">
            <v>10</v>
          </cell>
          <cell r="BQ66">
            <v>10</v>
          </cell>
          <cell r="BR66">
            <v>-9.9999999999999645E-2</v>
          </cell>
          <cell r="BS66">
            <v>0</v>
          </cell>
        </row>
        <row r="67">
          <cell r="I67" t="str">
            <v>2340B</v>
          </cell>
          <cell r="BC67">
            <v>0</v>
          </cell>
          <cell r="BN67">
            <v>12</v>
          </cell>
          <cell r="BQ67">
            <v>12</v>
          </cell>
          <cell r="BR67">
            <v>0.10000000000000142</v>
          </cell>
          <cell r="BS67">
            <v>9.9999999999999645E-2</v>
          </cell>
        </row>
        <row r="68">
          <cell r="I68" t="str">
            <v>2340A</v>
          </cell>
          <cell r="BC68">
            <v>0</v>
          </cell>
          <cell r="BQ68">
            <v>0</v>
          </cell>
          <cell r="BR68">
            <v>150</v>
          </cell>
          <cell r="BS68">
            <v>0</v>
          </cell>
        </row>
        <row r="69">
          <cell r="I69" t="str">
            <v>2340B</v>
          </cell>
          <cell r="BC69">
            <v>0</v>
          </cell>
          <cell r="BQ69">
            <v>0</v>
          </cell>
          <cell r="BR69">
            <v>57.2</v>
          </cell>
          <cell r="BS69">
            <v>0</v>
          </cell>
        </row>
        <row r="70">
          <cell r="I70" t="str">
            <v>2340B</v>
          </cell>
          <cell r="BC70">
            <v>0</v>
          </cell>
          <cell r="BP70">
            <v>990</v>
          </cell>
          <cell r="BQ70">
            <v>990</v>
          </cell>
          <cell r="BR70">
            <v>293.70000000000005</v>
          </cell>
          <cell r="BS70">
            <v>121</v>
          </cell>
        </row>
        <row r="71">
          <cell r="I71" t="str">
            <v>2340A</v>
          </cell>
          <cell r="BC71">
            <v>0</v>
          </cell>
          <cell r="BO71">
            <v>130</v>
          </cell>
          <cell r="BQ71">
            <v>130</v>
          </cell>
          <cell r="BR71">
            <v>520</v>
          </cell>
          <cell r="BS71">
            <v>336</v>
          </cell>
        </row>
        <row r="72">
          <cell r="I72" t="str">
            <v>2340B</v>
          </cell>
          <cell r="BC72">
            <v>0</v>
          </cell>
          <cell r="BQ72">
            <v>0</v>
          </cell>
          <cell r="BR72">
            <v>75.900000000000006</v>
          </cell>
          <cell r="BS72">
            <v>0</v>
          </cell>
        </row>
        <row r="73">
          <cell r="I73" t="str">
            <v>2340B</v>
          </cell>
          <cell r="BC73">
            <v>0</v>
          </cell>
          <cell r="BQ73">
            <v>0</v>
          </cell>
          <cell r="BR73">
            <v>290.40000000000003</v>
          </cell>
          <cell r="BS73">
            <v>0</v>
          </cell>
        </row>
        <row r="74">
          <cell r="I74" t="str">
            <v>2340B</v>
          </cell>
          <cell r="BC74">
            <v>0</v>
          </cell>
          <cell r="BQ74">
            <v>0</v>
          </cell>
          <cell r="BR74">
            <v>55.000000000000007</v>
          </cell>
          <cell r="BS74">
            <v>0</v>
          </cell>
        </row>
        <row r="75">
          <cell r="I75" t="str">
            <v>2340B</v>
          </cell>
          <cell r="BC75">
            <v>0</v>
          </cell>
          <cell r="BQ75">
            <v>0</v>
          </cell>
          <cell r="BR75">
            <v>51.7</v>
          </cell>
          <cell r="BS75">
            <v>0</v>
          </cell>
        </row>
        <row r="76">
          <cell r="I76" t="str">
            <v>2340B</v>
          </cell>
          <cell r="BC76">
            <v>0</v>
          </cell>
          <cell r="BQ76">
            <v>0</v>
          </cell>
          <cell r="BR76">
            <v>11</v>
          </cell>
          <cell r="BS76">
            <v>0</v>
          </cell>
        </row>
        <row r="77">
          <cell r="I77" t="str">
            <v>2340A</v>
          </cell>
          <cell r="BC77">
            <v>0</v>
          </cell>
          <cell r="BQ77">
            <v>0</v>
          </cell>
          <cell r="BR77">
            <v>800</v>
          </cell>
          <cell r="BS77">
            <v>640</v>
          </cell>
        </row>
        <row r="78">
          <cell r="BC78">
            <v>0</v>
          </cell>
          <cell r="BD78">
            <v>0</v>
          </cell>
          <cell r="BE78">
            <v>0</v>
          </cell>
          <cell r="BF78">
            <v>41</v>
          </cell>
          <cell r="BG78">
            <v>705</v>
          </cell>
          <cell r="BH78">
            <v>11</v>
          </cell>
          <cell r="BI78">
            <v>705</v>
          </cell>
          <cell r="BJ78">
            <v>218</v>
          </cell>
          <cell r="BK78">
            <v>2749.8</v>
          </cell>
          <cell r="BL78">
            <v>812.4</v>
          </cell>
          <cell r="BM78">
            <v>5580.7</v>
          </cell>
          <cell r="BN78">
            <v>19571.3</v>
          </cell>
          <cell r="BO78">
            <v>653</v>
          </cell>
          <cell r="BP78">
            <v>3027</v>
          </cell>
          <cell r="BQ78">
            <v>34074.199999999997</v>
          </cell>
          <cell r="BR78">
            <v>33871.600000000006</v>
          </cell>
          <cell r="BS78">
            <v>15669.800000000001</v>
          </cell>
        </row>
        <row r="79">
          <cell r="BC79">
            <v>22321.9</v>
          </cell>
          <cell r="BD79">
            <v>24773</v>
          </cell>
          <cell r="BE79">
            <v>2527</v>
          </cell>
          <cell r="BF79">
            <v>5150.5</v>
          </cell>
          <cell r="BG79">
            <v>3303.5</v>
          </cell>
          <cell r="BH79">
            <v>20026</v>
          </cell>
          <cell r="BI79">
            <v>866</v>
          </cell>
          <cell r="BJ79">
            <v>218</v>
          </cell>
          <cell r="BK79">
            <v>2853.8</v>
          </cell>
          <cell r="BL79">
            <v>834.4</v>
          </cell>
          <cell r="BM79">
            <v>5580.7</v>
          </cell>
          <cell r="BN79">
            <v>19571.3</v>
          </cell>
          <cell r="BO79">
            <v>653</v>
          </cell>
          <cell r="BP79">
            <v>3027</v>
          </cell>
          <cell r="BQ79">
            <v>64611.199999999997</v>
          </cell>
          <cell r="BR79">
            <v>33869.400000000009</v>
          </cell>
          <cell r="BS79">
            <v>15669.900000000001</v>
          </cell>
        </row>
        <row r="80">
          <cell r="I80" t="str">
            <v>2380B</v>
          </cell>
          <cell r="BC80">
            <v>0</v>
          </cell>
          <cell r="BD80">
            <v>744</v>
          </cell>
          <cell r="BG80">
            <v>81</v>
          </cell>
          <cell r="BQ80">
            <v>81</v>
          </cell>
          <cell r="BR80">
            <v>1.1368683772161603E-13</v>
          </cell>
          <cell r="BS80">
            <v>0</v>
          </cell>
        </row>
        <row r="81">
          <cell r="I81" t="str">
            <v>2380B</v>
          </cell>
          <cell r="BC81">
            <v>0</v>
          </cell>
          <cell r="BD81">
            <v>1239</v>
          </cell>
          <cell r="BG81">
            <v>136</v>
          </cell>
          <cell r="BQ81">
            <v>136</v>
          </cell>
          <cell r="BR81">
            <v>0</v>
          </cell>
          <cell r="BS81">
            <v>0</v>
          </cell>
        </row>
        <row r="82">
          <cell r="I82" t="str">
            <v>2380B</v>
          </cell>
          <cell r="BC82">
            <v>93</v>
          </cell>
          <cell r="BD82">
            <v>831</v>
          </cell>
          <cell r="BH82">
            <v>92</v>
          </cell>
          <cell r="BM82">
            <v>1</v>
          </cell>
          <cell r="BQ82">
            <v>93</v>
          </cell>
          <cell r="BR82">
            <v>1.1368683772161603E-13</v>
          </cell>
          <cell r="BS82">
            <v>0</v>
          </cell>
        </row>
        <row r="83">
          <cell r="I83" t="str">
            <v>2380B</v>
          </cell>
          <cell r="BC83">
            <v>658.90000000000009</v>
          </cell>
          <cell r="BD83">
            <v>3168</v>
          </cell>
          <cell r="BH83">
            <v>1222</v>
          </cell>
          <cell r="BQ83">
            <v>1222</v>
          </cell>
          <cell r="BR83">
            <v>0.1000000000003638</v>
          </cell>
          <cell r="BS83">
            <v>9.9999999999454303E-2</v>
          </cell>
        </row>
        <row r="84">
          <cell r="I84" t="str">
            <v>2380B</v>
          </cell>
          <cell r="BC84">
            <v>291</v>
          </cell>
          <cell r="BD84">
            <v>600</v>
          </cell>
          <cell r="BF84">
            <v>272</v>
          </cell>
          <cell r="BP84">
            <v>19</v>
          </cell>
          <cell r="BQ84">
            <v>291</v>
          </cell>
          <cell r="BR84">
            <v>1.1368683772161603E-13</v>
          </cell>
          <cell r="BS84">
            <v>0</v>
          </cell>
        </row>
        <row r="85">
          <cell r="I85" t="str">
            <v>2380A</v>
          </cell>
          <cell r="BC85">
            <v>0</v>
          </cell>
          <cell r="BH85">
            <v>15</v>
          </cell>
          <cell r="BQ85">
            <v>15</v>
          </cell>
          <cell r="BR85">
            <v>0</v>
          </cell>
          <cell r="BS85">
            <v>0</v>
          </cell>
        </row>
        <row r="86">
          <cell r="I86" t="str">
            <v>2380B</v>
          </cell>
          <cell r="BC86">
            <v>29.7</v>
          </cell>
          <cell r="BE86">
            <v>30</v>
          </cell>
          <cell r="BQ86">
            <v>30</v>
          </cell>
          <cell r="BR86">
            <v>-0.29999999999999716</v>
          </cell>
          <cell r="BS86">
            <v>0</v>
          </cell>
        </row>
        <row r="87">
          <cell r="I87" t="str">
            <v>2380B</v>
          </cell>
          <cell r="BC87">
            <v>329.9</v>
          </cell>
          <cell r="BG87">
            <v>802</v>
          </cell>
          <cell r="BH87">
            <v>802</v>
          </cell>
          <cell r="BI87">
            <v>507</v>
          </cell>
          <cell r="BN87">
            <v>373</v>
          </cell>
          <cell r="BQ87">
            <v>2484</v>
          </cell>
          <cell r="BR87">
            <v>65.800000000000182</v>
          </cell>
          <cell r="BS87">
            <v>65.800000000000182</v>
          </cell>
        </row>
        <row r="88">
          <cell r="I88" t="str">
            <v>2380B</v>
          </cell>
          <cell r="BC88">
            <v>7.7</v>
          </cell>
          <cell r="BG88">
            <v>8</v>
          </cell>
          <cell r="BQ88">
            <v>8</v>
          </cell>
          <cell r="BR88">
            <v>-0.29999999999999893</v>
          </cell>
          <cell r="BS88">
            <v>0</v>
          </cell>
        </row>
        <row r="89">
          <cell r="I89" t="str">
            <v>2380B</v>
          </cell>
          <cell r="BC89">
            <v>0</v>
          </cell>
          <cell r="BH89">
            <v>485</v>
          </cell>
          <cell r="BI89">
            <v>243</v>
          </cell>
          <cell r="BM89">
            <v>0</v>
          </cell>
          <cell r="BN89">
            <v>81</v>
          </cell>
          <cell r="BQ89">
            <v>809</v>
          </cell>
          <cell r="BR89">
            <v>-0.49999999999988631</v>
          </cell>
          <cell r="BS89">
            <v>0</v>
          </cell>
        </row>
        <row r="90">
          <cell r="BC90">
            <v>1410.2</v>
          </cell>
          <cell r="BD90">
            <v>6582</v>
          </cell>
          <cell r="BE90">
            <v>30</v>
          </cell>
          <cell r="BF90">
            <v>272</v>
          </cell>
          <cell r="BG90">
            <v>1027</v>
          </cell>
          <cell r="BH90">
            <v>2616</v>
          </cell>
          <cell r="BI90">
            <v>750</v>
          </cell>
          <cell r="BJ90">
            <v>0</v>
          </cell>
          <cell r="BK90">
            <v>0</v>
          </cell>
          <cell r="BL90">
            <v>0</v>
          </cell>
          <cell r="BM90">
            <v>1</v>
          </cell>
          <cell r="BN90">
            <v>454</v>
          </cell>
          <cell r="BO90">
            <v>0</v>
          </cell>
          <cell r="BP90">
            <v>19</v>
          </cell>
          <cell r="BQ90">
            <v>5169</v>
          </cell>
          <cell r="BR90">
            <v>64.800000000001006</v>
          </cell>
          <cell r="BS90">
            <v>65.899999999999636</v>
          </cell>
        </row>
        <row r="91">
          <cell r="I91" t="str">
            <v>2380B</v>
          </cell>
          <cell r="BC91">
            <v>0</v>
          </cell>
          <cell r="BG91">
            <v>176</v>
          </cell>
          <cell r="BQ91">
            <v>176</v>
          </cell>
          <cell r="BR91">
            <v>0</v>
          </cell>
          <cell r="BS91">
            <v>0</v>
          </cell>
        </row>
        <row r="92">
          <cell r="I92" t="str">
            <v>2380B</v>
          </cell>
          <cell r="BC92">
            <v>0</v>
          </cell>
          <cell r="BH92">
            <v>47</v>
          </cell>
          <cell r="BQ92">
            <v>47</v>
          </cell>
          <cell r="BR92">
            <v>0.30000000000000426</v>
          </cell>
          <cell r="BS92">
            <v>0.29999999999999716</v>
          </cell>
        </row>
        <row r="93">
          <cell r="I93" t="str">
            <v>2380B</v>
          </cell>
          <cell r="BC93">
            <v>0</v>
          </cell>
          <cell r="BI93">
            <v>188</v>
          </cell>
          <cell r="BJ93">
            <v>376</v>
          </cell>
          <cell r="BN93">
            <v>63</v>
          </cell>
          <cell r="BQ93">
            <v>627</v>
          </cell>
          <cell r="BR93">
            <v>0</v>
          </cell>
          <cell r="BS93">
            <v>1.1368683772161603E-13</v>
          </cell>
        </row>
        <row r="94">
          <cell r="I94" t="str">
            <v>2380B</v>
          </cell>
          <cell r="BC94">
            <v>0</v>
          </cell>
          <cell r="BJ94">
            <v>226</v>
          </cell>
          <cell r="BL94">
            <v>225</v>
          </cell>
          <cell r="BM94">
            <v>0</v>
          </cell>
          <cell r="BN94">
            <v>0</v>
          </cell>
          <cell r="BO94">
            <v>0</v>
          </cell>
          <cell r="BP94">
            <v>0</v>
          </cell>
          <cell r="BQ94">
            <v>451</v>
          </cell>
          <cell r="BR94">
            <v>5.6843418860808015E-14</v>
          </cell>
          <cell r="BS94">
            <v>0</v>
          </cell>
        </row>
        <row r="95">
          <cell r="I95" t="str">
            <v>2380B</v>
          </cell>
          <cell r="BC95">
            <v>0</v>
          </cell>
          <cell r="BO95">
            <v>4</v>
          </cell>
          <cell r="BQ95">
            <v>4</v>
          </cell>
          <cell r="BR95">
            <v>0.40000000000000036</v>
          </cell>
          <cell r="BS95">
            <v>0.40000000000000036</v>
          </cell>
        </row>
        <row r="96">
          <cell r="I96" t="str">
            <v>2380B</v>
          </cell>
          <cell r="BC96">
            <v>0</v>
          </cell>
          <cell r="BM96">
            <v>27</v>
          </cell>
          <cell r="BO96">
            <v>105</v>
          </cell>
          <cell r="BQ96">
            <v>132</v>
          </cell>
          <cell r="BR96">
            <v>0</v>
          </cell>
          <cell r="BS96">
            <v>0</v>
          </cell>
        </row>
        <row r="97">
          <cell r="I97" t="str">
            <v>2380B</v>
          </cell>
          <cell r="BC97">
            <v>0</v>
          </cell>
          <cell r="BO97">
            <v>389</v>
          </cell>
          <cell r="BQ97">
            <v>389</v>
          </cell>
          <cell r="BR97">
            <v>942</v>
          </cell>
          <cell r="BS97">
            <v>398.29999999999995</v>
          </cell>
        </row>
        <row r="98">
          <cell r="I98" t="str">
            <v/>
          </cell>
          <cell r="BC98">
            <v>0</v>
          </cell>
          <cell r="BQ98">
            <v>0</v>
          </cell>
          <cell r="BR98">
            <v>0</v>
          </cell>
          <cell r="BS98">
            <v>0</v>
          </cell>
        </row>
        <row r="99">
          <cell r="I99" t="str">
            <v>2380A</v>
          </cell>
          <cell r="BC99">
            <v>0</v>
          </cell>
          <cell r="BM99">
            <v>7</v>
          </cell>
          <cell r="BQ99">
            <v>7</v>
          </cell>
          <cell r="BR99">
            <v>0</v>
          </cell>
          <cell r="BS99">
            <v>0</v>
          </cell>
        </row>
        <row r="100">
          <cell r="I100" t="str">
            <v/>
          </cell>
          <cell r="BC100">
            <v>0</v>
          </cell>
          <cell r="BQ100">
            <v>0</v>
          </cell>
          <cell r="BR100">
            <v>0</v>
          </cell>
          <cell r="BS100">
            <v>0</v>
          </cell>
        </row>
        <row r="101">
          <cell r="I101" t="str">
            <v/>
          </cell>
          <cell r="BC101">
            <v>0</v>
          </cell>
          <cell r="BQ101">
            <v>0</v>
          </cell>
          <cell r="BR101">
            <v>0</v>
          </cell>
          <cell r="BS101">
            <v>0</v>
          </cell>
        </row>
        <row r="102">
          <cell r="I102" t="str">
            <v>2380B</v>
          </cell>
          <cell r="BC102">
            <v>0</v>
          </cell>
          <cell r="BN102">
            <v>44</v>
          </cell>
          <cell r="BQ102">
            <v>44</v>
          </cell>
          <cell r="BR102">
            <v>0</v>
          </cell>
          <cell r="BS102">
            <v>0</v>
          </cell>
        </row>
        <row r="103">
          <cell r="I103" t="str">
            <v>2380B</v>
          </cell>
          <cell r="BC103">
            <v>0</v>
          </cell>
          <cell r="BQ103">
            <v>0</v>
          </cell>
          <cell r="BR103">
            <v>12.100000000000001</v>
          </cell>
          <cell r="BS103">
            <v>0</v>
          </cell>
        </row>
        <row r="104">
          <cell r="I104" t="str">
            <v>2380B</v>
          </cell>
          <cell r="BC104">
            <v>0</v>
          </cell>
          <cell r="BP104">
            <v>7</v>
          </cell>
          <cell r="BQ104">
            <v>7</v>
          </cell>
          <cell r="BR104">
            <v>-0.39999999999999947</v>
          </cell>
          <cell r="BS104">
            <v>0</v>
          </cell>
        </row>
        <row r="105">
          <cell r="I105" t="str">
            <v>2380A</v>
          </cell>
          <cell r="BC105">
            <v>0</v>
          </cell>
          <cell r="BQ105">
            <v>0</v>
          </cell>
          <cell r="BR105">
            <v>26</v>
          </cell>
          <cell r="BS105">
            <v>0</v>
          </cell>
        </row>
        <row r="106">
          <cell r="I106" t="str">
            <v>2380B</v>
          </cell>
          <cell r="BC106">
            <v>0</v>
          </cell>
          <cell r="BP106">
            <v>495</v>
          </cell>
          <cell r="BQ106">
            <v>495</v>
          </cell>
          <cell r="BR106">
            <v>3025.0000000000005</v>
          </cell>
          <cell r="BS106">
            <v>0</v>
          </cell>
        </row>
        <row r="107">
          <cell r="I107" t="str">
            <v/>
          </cell>
          <cell r="BC107">
            <v>0</v>
          </cell>
          <cell r="BQ107">
            <v>0</v>
          </cell>
          <cell r="BR107">
            <v>0</v>
          </cell>
          <cell r="BS107">
            <v>0</v>
          </cell>
        </row>
        <row r="108">
          <cell r="I108" t="str">
            <v/>
          </cell>
          <cell r="BC108">
            <v>0</v>
          </cell>
          <cell r="BQ108">
            <v>0</v>
          </cell>
          <cell r="BR108">
            <v>0</v>
          </cell>
          <cell r="BS108">
            <v>0</v>
          </cell>
        </row>
        <row r="109">
          <cell r="I109" t="str">
            <v/>
          </cell>
          <cell r="BC109">
            <v>0</v>
          </cell>
          <cell r="BQ109">
            <v>0</v>
          </cell>
          <cell r="BR109">
            <v>0</v>
          </cell>
          <cell r="BS109">
            <v>0</v>
          </cell>
        </row>
        <row r="110">
          <cell r="I110" t="str">
            <v/>
          </cell>
          <cell r="BC110">
            <v>0</v>
          </cell>
          <cell r="BQ110">
            <v>0</v>
          </cell>
          <cell r="BR110">
            <v>0</v>
          </cell>
          <cell r="BS110">
            <v>0</v>
          </cell>
        </row>
        <row r="111">
          <cell r="I111" t="str">
            <v/>
          </cell>
          <cell r="BC111">
            <v>0</v>
          </cell>
          <cell r="BQ111">
            <v>0</v>
          </cell>
          <cell r="BR111">
            <v>0</v>
          </cell>
          <cell r="BS111">
            <v>0</v>
          </cell>
        </row>
        <row r="112">
          <cell r="I112" t="str">
            <v/>
          </cell>
          <cell r="BC112">
            <v>0</v>
          </cell>
          <cell r="BQ112">
            <v>0</v>
          </cell>
          <cell r="BR112">
            <v>0</v>
          </cell>
          <cell r="BS112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8연계표"/>
      <sheetName val="#REF"/>
      <sheetName val="법인구분"/>
      <sheetName val="기초코드"/>
      <sheetName val="97"/>
      <sheetName val="제품별"/>
      <sheetName val="주보"/>
      <sheetName val="CODE표"/>
      <sheetName val="고객불량현황"/>
      <sheetName val="공정불량현황"/>
      <sheetName val="수입검사현황"/>
      <sheetName val="제안접수"/>
      <sheetName val="주별"/>
      <sheetName val="월별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제품별"/>
      <sheetName val="98연계표"/>
      <sheetName val="제조 경영"/>
      <sheetName val="신한은행1"/>
      <sheetName val="반송"/>
      <sheetName val="차체부품 INS REPORT(갑)"/>
      <sheetName val="소계정"/>
      <sheetName val="20관리비율"/>
      <sheetName val="일위"/>
      <sheetName val="리니어모터 LIST"/>
      <sheetName val="일위대가(1)"/>
      <sheetName val="97"/>
      <sheetName val="정율표"/>
      <sheetName val="A"/>
      <sheetName val="성신"/>
      <sheetName val="별제권_정리담보권1"/>
      <sheetName val="분류표"/>
      <sheetName val="AIR SHOWER(3인용)"/>
      <sheetName val="2.대외공문"/>
      <sheetName val="상세내역"/>
      <sheetName val="토량산출서"/>
      <sheetName val="산출근거1"/>
      <sheetName val="8YF610_재료비"/>
      <sheetName val="Sheet11"/>
      <sheetName val="품의서"/>
      <sheetName val="일위대가(계측기설치)"/>
      <sheetName val="일위대가"/>
      <sheetName val="97PLAN"/>
      <sheetName val="FAX"/>
      <sheetName val="9GNG운반"/>
      <sheetName val="BOE_MODULE_원가"/>
      <sheetName val="Sheet1"/>
      <sheetName val="RD제품개발투자비(매가)"/>
      <sheetName val="부하_팀별"/>
      <sheetName val="기본자료"/>
      <sheetName val="Sheet2"/>
      <sheetName val="현금&amp;현금등가(K)"/>
      <sheetName val="퇴충(K)"/>
      <sheetName val="공수TABLE"/>
      <sheetName val="경쟁실분"/>
      <sheetName val="DB"/>
      <sheetName val="등급표"/>
      <sheetName val="MAIN"/>
      <sheetName val="불합리관리 SHEET"/>
      <sheetName val="현황(2006.4Q)"/>
      <sheetName val="법인세등 (2)"/>
      <sheetName val="증감내역"/>
      <sheetName val="취합04-01 B_L &amp; T_C"/>
      <sheetName val="합계잔액시산표"/>
      <sheetName val="노임단가"/>
      <sheetName val="단가조사"/>
      <sheetName val="설비등록"/>
      <sheetName val="3월"/>
      <sheetName val="인원"/>
      <sheetName val="비고"/>
      <sheetName val="별제권_정리담보권"/>
      <sheetName val="Baby일위대가"/>
      <sheetName val="2012년 전용 수주계획"/>
      <sheetName val="기번기준"/>
      <sheetName val="전주자재"/>
      <sheetName val="Form"/>
      <sheetName val="Mark"/>
      <sheetName val="Tin"/>
      <sheetName val="Tin1"/>
      <sheetName val="Trim"/>
      <sheetName val="설비효율"/>
      <sheetName val="설비UPEH"/>
      <sheetName val="LOSSTIME"/>
      <sheetName val="종합"/>
      <sheetName val="출하생산일보"/>
      <sheetName val="성명데이터"/>
      <sheetName val="산출내역서집계표"/>
      <sheetName val="밸브설치"/>
      <sheetName val="법인구분"/>
      <sheetName val="기초코드"/>
      <sheetName val="실행VS예상"/>
      <sheetName val="1단1열(S)"/>
      <sheetName val="LSTK#1"/>
      <sheetName val="Card08"/>
      <sheetName val="변경비교-을"/>
      <sheetName val="목록"/>
      <sheetName val="반입실적"/>
      <sheetName val="SPPLCPAN"/>
      <sheetName val="데모라인"/>
      <sheetName val="하_고과(결과)"/>
      <sheetName val="년고과(결과)"/>
      <sheetName val="예산내역서"/>
      <sheetName val="01월"/>
      <sheetName val="비용"/>
      <sheetName val="영업그룹"/>
      <sheetName val="송전기본"/>
      <sheetName val="3-4현"/>
      <sheetName val="설계개선"/>
      <sheetName val="144"/>
      <sheetName val="mtu-detail"/>
      <sheetName val="본사인상전"/>
      <sheetName val="터널조도"/>
      <sheetName val="2000하반기성과급"/>
      <sheetName val="2004년관리지표3"/>
      <sheetName val="60KCF_01"/>
      <sheetName val="BASE MC"/>
      <sheetName val="견적정보"/>
      <sheetName val="변수"/>
      <sheetName val="원가관리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</sheetDataSet>
  </externalBook>
</externalLink>
</file>

<file path=xl/externalLinks/externalLink6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지도"/>
      <sheetName val="지도BACK"/>
      <sheetName val="품질이슈"/>
      <sheetName val="설계개선"/>
      <sheetName val="핵심부품검사기준"/>
      <sheetName val="각종목표"/>
      <sheetName val="계측기메뉴얼"/>
      <sheetName val="자기개발교육"/>
      <sheetName val="부서교육"/>
      <sheetName val="자격증"/>
      <sheetName val="98연계표"/>
    </sheetNames>
    <sheetDataSet>
      <sheetData sheetId="0"/>
      <sheetData sheetId="1"/>
      <sheetData sheetId="2"/>
      <sheetData sheetId="3">
        <row r="5">
          <cell r="S5" t="str">
            <v>공정개선</v>
          </cell>
        </row>
        <row r="6">
          <cell r="S6" t="str">
            <v>공차개선</v>
          </cell>
        </row>
        <row r="7">
          <cell r="S7" t="str">
            <v>구조개선</v>
          </cell>
        </row>
        <row r="8">
          <cell r="S8" t="str">
            <v>도면누락</v>
          </cell>
        </row>
        <row r="9">
          <cell r="S9" t="str">
            <v>오기/누락</v>
          </cell>
        </row>
        <row r="10">
          <cell r="S10" t="str">
            <v>치수개선</v>
          </cell>
        </row>
        <row r="11">
          <cell r="S11" t="str">
            <v>후처리개선</v>
          </cell>
        </row>
      </sheetData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6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ㅁㅁㅁ"/>
      <sheetName val="Sheet1"/>
      <sheetName val="정리"/>
      <sheetName val="Sheet3"/>
      <sheetName val="☞임금인상률"/>
      <sheetName val="☞사망율"/>
    </sheetNames>
    <sheetDataSet>
      <sheetData sheetId="0" refreshError="1"/>
      <sheetData sheetId="1" refreshError="1"/>
      <sheetData sheetId="2" refreshError="1">
        <row r="1">
          <cell r="A1" t="str">
            <v>퇴 직 금  추 계 액</v>
          </cell>
        </row>
        <row r="2">
          <cell r="I2">
            <v>39903</v>
          </cell>
        </row>
        <row r="3">
          <cell r="A3" t="str">
            <v>NO</v>
          </cell>
          <cell r="B3" t="str">
            <v>사번</v>
          </cell>
          <cell r="C3" t="str">
            <v>성명</v>
          </cell>
          <cell r="D3" t="str">
            <v>사번</v>
          </cell>
          <cell r="E3" t="str">
            <v>부서</v>
          </cell>
          <cell r="F3" t="str">
            <v>성별</v>
          </cell>
          <cell r="G3" t="str">
            <v>주민등록번호</v>
          </cell>
          <cell r="H3" t="str">
            <v>입사일자</v>
          </cell>
          <cell r="I3" t="str">
            <v>입사일자
중간정산</v>
          </cell>
          <cell r="J3" t="str">
            <v>근속</v>
          </cell>
          <cell r="K3" t="str">
            <v>근속</v>
          </cell>
          <cell r="L3" t="str">
            <v>통상일급</v>
          </cell>
          <cell r="M3" t="str">
            <v>급       여</v>
          </cell>
          <cell r="AB3" t="str">
            <v>년차</v>
          </cell>
          <cell r="AD3">
            <v>39813</v>
          </cell>
          <cell r="AF3" t="str">
            <v>평균임금</v>
          </cell>
          <cell r="AG3" t="str">
            <v>가산</v>
          </cell>
          <cell r="AH3" t="str">
            <v>퇴직금</v>
          </cell>
        </row>
        <row r="4">
          <cell r="M4" t="str">
            <v>09/01월</v>
          </cell>
          <cell r="N4" t="str">
            <v>09/02월</v>
          </cell>
          <cell r="O4" t="str">
            <v>09/3월</v>
          </cell>
          <cell r="P4" t="str">
            <v>계</v>
          </cell>
          <cell r="Q4" t="str">
            <v>월할</v>
          </cell>
          <cell r="R4" t="str">
            <v>08/5</v>
          </cell>
          <cell r="S4" t="str">
            <v>7</v>
          </cell>
          <cell r="T4" t="str">
            <v>9</v>
          </cell>
          <cell r="U4" t="str">
            <v>특</v>
          </cell>
          <cell r="V4" t="str">
            <v>11</v>
          </cell>
          <cell r="W4" t="str">
            <v>09/1</v>
          </cell>
          <cell r="X4" t="str">
            <v>특</v>
          </cell>
          <cell r="Y4">
            <v>3</v>
          </cell>
          <cell r="Z4" t="str">
            <v>계</v>
          </cell>
          <cell r="AA4" t="str">
            <v>월할</v>
          </cell>
          <cell r="AB4" t="str">
            <v>발생</v>
          </cell>
          <cell r="AC4" t="str">
            <v>가산</v>
          </cell>
          <cell r="AD4" t="str">
            <v>총액</v>
          </cell>
          <cell r="AE4" t="str">
            <v>월할</v>
          </cell>
        </row>
        <row r="5">
          <cell r="A5">
            <v>1</v>
          </cell>
          <cell r="B5">
            <v>19890001</v>
          </cell>
          <cell r="C5" t="str">
            <v>박경수</v>
          </cell>
          <cell r="D5">
            <v>19890001</v>
          </cell>
          <cell r="E5" t="str">
            <v>가공반</v>
          </cell>
          <cell r="F5" t="str">
            <v>남</v>
          </cell>
          <cell r="G5" t="str">
            <v>581021-1006026</v>
          </cell>
          <cell r="H5">
            <v>32512</v>
          </cell>
          <cell r="I5">
            <v>37803</v>
          </cell>
          <cell r="J5">
            <v>20.24931506849315</v>
          </cell>
          <cell r="K5">
            <v>5.7534246575342465</v>
          </cell>
          <cell r="L5">
            <v>59283.333333000002</v>
          </cell>
          <cell r="M5">
            <v>2235960</v>
          </cell>
          <cell r="N5">
            <v>2353500</v>
          </cell>
          <cell r="O5">
            <v>2413800</v>
          </cell>
          <cell r="P5">
            <v>7003260</v>
          </cell>
          <cell r="Q5">
            <v>2308800</v>
          </cell>
          <cell r="R5">
            <v>1866110</v>
          </cell>
          <cell r="S5">
            <v>2203370</v>
          </cell>
          <cell r="T5">
            <v>1983370</v>
          </cell>
          <cell r="U5">
            <v>2124200</v>
          </cell>
          <cell r="V5">
            <v>1983370</v>
          </cell>
          <cell r="W5">
            <v>2183370</v>
          </cell>
          <cell r="X5">
            <v>2405250</v>
          </cell>
          <cell r="Y5">
            <v>1983370</v>
          </cell>
          <cell r="Z5">
            <v>16732410</v>
          </cell>
          <cell r="AA5">
            <v>1394400</v>
          </cell>
          <cell r="AB5">
            <v>15</v>
          </cell>
          <cell r="AC5">
            <v>9</v>
          </cell>
          <cell r="AD5">
            <v>1422799.9999919999</v>
          </cell>
          <cell r="AE5">
            <v>118500</v>
          </cell>
          <cell r="AF5">
            <v>3821700</v>
          </cell>
          <cell r="AG5">
            <v>0.5</v>
          </cell>
          <cell r="AH5">
            <v>23898713</v>
          </cell>
        </row>
        <row r="6">
          <cell r="A6">
            <v>2</v>
          </cell>
          <cell r="B6">
            <v>19890012</v>
          </cell>
          <cell r="C6" t="str">
            <v>김승만</v>
          </cell>
          <cell r="D6">
            <v>19890012</v>
          </cell>
          <cell r="E6" t="str">
            <v>가공반</v>
          </cell>
          <cell r="F6" t="str">
            <v>남</v>
          </cell>
          <cell r="G6" t="str">
            <v>620423-1821910</v>
          </cell>
          <cell r="H6">
            <v>32599</v>
          </cell>
          <cell r="I6">
            <v>39326</v>
          </cell>
          <cell r="J6">
            <v>20.010958904109589</v>
          </cell>
          <cell r="K6">
            <v>1.5808219178082192</v>
          </cell>
          <cell r="L6">
            <v>64190</v>
          </cell>
          <cell r="M6">
            <v>2751740</v>
          </cell>
          <cell r="N6">
            <v>2412120</v>
          </cell>
          <cell r="O6">
            <v>2686380</v>
          </cell>
          <cell r="P6">
            <v>7850240</v>
          </cell>
          <cell r="Q6">
            <v>2588100</v>
          </cell>
          <cell r="R6">
            <v>2024580</v>
          </cell>
          <cell r="S6">
            <v>2392280</v>
          </cell>
          <cell r="T6">
            <v>1902000</v>
          </cell>
          <cell r="U6">
            <v>2253440</v>
          </cell>
          <cell r="V6">
            <v>2172280</v>
          </cell>
          <cell r="W6">
            <v>2372280</v>
          </cell>
          <cell r="X6">
            <v>2566800</v>
          </cell>
          <cell r="Y6">
            <v>2002100</v>
          </cell>
          <cell r="Z6">
            <v>17685760</v>
          </cell>
          <cell r="AA6">
            <v>1473900</v>
          </cell>
          <cell r="AB6">
            <v>15</v>
          </cell>
          <cell r="AC6">
            <v>9</v>
          </cell>
          <cell r="AD6">
            <v>1540560</v>
          </cell>
          <cell r="AE6">
            <v>128400</v>
          </cell>
          <cell r="AF6">
            <v>4190400</v>
          </cell>
          <cell r="AG6">
            <v>0</v>
          </cell>
          <cell r="AH6">
            <v>6624276</v>
          </cell>
        </row>
        <row r="7">
          <cell r="A7">
            <v>3</v>
          </cell>
          <cell r="B7">
            <v>19920002</v>
          </cell>
          <cell r="C7" t="str">
            <v>장하일</v>
          </cell>
          <cell r="D7">
            <v>19920002</v>
          </cell>
          <cell r="E7" t="str">
            <v>가공반</v>
          </cell>
          <cell r="F7" t="str">
            <v>남</v>
          </cell>
          <cell r="G7" t="str">
            <v>700407-1807617</v>
          </cell>
          <cell r="H7">
            <v>33786</v>
          </cell>
          <cell r="I7">
            <v>39326</v>
          </cell>
          <cell r="J7">
            <v>16.758904109589039</v>
          </cell>
          <cell r="K7">
            <v>1.5808219178082192</v>
          </cell>
          <cell r="L7">
            <v>52563.333333000002</v>
          </cell>
          <cell r="M7">
            <v>2204610</v>
          </cell>
          <cell r="N7">
            <v>2181190</v>
          </cell>
          <cell r="O7">
            <v>2216050</v>
          </cell>
          <cell r="P7">
            <v>6601850</v>
          </cell>
          <cell r="Q7">
            <v>2176500</v>
          </cell>
          <cell r="R7">
            <v>1527100</v>
          </cell>
          <cell r="S7">
            <v>1880320</v>
          </cell>
          <cell r="T7">
            <v>1530250</v>
          </cell>
          <cell r="U7">
            <v>1900280</v>
          </cell>
          <cell r="V7">
            <v>1660320</v>
          </cell>
          <cell r="W7">
            <v>1860320</v>
          </cell>
          <cell r="X7">
            <v>2125350</v>
          </cell>
          <cell r="Y7">
            <v>1660320</v>
          </cell>
          <cell r="Z7">
            <v>14144260</v>
          </cell>
          <cell r="AA7">
            <v>1178700</v>
          </cell>
          <cell r="AB7">
            <v>15</v>
          </cell>
          <cell r="AC7">
            <v>8</v>
          </cell>
          <cell r="AD7">
            <v>1208956.6666590001</v>
          </cell>
          <cell r="AE7">
            <v>100800</v>
          </cell>
          <cell r="AF7">
            <v>3456000</v>
          </cell>
          <cell r="AG7">
            <v>0</v>
          </cell>
          <cell r="AH7">
            <v>5463321</v>
          </cell>
        </row>
        <row r="8">
          <cell r="A8">
            <v>4</v>
          </cell>
          <cell r="B8">
            <v>19930004</v>
          </cell>
          <cell r="C8" t="str">
            <v>이성웅</v>
          </cell>
          <cell r="D8">
            <v>19930004</v>
          </cell>
          <cell r="E8" t="str">
            <v>가공반</v>
          </cell>
          <cell r="F8" t="str">
            <v>남</v>
          </cell>
          <cell r="G8" t="str">
            <v>700115-1148321</v>
          </cell>
          <cell r="H8">
            <v>34221</v>
          </cell>
          <cell r="I8">
            <v>39326</v>
          </cell>
          <cell r="J8">
            <v>15.567123287671233</v>
          </cell>
          <cell r="K8">
            <v>1.5808219178082192</v>
          </cell>
          <cell r="L8">
            <v>53043.333333000002</v>
          </cell>
          <cell r="M8">
            <v>2080230</v>
          </cell>
          <cell r="N8">
            <v>2275380</v>
          </cell>
          <cell r="O8">
            <v>2438400</v>
          </cell>
          <cell r="P8">
            <v>6794010</v>
          </cell>
          <cell r="Q8">
            <v>2239800</v>
          </cell>
          <cell r="R8">
            <v>1546080</v>
          </cell>
          <cell r="S8">
            <v>1897200</v>
          </cell>
          <cell r="T8">
            <v>1677200</v>
          </cell>
          <cell r="U8">
            <v>1917560</v>
          </cell>
          <cell r="V8">
            <v>1677200</v>
          </cell>
          <cell r="W8">
            <v>1877200</v>
          </cell>
          <cell r="X8">
            <v>2146950</v>
          </cell>
          <cell r="Y8">
            <v>1677200</v>
          </cell>
          <cell r="Z8">
            <v>14416590</v>
          </cell>
          <cell r="AA8">
            <v>1201500</v>
          </cell>
          <cell r="AB8">
            <v>15</v>
          </cell>
          <cell r="AC8">
            <v>7</v>
          </cell>
          <cell r="AD8">
            <v>1166953.333326</v>
          </cell>
          <cell r="AE8">
            <v>97200</v>
          </cell>
          <cell r="AF8">
            <v>3538500</v>
          </cell>
          <cell r="AG8">
            <v>0</v>
          </cell>
          <cell r="AH8">
            <v>5593738</v>
          </cell>
        </row>
        <row r="9">
          <cell r="A9">
            <v>5</v>
          </cell>
          <cell r="B9">
            <v>19940012</v>
          </cell>
          <cell r="C9" t="str">
            <v>김영선</v>
          </cell>
          <cell r="D9">
            <v>19940012</v>
          </cell>
          <cell r="E9" t="str">
            <v>가공반</v>
          </cell>
          <cell r="F9" t="str">
            <v>남</v>
          </cell>
          <cell r="G9" t="str">
            <v>680930-1392520</v>
          </cell>
          <cell r="H9">
            <v>34652</v>
          </cell>
          <cell r="I9">
            <v>38777</v>
          </cell>
          <cell r="J9">
            <v>14.386301369863014</v>
          </cell>
          <cell r="K9">
            <v>3.0849315068493151</v>
          </cell>
          <cell r="L9">
            <v>50256.666665999997</v>
          </cell>
          <cell r="M9">
            <v>2130490</v>
          </cell>
          <cell r="N9">
            <v>2216190</v>
          </cell>
          <cell r="O9">
            <v>2400380</v>
          </cell>
          <cell r="P9">
            <v>6747060</v>
          </cell>
          <cell r="Q9">
            <v>2224200</v>
          </cell>
          <cell r="R9">
            <v>1393470</v>
          </cell>
          <cell r="S9">
            <v>1736950</v>
          </cell>
          <cell r="T9">
            <v>1516950</v>
          </cell>
          <cell r="U9">
            <v>1844840</v>
          </cell>
          <cell r="V9">
            <v>1516950</v>
          </cell>
          <cell r="W9">
            <v>1716950</v>
          </cell>
          <cell r="X9">
            <v>2056050</v>
          </cell>
          <cell r="Y9">
            <v>1516950</v>
          </cell>
          <cell r="Z9">
            <v>13299110</v>
          </cell>
          <cell r="AA9">
            <v>1108200</v>
          </cell>
          <cell r="AB9">
            <v>15</v>
          </cell>
          <cell r="AC9">
            <v>7</v>
          </cell>
          <cell r="AD9">
            <v>1105646.666652</v>
          </cell>
          <cell r="AE9">
            <v>92100</v>
          </cell>
          <cell r="AF9">
            <v>3424500</v>
          </cell>
          <cell r="AG9">
            <v>0</v>
          </cell>
          <cell r="AH9">
            <v>10564348</v>
          </cell>
        </row>
        <row r="10">
          <cell r="A10">
            <v>6</v>
          </cell>
          <cell r="B10">
            <v>19950008</v>
          </cell>
          <cell r="C10" t="str">
            <v>최준</v>
          </cell>
          <cell r="D10">
            <v>19950008</v>
          </cell>
          <cell r="E10" t="str">
            <v>가공반</v>
          </cell>
          <cell r="F10" t="str">
            <v>남</v>
          </cell>
          <cell r="G10" t="str">
            <v>730207-1331610</v>
          </cell>
          <cell r="H10">
            <v>34990</v>
          </cell>
          <cell r="I10">
            <v>37591</v>
          </cell>
          <cell r="J10">
            <v>13.46027397260274</v>
          </cell>
          <cell r="K10">
            <v>6.3342465753424655</v>
          </cell>
          <cell r="L10">
            <v>47263.333333000002</v>
          </cell>
          <cell r="M10">
            <v>1922760</v>
          </cell>
          <cell r="N10">
            <v>1972710</v>
          </cell>
          <cell r="O10">
            <v>2030470</v>
          </cell>
          <cell r="P10">
            <v>5925940</v>
          </cell>
          <cell r="Q10">
            <v>1953600</v>
          </cell>
          <cell r="R10">
            <v>1218490</v>
          </cell>
          <cell r="S10">
            <v>1642530</v>
          </cell>
          <cell r="T10">
            <v>1311090</v>
          </cell>
          <cell r="U10">
            <v>1727480</v>
          </cell>
          <cell r="V10">
            <v>1311090</v>
          </cell>
          <cell r="W10">
            <v>1511090</v>
          </cell>
          <cell r="X10">
            <v>1909350</v>
          </cell>
          <cell r="Y10">
            <v>1422530</v>
          </cell>
          <cell r="Z10">
            <v>12053650</v>
          </cell>
          <cell r="AA10">
            <v>1004400</v>
          </cell>
          <cell r="AB10">
            <v>15</v>
          </cell>
          <cell r="AC10">
            <v>6</v>
          </cell>
          <cell r="AD10">
            <v>992529.99999300006</v>
          </cell>
          <cell r="AE10">
            <v>82800</v>
          </cell>
          <cell r="AF10">
            <v>3040800</v>
          </cell>
          <cell r="AG10">
            <v>1</v>
          </cell>
          <cell r="AH10">
            <v>22301977</v>
          </cell>
        </row>
        <row r="11">
          <cell r="A11">
            <v>7</v>
          </cell>
          <cell r="B11">
            <v>19960001</v>
          </cell>
          <cell r="C11" t="str">
            <v>박상열</v>
          </cell>
          <cell r="D11">
            <v>19960001</v>
          </cell>
          <cell r="E11" t="str">
            <v>가공반</v>
          </cell>
          <cell r="F11" t="str">
            <v>남</v>
          </cell>
          <cell r="G11" t="str">
            <v>780112-1155416</v>
          </cell>
          <cell r="H11">
            <v>35067</v>
          </cell>
          <cell r="I11">
            <v>38473</v>
          </cell>
          <cell r="J11">
            <v>13.24931506849315</v>
          </cell>
          <cell r="K11">
            <v>3.9178082191780823</v>
          </cell>
          <cell r="L11">
            <v>46733.333333000002</v>
          </cell>
          <cell r="M11">
            <v>2008550</v>
          </cell>
          <cell r="N11">
            <v>2024300</v>
          </cell>
          <cell r="O11">
            <v>2097720</v>
          </cell>
          <cell r="P11">
            <v>6130570</v>
          </cell>
          <cell r="Q11">
            <v>2021100</v>
          </cell>
          <cell r="R11">
            <v>1181400</v>
          </cell>
          <cell r="S11">
            <v>1505200</v>
          </cell>
          <cell r="T11">
            <v>1394440</v>
          </cell>
          <cell r="U11">
            <v>1712000</v>
          </cell>
          <cell r="V11">
            <v>1394440</v>
          </cell>
          <cell r="W11">
            <v>1594440</v>
          </cell>
          <cell r="X11">
            <v>1890000</v>
          </cell>
          <cell r="Y11">
            <v>1394440</v>
          </cell>
          <cell r="Z11">
            <v>12066360</v>
          </cell>
          <cell r="AA11">
            <v>1005600</v>
          </cell>
          <cell r="AB11">
            <v>15</v>
          </cell>
          <cell r="AC11">
            <v>6</v>
          </cell>
          <cell r="AD11">
            <v>981399.99999300006</v>
          </cell>
          <cell r="AE11">
            <v>81900</v>
          </cell>
          <cell r="AF11">
            <v>3108600</v>
          </cell>
          <cell r="AG11">
            <v>0</v>
          </cell>
          <cell r="AH11">
            <v>12178899</v>
          </cell>
        </row>
        <row r="12">
          <cell r="A12">
            <v>8</v>
          </cell>
          <cell r="B12">
            <v>19960002</v>
          </cell>
          <cell r="C12" t="str">
            <v>최경순</v>
          </cell>
          <cell r="D12">
            <v>19960002</v>
          </cell>
          <cell r="E12" t="str">
            <v>가공반</v>
          </cell>
          <cell r="F12" t="str">
            <v>남</v>
          </cell>
          <cell r="G12" t="str">
            <v>711210-1348032</v>
          </cell>
          <cell r="H12">
            <v>35129</v>
          </cell>
          <cell r="I12">
            <v>35129</v>
          </cell>
          <cell r="J12">
            <v>13.079452054794521</v>
          </cell>
          <cell r="K12">
            <v>13.079452054794521</v>
          </cell>
          <cell r="L12">
            <v>48713.333333000002</v>
          </cell>
          <cell r="M12">
            <v>2308450</v>
          </cell>
          <cell r="N12">
            <v>1972900</v>
          </cell>
          <cell r="O12">
            <v>2247520</v>
          </cell>
          <cell r="P12">
            <v>6528870</v>
          </cell>
          <cell r="Q12">
            <v>2152500</v>
          </cell>
          <cell r="R12">
            <v>1270210</v>
          </cell>
          <cell r="S12">
            <v>1586710</v>
          </cell>
          <cell r="T12">
            <v>1482880</v>
          </cell>
          <cell r="U12">
            <v>1792280</v>
          </cell>
          <cell r="V12">
            <v>1482880</v>
          </cell>
          <cell r="W12">
            <v>1682880</v>
          </cell>
          <cell r="X12">
            <v>1990350</v>
          </cell>
          <cell r="Y12">
            <v>1366710</v>
          </cell>
          <cell r="Z12">
            <v>12654900</v>
          </cell>
          <cell r="AA12">
            <v>1054500</v>
          </cell>
          <cell r="AB12">
            <v>15</v>
          </cell>
          <cell r="AC12">
            <v>6</v>
          </cell>
          <cell r="AD12">
            <v>1022979.9999930001</v>
          </cell>
          <cell r="AE12">
            <v>85200</v>
          </cell>
          <cell r="AF12">
            <v>3292200</v>
          </cell>
          <cell r="AG12">
            <v>3</v>
          </cell>
          <cell r="AH12">
            <v>52936772</v>
          </cell>
        </row>
        <row r="13">
          <cell r="A13">
            <v>9</v>
          </cell>
          <cell r="B13">
            <v>19960005</v>
          </cell>
          <cell r="C13" t="str">
            <v>김형석</v>
          </cell>
          <cell r="D13">
            <v>19960005</v>
          </cell>
          <cell r="E13" t="str">
            <v>가공반</v>
          </cell>
          <cell r="F13" t="str">
            <v>남</v>
          </cell>
          <cell r="G13" t="str">
            <v>770418-1637019</v>
          </cell>
          <cell r="H13">
            <v>35298</v>
          </cell>
          <cell r="I13">
            <v>39326</v>
          </cell>
          <cell r="J13">
            <v>12.616438356164384</v>
          </cell>
          <cell r="K13">
            <v>1.5808219178082192</v>
          </cell>
          <cell r="L13">
            <v>44686.666665999997</v>
          </cell>
          <cell r="M13">
            <v>1942750</v>
          </cell>
          <cell r="N13">
            <v>1839450</v>
          </cell>
          <cell r="O13">
            <v>1843740</v>
          </cell>
          <cell r="P13">
            <v>5625940</v>
          </cell>
          <cell r="Q13">
            <v>1854600</v>
          </cell>
          <cell r="R13">
            <v>1129200</v>
          </cell>
          <cell r="S13">
            <v>1522650</v>
          </cell>
          <cell r="T13">
            <v>1164580</v>
          </cell>
          <cell r="U13">
            <v>1640720</v>
          </cell>
          <cell r="V13">
            <v>1302650</v>
          </cell>
          <cell r="W13">
            <v>1502650</v>
          </cell>
          <cell r="X13">
            <v>1800900</v>
          </cell>
          <cell r="Y13">
            <v>1302650</v>
          </cell>
          <cell r="Z13">
            <v>11366000</v>
          </cell>
          <cell r="AA13">
            <v>947100</v>
          </cell>
          <cell r="AB13">
            <v>15</v>
          </cell>
          <cell r="AC13">
            <v>6</v>
          </cell>
          <cell r="AD13">
            <v>938419.99998599989</v>
          </cell>
          <cell r="AE13">
            <v>78300</v>
          </cell>
          <cell r="AF13">
            <v>2880000</v>
          </cell>
          <cell r="AG13">
            <v>0</v>
          </cell>
          <cell r="AH13">
            <v>4552767</v>
          </cell>
        </row>
        <row r="14">
          <cell r="A14">
            <v>10</v>
          </cell>
          <cell r="B14">
            <v>19960006</v>
          </cell>
          <cell r="C14" t="str">
            <v>오병주</v>
          </cell>
          <cell r="D14">
            <v>19960006</v>
          </cell>
          <cell r="E14" t="str">
            <v>가공반</v>
          </cell>
          <cell r="F14" t="str">
            <v>남</v>
          </cell>
          <cell r="G14" t="str">
            <v>780202-1143526</v>
          </cell>
          <cell r="H14">
            <v>35315</v>
          </cell>
          <cell r="I14">
            <v>39326</v>
          </cell>
          <cell r="J14">
            <v>12.56986301369863</v>
          </cell>
          <cell r="K14">
            <v>1.5808219178082192</v>
          </cell>
          <cell r="L14">
            <v>44920</v>
          </cell>
          <cell r="M14">
            <v>1810110</v>
          </cell>
          <cell r="N14">
            <v>1602940</v>
          </cell>
          <cell r="O14">
            <v>2064680</v>
          </cell>
          <cell r="P14">
            <v>5477730</v>
          </cell>
          <cell r="Q14">
            <v>1805700</v>
          </cell>
          <cell r="R14">
            <v>1173600</v>
          </cell>
          <cell r="S14">
            <v>1470100</v>
          </cell>
          <cell r="T14">
            <v>1250100</v>
          </cell>
          <cell r="U14">
            <v>1700120</v>
          </cell>
          <cell r="V14">
            <v>1250100</v>
          </cell>
          <cell r="W14">
            <v>1556360</v>
          </cell>
          <cell r="X14">
            <v>1875150</v>
          </cell>
          <cell r="Y14">
            <v>1356360</v>
          </cell>
          <cell r="Z14">
            <v>11631890</v>
          </cell>
          <cell r="AA14">
            <v>969300</v>
          </cell>
          <cell r="AB14">
            <v>15</v>
          </cell>
          <cell r="AC14">
            <v>6</v>
          </cell>
          <cell r="AD14">
            <v>943320</v>
          </cell>
          <cell r="AE14">
            <v>78600</v>
          </cell>
          <cell r="AF14">
            <v>2853600</v>
          </cell>
          <cell r="AG14">
            <v>0</v>
          </cell>
          <cell r="AH14">
            <v>4511033</v>
          </cell>
        </row>
        <row r="15">
          <cell r="A15">
            <v>11</v>
          </cell>
          <cell r="B15">
            <v>19970008</v>
          </cell>
          <cell r="C15" t="str">
            <v>박준석</v>
          </cell>
          <cell r="D15">
            <v>19970008</v>
          </cell>
          <cell r="E15" t="str">
            <v>가공반</v>
          </cell>
          <cell r="F15" t="str">
            <v>남</v>
          </cell>
          <cell r="G15" t="str">
            <v>741108-1149518</v>
          </cell>
          <cell r="H15">
            <v>35541</v>
          </cell>
          <cell r="I15">
            <v>38261</v>
          </cell>
          <cell r="J15">
            <v>11.950684931506849</v>
          </cell>
          <cell r="K15">
            <v>4.4986301369863018</v>
          </cell>
          <cell r="L15">
            <v>44426.666665999997</v>
          </cell>
          <cell r="M15">
            <v>1808020</v>
          </cell>
          <cell r="N15">
            <v>1923170</v>
          </cell>
          <cell r="O15">
            <v>2110590</v>
          </cell>
          <cell r="P15">
            <v>5841780</v>
          </cell>
          <cell r="Q15">
            <v>1926000</v>
          </cell>
          <cell r="R15">
            <v>1135800</v>
          </cell>
          <cell r="S15">
            <v>1530460</v>
          </cell>
          <cell r="T15">
            <v>1207800</v>
          </cell>
          <cell r="U15">
            <v>1649360</v>
          </cell>
          <cell r="V15">
            <v>1310460</v>
          </cell>
          <cell r="W15">
            <v>1510460</v>
          </cell>
          <cell r="X15">
            <v>1811700</v>
          </cell>
          <cell r="Y15">
            <v>1207800</v>
          </cell>
          <cell r="Z15">
            <v>11363840</v>
          </cell>
          <cell r="AA15">
            <v>947100</v>
          </cell>
          <cell r="AB15">
            <v>15</v>
          </cell>
          <cell r="AC15">
            <v>5</v>
          </cell>
          <cell r="AD15">
            <v>888533.33331999998</v>
          </cell>
          <cell r="AE15">
            <v>74100</v>
          </cell>
          <cell r="AF15">
            <v>2947200</v>
          </cell>
          <cell r="AG15">
            <v>0.5</v>
          </cell>
          <cell r="AH15">
            <v>14731963</v>
          </cell>
        </row>
        <row r="16">
          <cell r="A16">
            <v>12</v>
          </cell>
          <cell r="B16">
            <v>19990006</v>
          </cell>
          <cell r="C16" t="str">
            <v>이정진</v>
          </cell>
          <cell r="D16">
            <v>19990006</v>
          </cell>
          <cell r="E16" t="str">
            <v>가공반</v>
          </cell>
          <cell r="F16" t="str">
            <v>남</v>
          </cell>
          <cell r="G16" t="str">
            <v>761128-1471417</v>
          </cell>
          <cell r="H16">
            <v>36213</v>
          </cell>
          <cell r="I16">
            <v>39661</v>
          </cell>
          <cell r="J16">
            <v>10.109589041095891</v>
          </cell>
          <cell r="K16">
            <v>0.66301369863013704</v>
          </cell>
          <cell r="L16">
            <v>43980</v>
          </cell>
          <cell r="M16">
            <v>2070600</v>
          </cell>
          <cell r="N16">
            <v>2016630</v>
          </cell>
          <cell r="O16">
            <v>2200410</v>
          </cell>
          <cell r="P16">
            <v>6287640</v>
          </cell>
          <cell r="Q16">
            <v>2072700</v>
          </cell>
          <cell r="R16">
            <v>1221280</v>
          </cell>
          <cell r="S16">
            <v>1521350</v>
          </cell>
          <cell r="T16">
            <v>1301350</v>
          </cell>
          <cell r="U16">
            <v>1639280</v>
          </cell>
          <cell r="V16">
            <v>1301350</v>
          </cell>
          <cell r="W16">
            <v>1501350</v>
          </cell>
          <cell r="X16">
            <v>1799100</v>
          </cell>
          <cell r="Y16">
            <v>1301350</v>
          </cell>
          <cell r="Z16">
            <v>11586410</v>
          </cell>
          <cell r="AA16">
            <v>965400</v>
          </cell>
          <cell r="AB16">
            <v>15</v>
          </cell>
          <cell r="AC16">
            <v>4</v>
          </cell>
          <cell r="AD16">
            <v>835620</v>
          </cell>
          <cell r="AE16">
            <v>69600</v>
          </cell>
          <cell r="AF16">
            <v>3107700</v>
          </cell>
          <cell r="AG16">
            <v>0</v>
          </cell>
          <cell r="AH16">
            <v>2060448</v>
          </cell>
        </row>
        <row r="17">
          <cell r="A17">
            <v>13</v>
          </cell>
          <cell r="B17">
            <v>19990013</v>
          </cell>
          <cell r="C17" t="str">
            <v>박찬희</v>
          </cell>
          <cell r="D17">
            <v>19990013</v>
          </cell>
          <cell r="E17" t="str">
            <v>가공반</v>
          </cell>
          <cell r="F17" t="str">
            <v>남</v>
          </cell>
          <cell r="G17" t="str">
            <v>770225-1462711</v>
          </cell>
          <cell r="H17">
            <v>36251</v>
          </cell>
          <cell r="I17">
            <v>36251</v>
          </cell>
          <cell r="J17">
            <v>10.005479452054795</v>
          </cell>
          <cell r="K17">
            <v>10.005479452054795</v>
          </cell>
          <cell r="L17">
            <v>43620</v>
          </cell>
          <cell r="M17">
            <v>1653900</v>
          </cell>
          <cell r="N17">
            <v>1930060</v>
          </cell>
          <cell r="O17">
            <v>2004110</v>
          </cell>
          <cell r="P17">
            <v>5588070</v>
          </cell>
          <cell r="Q17">
            <v>1842300</v>
          </cell>
          <cell r="R17">
            <v>1210210</v>
          </cell>
          <cell r="S17">
            <v>1509630</v>
          </cell>
          <cell r="T17">
            <v>1289630</v>
          </cell>
          <cell r="U17">
            <v>1626320</v>
          </cell>
          <cell r="V17">
            <v>1289630</v>
          </cell>
          <cell r="W17">
            <v>1489630</v>
          </cell>
          <cell r="X17">
            <v>1782900</v>
          </cell>
          <cell r="Y17">
            <v>1289630</v>
          </cell>
          <cell r="Z17">
            <v>11487580</v>
          </cell>
          <cell r="AA17">
            <v>957300</v>
          </cell>
          <cell r="AB17">
            <v>15</v>
          </cell>
          <cell r="AC17">
            <v>4</v>
          </cell>
          <cell r="AD17">
            <v>828780</v>
          </cell>
          <cell r="AE17">
            <v>69000</v>
          </cell>
          <cell r="AF17">
            <v>2868600</v>
          </cell>
          <cell r="AG17">
            <v>2</v>
          </cell>
          <cell r="AH17">
            <v>34438918</v>
          </cell>
        </row>
        <row r="18">
          <cell r="A18">
            <v>14</v>
          </cell>
          <cell r="B18">
            <v>19990014</v>
          </cell>
          <cell r="C18" t="str">
            <v>이도희</v>
          </cell>
          <cell r="D18">
            <v>19990014</v>
          </cell>
          <cell r="E18" t="str">
            <v>가공반</v>
          </cell>
          <cell r="F18" t="str">
            <v>남</v>
          </cell>
          <cell r="G18" t="str">
            <v>750320-1002631</v>
          </cell>
          <cell r="H18">
            <v>36251</v>
          </cell>
          <cell r="I18">
            <v>39326</v>
          </cell>
          <cell r="J18">
            <v>10.005479452054795</v>
          </cell>
          <cell r="K18">
            <v>1.5808219178082192</v>
          </cell>
          <cell r="L18">
            <v>43500</v>
          </cell>
          <cell r="M18">
            <v>1663160</v>
          </cell>
          <cell r="N18">
            <v>1878340</v>
          </cell>
          <cell r="O18">
            <v>1964220</v>
          </cell>
          <cell r="P18">
            <v>5505720</v>
          </cell>
          <cell r="Q18">
            <v>1815000</v>
          </cell>
          <cell r="R18">
            <v>1114800</v>
          </cell>
          <cell r="S18">
            <v>1405000</v>
          </cell>
          <cell r="T18">
            <v>1185000</v>
          </cell>
          <cell r="U18">
            <v>1622000</v>
          </cell>
          <cell r="V18">
            <v>1185000</v>
          </cell>
          <cell r="W18">
            <v>1385000</v>
          </cell>
          <cell r="X18">
            <v>1777500</v>
          </cell>
          <cell r="Y18">
            <v>1149450</v>
          </cell>
          <cell r="Z18">
            <v>10823750</v>
          </cell>
          <cell r="AA18">
            <v>902100</v>
          </cell>
          <cell r="AB18">
            <v>15</v>
          </cell>
          <cell r="AC18">
            <v>4</v>
          </cell>
          <cell r="AD18">
            <v>826500</v>
          </cell>
          <cell r="AE18">
            <v>69000</v>
          </cell>
          <cell r="AF18">
            <v>2786100</v>
          </cell>
          <cell r="AG18">
            <v>0</v>
          </cell>
          <cell r="AH18">
            <v>4404328</v>
          </cell>
        </row>
        <row r="19">
          <cell r="A19">
            <v>15</v>
          </cell>
          <cell r="B19">
            <v>19990022</v>
          </cell>
          <cell r="C19" t="str">
            <v>이정현1</v>
          </cell>
          <cell r="D19">
            <v>19990022</v>
          </cell>
          <cell r="E19" t="str">
            <v>가공반</v>
          </cell>
          <cell r="F19" t="str">
            <v>남</v>
          </cell>
          <cell r="G19" t="str">
            <v>760201-1148519</v>
          </cell>
          <cell r="H19">
            <v>36297</v>
          </cell>
          <cell r="I19">
            <v>39326</v>
          </cell>
          <cell r="J19">
            <v>9.8794520547945197</v>
          </cell>
          <cell r="K19">
            <v>1.5808219178082192</v>
          </cell>
          <cell r="L19">
            <v>45636.666665999997</v>
          </cell>
          <cell r="M19">
            <v>1946160</v>
          </cell>
          <cell r="N19">
            <v>1931960</v>
          </cell>
          <cell r="O19">
            <v>2009990</v>
          </cell>
          <cell r="P19">
            <v>5888110</v>
          </cell>
          <cell r="Q19">
            <v>1941000</v>
          </cell>
          <cell r="R19">
            <v>1165800</v>
          </cell>
          <cell r="S19">
            <v>1569850</v>
          </cell>
          <cell r="T19">
            <v>1349850</v>
          </cell>
          <cell r="U19">
            <v>1692920</v>
          </cell>
          <cell r="V19">
            <v>1244100</v>
          </cell>
          <cell r="W19">
            <v>1444100</v>
          </cell>
          <cell r="X19">
            <v>1866150</v>
          </cell>
          <cell r="Y19">
            <v>1244100</v>
          </cell>
          <cell r="Z19">
            <v>11576870</v>
          </cell>
          <cell r="AA19">
            <v>964800</v>
          </cell>
          <cell r="AB19">
            <v>15</v>
          </cell>
          <cell r="AC19">
            <v>4</v>
          </cell>
          <cell r="AD19">
            <v>867096.66665399994</v>
          </cell>
          <cell r="AE19">
            <v>72300</v>
          </cell>
          <cell r="AF19">
            <v>2978100</v>
          </cell>
          <cell r="AG19">
            <v>0</v>
          </cell>
          <cell r="AH19">
            <v>4707846</v>
          </cell>
        </row>
        <row r="20">
          <cell r="A20">
            <v>16</v>
          </cell>
          <cell r="B20">
            <v>19990029</v>
          </cell>
          <cell r="C20" t="str">
            <v>한상철</v>
          </cell>
          <cell r="D20">
            <v>19990029</v>
          </cell>
          <cell r="E20" t="str">
            <v>가공반</v>
          </cell>
          <cell r="F20" t="str">
            <v>남</v>
          </cell>
          <cell r="G20" t="str">
            <v>761005-1490912</v>
          </cell>
          <cell r="H20">
            <v>36409</v>
          </cell>
          <cell r="I20">
            <v>39417</v>
          </cell>
          <cell r="J20">
            <v>9.5726027397260278</v>
          </cell>
          <cell r="K20">
            <v>1.3315068493150686</v>
          </cell>
          <cell r="L20">
            <v>43230</v>
          </cell>
          <cell r="M20">
            <v>1946910</v>
          </cell>
          <cell r="N20">
            <v>1869750</v>
          </cell>
          <cell r="O20">
            <v>2008850</v>
          </cell>
          <cell r="P20">
            <v>5825510</v>
          </cell>
          <cell r="Q20">
            <v>1920600</v>
          </cell>
          <cell r="R20">
            <v>1199140</v>
          </cell>
          <cell r="S20">
            <v>1496940</v>
          </cell>
          <cell r="T20">
            <v>1176900</v>
          </cell>
          <cell r="U20">
            <v>1612280</v>
          </cell>
          <cell r="V20">
            <v>1276940</v>
          </cell>
          <cell r="W20">
            <v>1476940</v>
          </cell>
          <cell r="X20">
            <v>1765350</v>
          </cell>
          <cell r="Y20">
            <v>1276940</v>
          </cell>
          <cell r="Z20">
            <v>11281430</v>
          </cell>
          <cell r="AA20">
            <v>940200</v>
          </cell>
          <cell r="AB20">
            <v>15</v>
          </cell>
          <cell r="AC20">
            <v>4</v>
          </cell>
          <cell r="AD20">
            <v>821370</v>
          </cell>
          <cell r="AE20">
            <v>68400</v>
          </cell>
          <cell r="AF20">
            <v>2929200</v>
          </cell>
          <cell r="AG20">
            <v>0</v>
          </cell>
          <cell r="AH20">
            <v>3900250</v>
          </cell>
        </row>
        <row r="21">
          <cell r="A21">
            <v>17</v>
          </cell>
          <cell r="B21">
            <v>20000001</v>
          </cell>
          <cell r="C21" t="str">
            <v>이용희</v>
          </cell>
          <cell r="D21">
            <v>20000001</v>
          </cell>
          <cell r="E21" t="str">
            <v>가공반</v>
          </cell>
          <cell r="F21" t="str">
            <v>남</v>
          </cell>
          <cell r="G21" t="str">
            <v>751001-1047037</v>
          </cell>
          <cell r="H21">
            <v>36544</v>
          </cell>
          <cell r="I21">
            <v>39326</v>
          </cell>
          <cell r="J21">
            <v>9.2027397260273975</v>
          </cell>
          <cell r="K21">
            <v>1.5808219178082192</v>
          </cell>
          <cell r="L21">
            <v>43910</v>
          </cell>
          <cell r="M21">
            <v>1741050</v>
          </cell>
          <cell r="N21">
            <v>1787450</v>
          </cell>
          <cell r="O21">
            <v>1907180</v>
          </cell>
          <cell r="P21">
            <v>5435680</v>
          </cell>
          <cell r="Q21">
            <v>1791900</v>
          </cell>
          <cell r="R21">
            <v>1217700</v>
          </cell>
          <cell r="S21">
            <v>1519070</v>
          </cell>
          <cell r="T21">
            <v>1299070</v>
          </cell>
          <cell r="U21">
            <v>1636760</v>
          </cell>
          <cell r="V21">
            <v>1299070</v>
          </cell>
          <cell r="W21">
            <v>1499070</v>
          </cell>
          <cell r="X21">
            <v>1795950</v>
          </cell>
          <cell r="Y21">
            <v>1299070</v>
          </cell>
          <cell r="Z21">
            <v>11565760</v>
          </cell>
          <cell r="AA21">
            <v>963900</v>
          </cell>
          <cell r="AB21">
            <v>15</v>
          </cell>
          <cell r="AC21">
            <v>4</v>
          </cell>
          <cell r="AD21">
            <v>834290</v>
          </cell>
          <cell r="AE21">
            <v>69600</v>
          </cell>
          <cell r="AF21">
            <v>2825400</v>
          </cell>
          <cell r="AG21">
            <v>0</v>
          </cell>
          <cell r="AH21">
            <v>4466454</v>
          </cell>
        </row>
        <row r="22">
          <cell r="A22">
            <v>18</v>
          </cell>
          <cell r="B22">
            <v>20000002</v>
          </cell>
          <cell r="C22" t="str">
            <v>김익두</v>
          </cell>
          <cell r="D22">
            <v>20000002</v>
          </cell>
          <cell r="E22" t="str">
            <v>가공반</v>
          </cell>
          <cell r="F22" t="str">
            <v>남</v>
          </cell>
          <cell r="G22" t="str">
            <v>760729-1140313</v>
          </cell>
          <cell r="H22">
            <v>36565</v>
          </cell>
          <cell r="I22">
            <v>36565</v>
          </cell>
          <cell r="J22">
            <v>9.1452054794520556</v>
          </cell>
          <cell r="K22">
            <v>9.1452054794520556</v>
          </cell>
          <cell r="L22">
            <v>43566.666665999997</v>
          </cell>
          <cell r="M22">
            <v>1892960</v>
          </cell>
          <cell r="N22">
            <v>1779950</v>
          </cell>
          <cell r="O22">
            <v>1971100</v>
          </cell>
          <cell r="P22">
            <v>5644010</v>
          </cell>
          <cell r="Q22">
            <v>1860600</v>
          </cell>
          <cell r="R22">
            <v>1119900</v>
          </cell>
          <cell r="S22">
            <v>1412500</v>
          </cell>
          <cell r="T22">
            <v>1293860</v>
          </cell>
          <cell r="U22">
            <v>1631000</v>
          </cell>
          <cell r="V22">
            <v>1192500</v>
          </cell>
          <cell r="W22">
            <v>1493860</v>
          </cell>
          <cell r="X22">
            <v>1788750</v>
          </cell>
          <cell r="Y22">
            <v>1192500</v>
          </cell>
          <cell r="Z22">
            <v>11124870</v>
          </cell>
          <cell r="AA22">
            <v>927000</v>
          </cell>
          <cell r="AB22">
            <v>15</v>
          </cell>
          <cell r="AC22">
            <v>4</v>
          </cell>
          <cell r="AD22">
            <v>827766.66665399994</v>
          </cell>
          <cell r="AE22">
            <v>69000</v>
          </cell>
          <cell r="AF22">
            <v>2856600</v>
          </cell>
          <cell r="AG22">
            <v>2</v>
          </cell>
          <cell r="AH22">
            <v>31837394</v>
          </cell>
        </row>
        <row r="23">
          <cell r="A23">
            <v>19</v>
          </cell>
          <cell r="B23">
            <v>20000011</v>
          </cell>
          <cell r="C23" t="str">
            <v>김덕호</v>
          </cell>
          <cell r="D23">
            <v>20000011</v>
          </cell>
          <cell r="E23" t="str">
            <v>가공반</v>
          </cell>
          <cell r="F23" t="str">
            <v>남</v>
          </cell>
          <cell r="G23" t="str">
            <v>740619-1148510</v>
          </cell>
          <cell r="H23">
            <v>36614</v>
          </cell>
          <cell r="I23">
            <v>36614</v>
          </cell>
          <cell r="J23">
            <v>9.0109589041095894</v>
          </cell>
          <cell r="K23">
            <v>9.0109589041095894</v>
          </cell>
          <cell r="L23">
            <v>43196.666665999997</v>
          </cell>
          <cell r="M23">
            <v>1817050</v>
          </cell>
          <cell r="N23">
            <v>1761910</v>
          </cell>
          <cell r="O23">
            <v>1869710</v>
          </cell>
          <cell r="P23">
            <v>5448670</v>
          </cell>
          <cell r="Q23">
            <v>1796400</v>
          </cell>
          <cell r="R23">
            <v>1109100</v>
          </cell>
          <cell r="S23">
            <v>1501820</v>
          </cell>
          <cell r="T23">
            <v>1281820</v>
          </cell>
          <cell r="U23">
            <v>1617680</v>
          </cell>
          <cell r="V23">
            <v>1181400</v>
          </cell>
          <cell r="W23">
            <v>1481820</v>
          </cell>
          <cell r="X23">
            <v>1772100</v>
          </cell>
          <cell r="Y23">
            <v>1181400</v>
          </cell>
          <cell r="Z23">
            <v>11127140</v>
          </cell>
          <cell r="AA23">
            <v>927300</v>
          </cell>
          <cell r="AB23">
            <v>15</v>
          </cell>
          <cell r="AC23">
            <v>4</v>
          </cell>
          <cell r="AD23">
            <v>820736.66665399994</v>
          </cell>
          <cell r="AE23">
            <v>68400</v>
          </cell>
          <cell r="AF23">
            <v>2792100</v>
          </cell>
          <cell r="AG23">
            <v>2</v>
          </cell>
          <cell r="AH23">
            <v>30743698</v>
          </cell>
        </row>
        <row r="24">
          <cell r="A24">
            <v>20</v>
          </cell>
          <cell r="B24">
            <v>20000023</v>
          </cell>
          <cell r="C24" t="str">
            <v>고세진</v>
          </cell>
          <cell r="D24">
            <v>20000023</v>
          </cell>
          <cell r="E24" t="str">
            <v>가공반</v>
          </cell>
          <cell r="F24" t="str">
            <v>남</v>
          </cell>
          <cell r="G24" t="str">
            <v>780114-1247112</v>
          </cell>
          <cell r="H24">
            <v>36787</v>
          </cell>
          <cell r="I24">
            <v>39326</v>
          </cell>
          <cell r="J24">
            <v>8.536986301369863</v>
          </cell>
          <cell r="K24">
            <v>1.5808219178082192</v>
          </cell>
          <cell r="L24">
            <v>41770</v>
          </cell>
          <cell r="M24">
            <v>1871040</v>
          </cell>
          <cell r="N24">
            <v>1812560</v>
          </cell>
          <cell r="O24">
            <v>1828810</v>
          </cell>
          <cell r="P24">
            <v>5512410</v>
          </cell>
          <cell r="Q24">
            <v>1817400</v>
          </cell>
          <cell r="R24">
            <v>1155850</v>
          </cell>
          <cell r="S24">
            <v>1353100</v>
          </cell>
          <cell r="T24">
            <v>1133100</v>
          </cell>
          <cell r="U24">
            <v>1559720</v>
          </cell>
          <cell r="V24">
            <v>1133100</v>
          </cell>
          <cell r="W24">
            <v>1333100</v>
          </cell>
          <cell r="X24">
            <v>1699650</v>
          </cell>
          <cell r="Y24">
            <v>1229410</v>
          </cell>
          <cell r="Z24">
            <v>10597030</v>
          </cell>
          <cell r="AA24">
            <v>883200</v>
          </cell>
          <cell r="AB24">
            <v>15</v>
          </cell>
          <cell r="AC24">
            <v>4</v>
          </cell>
          <cell r="AD24">
            <v>793630</v>
          </cell>
          <cell r="AE24">
            <v>66000</v>
          </cell>
          <cell r="AF24">
            <v>2766600</v>
          </cell>
          <cell r="AG24">
            <v>0</v>
          </cell>
          <cell r="AH24">
            <v>4373502</v>
          </cell>
        </row>
        <row r="25">
          <cell r="A25">
            <v>21</v>
          </cell>
          <cell r="B25">
            <v>20010004</v>
          </cell>
          <cell r="C25" t="str">
            <v>김필호</v>
          </cell>
          <cell r="D25">
            <v>20010004</v>
          </cell>
          <cell r="E25" t="str">
            <v>가공반</v>
          </cell>
          <cell r="F25" t="str">
            <v>남</v>
          </cell>
          <cell r="G25" t="str">
            <v>770324-1405619</v>
          </cell>
          <cell r="H25">
            <v>36962</v>
          </cell>
          <cell r="I25">
            <v>36962</v>
          </cell>
          <cell r="J25">
            <v>8.0575342465753419</v>
          </cell>
          <cell r="K25">
            <v>8.0575342465753419</v>
          </cell>
          <cell r="L25">
            <v>41380</v>
          </cell>
          <cell r="M25">
            <v>1642270</v>
          </cell>
          <cell r="N25">
            <v>1702000</v>
          </cell>
          <cell r="O25">
            <v>1829650</v>
          </cell>
          <cell r="P25">
            <v>5173920</v>
          </cell>
          <cell r="Q25">
            <v>1705800</v>
          </cell>
          <cell r="R25">
            <v>1053300</v>
          </cell>
          <cell r="S25">
            <v>1341400</v>
          </cell>
          <cell r="T25">
            <v>1121400</v>
          </cell>
          <cell r="U25">
            <v>1545680</v>
          </cell>
          <cell r="V25">
            <v>1065330</v>
          </cell>
          <cell r="W25">
            <v>1416720</v>
          </cell>
          <cell r="X25">
            <v>1682100</v>
          </cell>
          <cell r="Y25">
            <v>1087760</v>
          </cell>
          <cell r="Z25">
            <v>10313690</v>
          </cell>
          <cell r="AA25">
            <v>859500</v>
          </cell>
          <cell r="AB25">
            <v>15</v>
          </cell>
          <cell r="AC25">
            <v>3</v>
          </cell>
          <cell r="AD25">
            <v>744840</v>
          </cell>
          <cell r="AE25">
            <v>62100</v>
          </cell>
          <cell r="AF25">
            <v>2627400</v>
          </cell>
          <cell r="AG25">
            <v>1</v>
          </cell>
          <cell r="AH25">
            <v>23797765</v>
          </cell>
        </row>
        <row r="26">
          <cell r="A26">
            <v>22</v>
          </cell>
          <cell r="B26">
            <v>20010012</v>
          </cell>
          <cell r="C26" t="str">
            <v>서현석</v>
          </cell>
          <cell r="D26">
            <v>20010012</v>
          </cell>
          <cell r="E26" t="str">
            <v>가공반</v>
          </cell>
          <cell r="F26" t="str">
            <v>남</v>
          </cell>
          <cell r="G26" t="str">
            <v>770709-1148512</v>
          </cell>
          <cell r="H26">
            <v>37025</v>
          </cell>
          <cell r="I26">
            <v>37025</v>
          </cell>
          <cell r="J26">
            <v>7.8849315068493153</v>
          </cell>
          <cell r="K26">
            <v>7.8849315068493153</v>
          </cell>
          <cell r="L26">
            <v>41206.666665999997</v>
          </cell>
          <cell r="M26">
            <v>1739640</v>
          </cell>
          <cell r="N26">
            <v>1885520</v>
          </cell>
          <cell r="O26">
            <v>1718500</v>
          </cell>
          <cell r="P26">
            <v>5343660</v>
          </cell>
          <cell r="Q26">
            <v>1761600</v>
          </cell>
          <cell r="R26">
            <v>1043100</v>
          </cell>
          <cell r="S26">
            <v>1297860</v>
          </cell>
          <cell r="T26">
            <v>1111200</v>
          </cell>
          <cell r="U26">
            <v>1533440</v>
          </cell>
          <cell r="V26">
            <v>1111200</v>
          </cell>
          <cell r="W26">
            <v>1405650</v>
          </cell>
          <cell r="X26">
            <v>1666800</v>
          </cell>
          <cell r="Y26">
            <v>1111200</v>
          </cell>
          <cell r="Z26">
            <v>10280450</v>
          </cell>
          <cell r="AA26">
            <v>856800</v>
          </cell>
          <cell r="AB26">
            <v>15</v>
          </cell>
          <cell r="AC26">
            <v>3</v>
          </cell>
          <cell r="AD26">
            <v>741719.99998799991</v>
          </cell>
          <cell r="AE26">
            <v>61800</v>
          </cell>
          <cell r="AF26">
            <v>2680200</v>
          </cell>
          <cell r="AG26">
            <v>1</v>
          </cell>
          <cell r="AH26">
            <v>23813393</v>
          </cell>
        </row>
        <row r="27">
          <cell r="A27">
            <v>23</v>
          </cell>
          <cell r="B27">
            <v>20010027</v>
          </cell>
          <cell r="C27" t="str">
            <v>김경섭</v>
          </cell>
          <cell r="D27">
            <v>20010027</v>
          </cell>
          <cell r="E27" t="str">
            <v>가공반</v>
          </cell>
          <cell r="F27" t="str">
            <v>남</v>
          </cell>
          <cell r="G27" t="str">
            <v>781012-1344212</v>
          </cell>
          <cell r="H27">
            <v>37104</v>
          </cell>
          <cell r="I27">
            <v>37104</v>
          </cell>
          <cell r="J27">
            <v>7.6684931506849319</v>
          </cell>
          <cell r="K27">
            <v>7.6684931506849319</v>
          </cell>
          <cell r="L27">
            <v>41430</v>
          </cell>
          <cell r="M27">
            <v>1936160</v>
          </cell>
          <cell r="N27">
            <v>1901550</v>
          </cell>
          <cell r="O27">
            <v>1933560</v>
          </cell>
          <cell r="P27">
            <v>5771270</v>
          </cell>
          <cell r="Q27">
            <v>1902600</v>
          </cell>
          <cell r="R27">
            <v>1052400</v>
          </cell>
          <cell r="S27">
            <v>1438350</v>
          </cell>
          <cell r="T27">
            <v>1122900</v>
          </cell>
          <cell r="U27">
            <v>1547480</v>
          </cell>
          <cell r="V27">
            <v>1218350</v>
          </cell>
          <cell r="W27">
            <v>1322900</v>
          </cell>
          <cell r="X27">
            <v>1684350</v>
          </cell>
          <cell r="Y27">
            <v>1122900</v>
          </cell>
          <cell r="Z27">
            <v>10509630</v>
          </cell>
          <cell r="AA27">
            <v>875700</v>
          </cell>
          <cell r="AB27">
            <v>15</v>
          </cell>
          <cell r="AC27">
            <v>3</v>
          </cell>
          <cell r="AD27">
            <v>745740</v>
          </cell>
          <cell r="AE27">
            <v>62100</v>
          </cell>
          <cell r="AF27">
            <v>2840400</v>
          </cell>
          <cell r="AG27">
            <v>1</v>
          </cell>
          <cell r="AH27">
            <v>24621988</v>
          </cell>
        </row>
        <row r="28">
          <cell r="A28">
            <v>24</v>
          </cell>
          <cell r="B28">
            <v>20010033</v>
          </cell>
          <cell r="C28" t="str">
            <v>박희선</v>
          </cell>
          <cell r="D28">
            <v>20010033</v>
          </cell>
          <cell r="E28" t="str">
            <v>가공반</v>
          </cell>
          <cell r="F28" t="str">
            <v>남</v>
          </cell>
          <cell r="G28" t="str">
            <v>780615-1064114</v>
          </cell>
          <cell r="H28">
            <v>37144</v>
          </cell>
          <cell r="I28">
            <v>37144</v>
          </cell>
          <cell r="J28">
            <v>7.558904109589041</v>
          </cell>
          <cell r="K28">
            <v>7.558904109589041</v>
          </cell>
          <cell r="L28">
            <v>40176.666665999997</v>
          </cell>
          <cell r="M28">
            <v>1840730</v>
          </cell>
          <cell r="N28">
            <v>1709830</v>
          </cell>
          <cell r="O28">
            <v>1850940</v>
          </cell>
          <cell r="P28">
            <v>5401500</v>
          </cell>
          <cell r="Q28">
            <v>1780800</v>
          </cell>
          <cell r="R28">
            <v>1099210</v>
          </cell>
          <cell r="S28">
            <v>1392130</v>
          </cell>
          <cell r="T28">
            <v>1172130</v>
          </cell>
          <cell r="U28">
            <v>1496360</v>
          </cell>
          <cell r="V28">
            <v>1172130</v>
          </cell>
          <cell r="W28">
            <v>1372130</v>
          </cell>
          <cell r="X28">
            <v>1620450</v>
          </cell>
          <cell r="Y28">
            <v>1080300</v>
          </cell>
          <cell r="Z28">
            <v>10404840</v>
          </cell>
          <cell r="AA28">
            <v>867000</v>
          </cell>
          <cell r="AB28">
            <v>15</v>
          </cell>
          <cell r="AC28">
            <v>3</v>
          </cell>
          <cell r="AD28">
            <v>723179.99998799991</v>
          </cell>
          <cell r="AE28">
            <v>60300</v>
          </cell>
          <cell r="AF28">
            <v>2708100</v>
          </cell>
          <cell r="AG28">
            <v>1</v>
          </cell>
          <cell r="AH28">
            <v>23178368</v>
          </cell>
        </row>
        <row r="29">
          <cell r="A29">
            <v>25</v>
          </cell>
          <cell r="B29">
            <v>20020009</v>
          </cell>
          <cell r="C29" t="str">
            <v>박성근</v>
          </cell>
          <cell r="D29">
            <v>20020009</v>
          </cell>
          <cell r="E29" t="str">
            <v>가공반</v>
          </cell>
          <cell r="F29" t="str">
            <v>남</v>
          </cell>
          <cell r="G29" t="str">
            <v>790212-1149612</v>
          </cell>
          <cell r="H29">
            <v>37340</v>
          </cell>
          <cell r="I29">
            <v>39264</v>
          </cell>
          <cell r="J29">
            <v>7.021917808219178</v>
          </cell>
          <cell r="K29">
            <v>1.7506849315068493</v>
          </cell>
          <cell r="L29">
            <v>40220</v>
          </cell>
          <cell r="M29">
            <v>1898470</v>
          </cell>
          <cell r="N29">
            <v>1654060</v>
          </cell>
          <cell r="O29">
            <v>1758850</v>
          </cell>
          <cell r="P29">
            <v>5311380</v>
          </cell>
          <cell r="Q29">
            <v>1751100</v>
          </cell>
          <cell r="R29">
            <v>1022700</v>
          </cell>
          <cell r="S29">
            <v>1306600</v>
          </cell>
          <cell r="T29">
            <v>1086600</v>
          </cell>
          <cell r="U29">
            <v>1503920</v>
          </cell>
          <cell r="V29">
            <v>1178960</v>
          </cell>
          <cell r="W29">
            <v>1286600</v>
          </cell>
          <cell r="X29">
            <v>1629900</v>
          </cell>
          <cell r="Y29">
            <v>1178960</v>
          </cell>
          <cell r="Z29">
            <v>10194240</v>
          </cell>
          <cell r="AA29">
            <v>849600</v>
          </cell>
          <cell r="AB29">
            <v>15</v>
          </cell>
          <cell r="AC29">
            <v>3</v>
          </cell>
          <cell r="AD29">
            <v>723960</v>
          </cell>
          <cell r="AE29">
            <v>60300</v>
          </cell>
          <cell r="AF29">
            <v>2661000</v>
          </cell>
          <cell r="AG29">
            <v>0</v>
          </cell>
          <cell r="AH29">
            <v>4658573</v>
          </cell>
        </row>
        <row r="30">
          <cell r="A30">
            <v>26</v>
          </cell>
          <cell r="B30">
            <v>20020029</v>
          </cell>
          <cell r="C30" t="str">
            <v>박종태</v>
          </cell>
          <cell r="D30">
            <v>20020029</v>
          </cell>
          <cell r="E30" t="str">
            <v>가공반</v>
          </cell>
          <cell r="F30" t="str">
            <v>남</v>
          </cell>
          <cell r="G30" t="str">
            <v>770128-1114137</v>
          </cell>
          <cell r="H30">
            <v>37425</v>
          </cell>
          <cell r="I30">
            <v>39722</v>
          </cell>
          <cell r="J30">
            <v>6.7890410958904113</v>
          </cell>
          <cell r="K30">
            <v>0.49589041095890413</v>
          </cell>
          <cell r="L30">
            <v>39670</v>
          </cell>
          <cell r="M30">
            <v>1533520</v>
          </cell>
          <cell r="N30">
            <v>1432440</v>
          </cell>
          <cell r="O30">
            <v>1865560</v>
          </cell>
          <cell r="P30">
            <v>4831520</v>
          </cell>
          <cell r="Q30">
            <v>1592700</v>
          </cell>
          <cell r="R30">
            <v>1026000</v>
          </cell>
          <cell r="S30">
            <v>1405470</v>
          </cell>
          <cell r="T30">
            <v>1185470</v>
          </cell>
          <cell r="U30">
            <v>1511120</v>
          </cell>
          <cell r="V30">
            <v>1016120</v>
          </cell>
          <cell r="W30">
            <v>1292600</v>
          </cell>
          <cell r="X30">
            <v>1638900</v>
          </cell>
          <cell r="Y30">
            <v>1185470</v>
          </cell>
          <cell r="Z30">
            <v>10261150</v>
          </cell>
          <cell r="AA30">
            <v>855000</v>
          </cell>
          <cell r="AB30">
            <v>15</v>
          </cell>
          <cell r="AC30">
            <v>3</v>
          </cell>
          <cell r="AD30">
            <v>714060</v>
          </cell>
          <cell r="AE30">
            <v>59400</v>
          </cell>
          <cell r="AF30">
            <v>2507100</v>
          </cell>
          <cell r="AG30">
            <v>0</v>
          </cell>
          <cell r="AH30">
            <v>1243247</v>
          </cell>
        </row>
        <row r="31">
          <cell r="A31">
            <v>27</v>
          </cell>
          <cell r="B31">
            <v>20020034</v>
          </cell>
          <cell r="C31" t="str">
            <v>황기헌</v>
          </cell>
          <cell r="D31">
            <v>20020034</v>
          </cell>
          <cell r="E31" t="str">
            <v>가공반</v>
          </cell>
          <cell r="F31" t="str">
            <v>남</v>
          </cell>
          <cell r="G31" t="str">
            <v>770710-1334713</v>
          </cell>
          <cell r="H31">
            <v>37455</v>
          </cell>
          <cell r="I31">
            <v>37455</v>
          </cell>
          <cell r="J31">
            <v>6.7068493150684931</v>
          </cell>
          <cell r="K31">
            <v>6.7068493150684931</v>
          </cell>
          <cell r="L31">
            <v>40103.333333000002</v>
          </cell>
          <cell r="M31">
            <v>1840460</v>
          </cell>
          <cell r="N31">
            <v>1807300</v>
          </cell>
          <cell r="O31">
            <v>1863020</v>
          </cell>
          <cell r="P31">
            <v>5510780</v>
          </cell>
          <cell r="Q31">
            <v>1816800</v>
          </cell>
          <cell r="R31">
            <v>1019100</v>
          </cell>
          <cell r="S31">
            <v>1303600</v>
          </cell>
          <cell r="T31">
            <v>1083600</v>
          </cell>
          <cell r="U31">
            <v>1500320</v>
          </cell>
          <cell r="V31">
            <v>1083600</v>
          </cell>
          <cell r="W31">
            <v>1283600</v>
          </cell>
          <cell r="X31">
            <v>1625400</v>
          </cell>
          <cell r="Y31">
            <v>1175710</v>
          </cell>
          <cell r="Z31">
            <v>10074930</v>
          </cell>
          <cell r="AA31">
            <v>839700</v>
          </cell>
          <cell r="AB31">
            <v>15</v>
          </cell>
          <cell r="AC31">
            <v>3</v>
          </cell>
          <cell r="AD31">
            <v>721859.99999400007</v>
          </cell>
          <cell r="AE31">
            <v>60300</v>
          </cell>
          <cell r="AF31">
            <v>2716800</v>
          </cell>
          <cell r="AG31">
            <v>1</v>
          </cell>
          <cell r="AH31">
            <v>20937968</v>
          </cell>
        </row>
        <row r="32">
          <cell r="A32">
            <v>28</v>
          </cell>
          <cell r="B32">
            <v>20030030</v>
          </cell>
          <cell r="C32" t="str">
            <v>박현진</v>
          </cell>
          <cell r="D32">
            <v>20030030</v>
          </cell>
          <cell r="E32" t="str">
            <v>가공반</v>
          </cell>
          <cell r="F32" t="str">
            <v>남</v>
          </cell>
          <cell r="G32" t="str">
            <v>790528-1144310</v>
          </cell>
          <cell r="H32">
            <v>37811</v>
          </cell>
          <cell r="I32">
            <v>37811</v>
          </cell>
          <cell r="J32">
            <v>5.7315068493150685</v>
          </cell>
          <cell r="K32">
            <v>5.7315068493150685</v>
          </cell>
          <cell r="L32">
            <v>39143.333333000002</v>
          </cell>
          <cell r="M32">
            <v>1723410</v>
          </cell>
          <cell r="N32">
            <v>1537660</v>
          </cell>
          <cell r="O32">
            <v>1710480</v>
          </cell>
          <cell r="P32">
            <v>4971550</v>
          </cell>
          <cell r="Q32">
            <v>1638900</v>
          </cell>
          <cell r="R32">
            <v>1014900</v>
          </cell>
          <cell r="S32">
            <v>1393750</v>
          </cell>
          <cell r="T32">
            <v>1081800</v>
          </cell>
          <cell r="U32">
            <v>1498160</v>
          </cell>
          <cell r="V32">
            <v>1173750</v>
          </cell>
          <cell r="W32">
            <v>1373750</v>
          </cell>
          <cell r="X32">
            <v>1622700</v>
          </cell>
          <cell r="Y32">
            <v>1173750</v>
          </cell>
          <cell r="Z32">
            <v>10332560</v>
          </cell>
          <cell r="AA32">
            <v>861000</v>
          </cell>
          <cell r="AB32">
            <v>15</v>
          </cell>
          <cell r="AC32">
            <v>2</v>
          </cell>
          <cell r="AD32">
            <v>665436.666661</v>
          </cell>
          <cell r="AE32">
            <v>55500</v>
          </cell>
          <cell r="AF32">
            <v>2555400</v>
          </cell>
          <cell r="AG32">
            <v>0.5</v>
          </cell>
          <cell r="AH32">
            <v>15923993</v>
          </cell>
        </row>
        <row r="33">
          <cell r="A33">
            <v>29</v>
          </cell>
          <cell r="B33">
            <v>20030036</v>
          </cell>
          <cell r="C33" t="str">
            <v>변규연</v>
          </cell>
          <cell r="D33">
            <v>20030036</v>
          </cell>
          <cell r="E33" t="str">
            <v>가공반</v>
          </cell>
          <cell r="F33" t="str">
            <v>남</v>
          </cell>
          <cell r="G33" t="str">
            <v>770928-1348011</v>
          </cell>
          <cell r="H33">
            <v>37858</v>
          </cell>
          <cell r="I33">
            <v>37858</v>
          </cell>
          <cell r="J33">
            <v>5.602739726027397</v>
          </cell>
          <cell r="K33">
            <v>5.602739726027397</v>
          </cell>
          <cell r="L33">
            <v>39930</v>
          </cell>
          <cell r="M33">
            <v>1723310</v>
          </cell>
          <cell r="N33">
            <v>1670260</v>
          </cell>
          <cell r="O33">
            <v>1837940</v>
          </cell>
          <cell r="P33">
            <v>5231510</v>
          </cell>
          <cell r="Q33">
            <v>1724700</v>
          </cell>
          <cell r="R33">
            <v>984740</v>
          </cell>
          <cell r="S33">
            <v>1297900</v>
          </cell>
          <cell r="T33">
            <v>1077900</v>
          </cell>
          <cell r="U33">
            <v>1493480</v>
          </cell>
          <cell r="V33">
            <v>1077900</v>
          </cell>
          <cell r="W33">
            <v>1277900</v>
          </cell>
          <cell r="X33">
            <v>1616850</v>
          </cell>
          <cell r="Y33">
            <v>1077900</v>
          </cell>
          <cell r="Z33">
            <v>9904570</v>
          </cell>
          <cell r="AA33">
            <v>825300</v>
          </cell>
          <cell r="AB33">
            <v>15</v>
          </cell>
          <cell r="AC33">
            <v>2</v>
          </cell>
          <cell r="AD33">
            <v>678810</v>
          </cell>
          <cell r="AE33">
            <v>56700</v>
          </cell>
          <cell r="AF33">
            <v>2606700</v>
          </cell>
          <cell r="AG33">
            <v>0.5</v>
          </cell>
          <cell r="AH33">
            <v>15908012</v>
          </cell>
        </row>
        <row r="34">
          <cell r="A34">
            <v>30</v>
          </cell>
          <cell r="B34">
            <v>20040004</v>
          </cell>
          <cell r="C34" t="str">
            <v>안성호</v>
          </cell>
          <cell r="D34">
            <v>20040004</v>
          </cell>
          <cell r="E34" t="str">
            <v>가공반</v>
          </cell>
          <cell r="F34" t="str">
            <v>남</v>
          </cell>
          <cell r="G34" t="str">
            <v>790910-1144414</v>
          </cell>
          <cell r="H34">
            <v>38019</v>
          </cell>
          <cell r="I34">
            <v>38019</v>
          </cell>
          <cell r="J34">
            <v>5.161643835616438</v>
          </cell>
          <cell r="K34">
            <v>5.161643835616438</v>
          </cell>
          <cell r="L34">
            <v>39436.666665999997</v>
          </cell>
          <cell r="M34">
            <v>1635770</v>
          </cell>
          <cell r="N34">
            <v>1631090</v>
          </cell>
          <cell r="O34">
            <v>1697380</v>
          </cell>
          <cell r="P34">
            <v>4964240</v>
          </cell>
          <cell r="Q34">
            <v>1636500</v>
          </cell>
          <cell r="R34">
            <v>927400</v>
          </cell>
          <cell r="S34">
            <v>1278100</v>
          </cell>
          <cell r="T34">
            <v>1148040</v>
          </cell>
          <cell r="U34">
            <v>1469720</v>
          </cell>
          <cell r="V34">
            <v>1058100</v>
          </cell>
          <cell r="W34">
            <v>1348040</v>
          </cell>
          <cell r="X34">
            <v>1587150</v>
          </cell>
          <cell r="Y34">
            <v>1148040</v>
          </cell>
          <cell r="Z34">
            <v>9964590</v>
          </cell>
          <cell r="AA34">
            <v>830400</v>
          </cell>
          <cell r="AB34">
            <v>15</v>
          </cell>
          <cell r="AC34">
            <v>2</v>
          </cell>
          <cell r="AD34">
            <v>670423.33332199999</v>
          </cell>
          <cell r="AE34">
            <v>55800</v>
          </cell>
          <cell r="AF34">
            <v>2522700</v>
          </cell>
          <cell r="AG34">
            <v>0.5</v>
          </cell>
          <cell r="AH34">
            <v>14282629</v>
          </cell>
        </row>
        <row r="35">
          <cell r="A35">
            <v>31</v>
          </cell>
          <cell r="B35">
            <v>20040007</v>
          </cell>
          <cell r="C35" t="str">
            <v>장석주</v>
          </cell>
          <cell r="D35">
            <v>20040007</v>
          </cell>
          <cell r="E35" t="str">
            <v>가공반</v>
          </cell>
          <cell r="F35" t="str">
            <v>남</v>
          </cell>
          <cell r="G35" t="str">
            <v>820226-1255610</v>
          </cell>
          <cell r="H35">
            <v>38026</v>
          </cell>
          <cell r="I35">
            <v>39326</v>
          </cell>
          <cell r="J35">
            <v>5.1424657534246574</v>
          </cell>
          <cell r="K35">
            <v>1.5808219178082192</v>
          </cell>
          <cell r="L35">
            <v>39420</v>
          </cell>
          <cell r="M35">
            <v>1492940</v>
          </cell>
          <cell r="N35">
            <v>1550960</v>
          </cell>
          <cell r="O35">
            <v>1686780</v>
          </cell>
          <cell r="P35">
            <v>4730680</v>
          </cell>
          <cell r="Q35">
            <v>1559700</v>
          </cell>
          <cell r="R35">
            <v>1081960</v>
          </cell>
          <cell r="S35">
            <v>1282600</v>
          </cell>
          <cell r="T35">
            <v>1152920</v>
          </cell>
          <cell r="U35">
            <v>1475120</v>
          </cell>
          <cell r="V35">
            <v>1152920</v>
          </cell>
          <cell r="W35">
            <v>1352920</v>
          </cell>
          <cell r="X35">
            <v>1593900</v>
          </cell>
          <cell r="Y35">
            <v>1152920</v>
          </cell>
          <cell r="Z35">
            <v>10245260</v>
          </cell>
          <cell r="AA35">
            <v>853800</v>
          </cell>
          <cell r="AB35">
            <v>15</v>
          </cell>
          <cell r="AC35">
            <v>2</v>
          </cell>
          <cell r="AD35">
            <v>670140</v>
          </cell>
          <cell r="AE35">
            <v>55800</v>
          </cell>
          <cell r="AF35">
            <v>2469300</v>
          </cell>
          <cell r="AG35">
            <v>0</v>
          </cell>
          <cell r="AH35">
            <v>3903524</v>
          </cell>
        </row>
        <row r="36">
          <cell r="A36">
            <v>32</v>
          </cell>
          <cell r="B36">
            <v>20040055</v>
          </cell>
          <cell r="C36" t="str">
            <v>유진형</v>
          </cell>
          <cell r="D36">
            <v>20040055</v>
          </cell>
          <cell r="E36" t="str">
            <v>가공반</v>
          </cell>
          <cell r="F36" t="str">
            <v>남</v>
          </cell>
          <cell r="G36" t="str">
            <v>790903-1224811</v>
          </cell>
          <cell r="H36">
            <v>38223</v>
          </cell>
          <cell r="I36">
            <v>39326</v>
          </cell>
          <cell r="J36">
            <v>4.602739726027397</v>
          </cell>
          <cell r="K36">
            <v>1.5808219178082192</v>
          </cell>
          <cell r="L36">
            <v>39950</v>
          </cell>
          <cell r="M36">
            <v>1748950</v>
          </cell>
          <cell r="N36">
            <v>1800870</v>
          </cell>
          <cell r="O36">
            <v>1893750</v>
          </cell>
          <cell r="P36">
            <v>5443570</v>
          </cell>
          <cell r="Q36">
            <v>1794600</v>
          </cell>
          <cell r="R36">
            <v>1011000</v>
          </cell>
          <cell r="S36">
            <v>1390170</v>
          </cell>
          <cell r="T36">
            <v>1170170</v>
          </cell>
          <cell r="U36">
            <v>1494200</v>
          </cell>
          <cell r="V36">
            <v>1170170</v>
          </cell>
          <cell r="W36">
            <v>1370170</v>
          </cell>
          <cell r="X36">
            <v>1617750</v>
          </cell>
          <cell r="Y36">
            <v>1170170</v>
          </cell>
          <cell r="Z36">
            <v>10393800</v>
          </cell>
          <cell r="AA36">
            <v>866100</v>
          </cell>
          <cell r="AB36">
            <v>15</v>
          </cell>
          <cell r="AC36">
            <v>2</v>
          </cell>
          <cell r="AD36">
            <v>679150</v>
          </cell>
          <cell r="AE36">
            <v>56700</v>
          </cell>
          <cell r="AF36">
            <v>2717400</v>
          </cell>
          <cell r="AG36">
            <v>0</v>
          </cell>
          <cell r="AH36">
            <v>4295725</v>
          </cell>
        </row>
        <row r="37">
          <cell r="A37">
            <v>33</v>
          </cell>
          <cell r="B37">
            <v>20050006</v>
          </cell>
          <cell r="C37" t="str">
            <v>변용수</v>
          </cell>
          <cell r="D37">
            <v>20050006</v>
          </cell>
          <cell r="E37" t="str">
            <v>가공반</v>
          </cell>
          <cell r="F37" t="str">
            <v>남</v>
          </cell>
          <cell r="G37" t="str">
            <v>800730-1149518</v>
          </cell>
          <cell r="H37">
            <v>38413</v>
          </cell>
          <cell r="I37">
            <v>38413</v>
          </cell>
          <cell r="J37">
            <v>4.0821917808219181</v>
          </cell>
          <cell r="K37">
            <v>4.0821917808219181</v>
          </cell>
          <cell r="L37">
            <v>39180</v>
          </cell>
          <cell r="M37">
            <v>1700030</v>
          </cell>
          <cell r="N37">
            <v>1660610</v>
          </cell>
          <cell r="O37">
            <v>1813550</v>
          </cell>
          <cell r="P37">
            <v>5174190</v>
          </cell>
          <cell r="Q37">
            <v>1705800</v>
          </cell>
          <cell r="R37">
            <v>1074150</v>
          </cell>
          <cell r="S37">
            <v>1365110</v>
          </cell>
          <cell r="T37">
            <v>1145110</v>
          </cell>
          <cell r="U37">
            <v>1466480</v>
          </cell>
          <cell r="V37">
            <v>1145110</v>
          </cell>
          <cell r="W37">
            <v>1255400</v>
          </cell>
          <cell r="X37">
            <v>1583100</v>
          </cell>
          <cell r="Y37">
            <v>1145110</v>
          </cell>
          <cell r="Z37">
            <v>10179570</v>
          </cell>
          <cell r="AA37">
            <v>848400</v>
          </cell>
          <cell r="AB37">
            <v>15</v>
          </cell>
          <cell r="AC37">
            <v>1</v>
          </cell>
          <cell r="AD37">
            <v>626880</v>
          </cell>
          <cell r="AE37">
            <v>52200</v>
          </cell>
          <cell r="AF37">
            <v>2606400</v>
          </cell>
          <cell r="AG37">
            <v>0.5</v>
          </cell>
          <cell r="AH37">
            <v>11943025</v>
          </cell>
        </row>
        <row r="38">
          <cell r="A38">
            <v>34</v>
          </cell>
          <cell r="B38">
            <v>20050008</v>
          </cell>
          <cell r="C38" t="str">
            <v>석종욱</v>
          </cell>
          <cell r="D38">
            <v>20050008</v>
          </cell>
          <cell r="E38" t="str">
            <v>가공반</v>
          </cell>
          <cell r="F38" t="str">
            <v>남</v>
          </cell>
          <cell r="G38" t="str">
            <v>810213-1151226</v>
          </cell>
          <cell r="H38">
            <v>38425</v>
          </cell>
          <cell r="I38">
            <v>38425</v>
          </cell>
          <cell r="J38">
            <v>4.0493150684931507</v>
          </cell>
          <cell r="K38">
            <v>4.0493150684931507</v>
          </cell>
          <cell r="L38">
            <v>39206.666665999997</v>
          </cell>
          <cell r="M38">
            <v>1840330</v>
          </cell>
          <cell r="N38">
            <v>1566130</v>
          </cell>
          <cell r="O38">
            <v>1745030</v>
          </cell>
          <cell r="P38">
            <v>5151490</v>
          </cell>
          <cell r="Q38">
            <v>1698300</v>
          </cell>
          <cell r="R38">
            <v>987900</v>
          </cell>
          <cell r="S38">
            <v>1271200</v>
          </cell>
          <cell r="T38">
            <v>1140550</v>
          </cell>
          <cell r="U38">
            <v>1461440</v>
          </cell>
          <cell r="V38">
            <v>1051200</v>
          </cell>
          <cell r="W38">
            <v>1251200</v>
          </cell>
          <cell r="X38">
            <v>1576800</v>
          </cell>
          <cell r="Y38">
            <v>1051200</v>
          </cell>
          <cell r="Z38">
            <v>9791490</v>
          </cell>
          <cell r="AA38">
            <v>816000</v>
          </cell>
          <cell r="AB38">
            <v>15</v>
          </cell>
          <cell r="AC38">
            <v>1</v>
          </cell>
          <cell r="AD38">
            <v>627306.66665599996</v>
          </cell>
          <cell r="AE38">
            <v>52200</v>
          </cell>
          <cell r="AF38">
            <v>2566500</v>
          </cell>
          <cell r="AG38">
            <v>0.5</v>
          </cell>
          <cell r="AH38">
            <v>11675817</v>
          </cell>
        </row>
        <row r="39">
          <cell r="A39">
            <v>35</v>
          </cell>
          <cell r="B39">
            <v>20050016</v>
          </cell>
          <cell r="C39" t="str">
            <v>김태수1</v>
          </cell>
          <cell r="D39">
            <v>20050016</v>
          </cell>
          <cell r="E39" t="str">
            <v>가공반</v>
          </cell>
          <cell r="F39" t="str">
            <v>남</v>
          </cell>
          <cell r="G39" t="str">
            <v>811206-1332816</v>
          </cell>
          <cell r="H39">
            <v>38443</v>
          </cell>
          <cell r="I39">
            <v>38443</v>
          </cell>
          <cell r="J39">
            <v>4</v>
          </cell>
          <cell r="K39">
            <v>4</v>
          </cell>
          <cell r="L39">
            <v>37346.666665999997</v>
          </cell>
          <cell r="M39">
            <v>1513030</v>
          </cell>
          <cell r="N39">
            <v>1647910</v>
          </cell>
          <cell r="O39">
            <v>1746420</v>
          </cell>
          <cell r="P39">
            <v>4907360</v>
          </cell>
          <cell r="Q39">
            <v>1617900</v>
          </cell>
          <cell r="R39">
            <v>995400</v>
          </cell>
          <cell r="S39">
            <v>1365110</v>
          </cell>
          <cell r="T39">
            <v>490760</v>
          </cell>
          <cell r="U39">
            <v>1466480</v>
          </cell>
          <cell r="V39">
            <v>1055400</v>
          </cell>
          <cell r="W39">
            <v>1345110</v>
          </cell>
          <cell r="X39">
            <v>1583100</v>
          </cell>
          <cell r="Y39">
            <v>569920</v>
          </cell>
          <cell r="Z39">
            <v>8871280</v>
          </cell>
          <cell r="AA39">
            <v>739200</v>
          </cell>
          <cell r="AB39">
            <v>15</v>
          </cell>
          <cell r="AC39">
            <v>1</v>
          </cell>
          <cell r="AD39">
            <v>597546.66665599996</v>
          </cell>
          <cell r="AE39">
            <v>49800</v>
          </cell>
          <cell r="AF39">
            <v>2406900</v>
          </cell>
          <cell r="AG39">
            <v>0.5</v>
          </cell>
          <cell r="AH39">
            <v>10831050</v>
          </cell>
        </row>
        <row r="40">
          <cell r="A40">
            <v>36</v>
          </cell>
          <cell r="B40">
            <v>20050026</v>
          </cell>
          <cell r="C40" t="str">
            <v>박상규</v>
          </cell>
          <cell r="D40">
            <v>20050026</v>
          </cell>
          <cell r="E40" t="str">
            <v>가공반</v>
          </cell>
          <cell r="F40" t="str">
            <v>남</v>
          </cell>
          <cell r="G40" t="str">
            <v>800205-1183423</v>
          </cell>
          <cell r="H40">
            <v>38497</v>
          </cell>
          <cell r="I40">
            <v>38497</v>
          </cell>
          <cell r="J40">
            <v>3.8520547945205479</v>
          </cell>
          <cell r="K40">
            <v>3.8520547945205479</v>
          </cell>
          <cell r="L40">
            <v>39140</v>
          </cell>
          <cell r="M40">
            <v>1800820</v>
          </cell>
          <cell r="N40">
            <v>1695400</v>
          </cell>
          <cell r="O40">
            <v>1759510</v>
          </cell>
          <cell r="P40">
            <v>5255730</v>
          </cell>
          <cell r="Q40">
            <v>1732800</v>
          </cell>
          <cell r="R40">
            <v>1074800</v>
          </cell>
          <cell r="S40">
            <v>1363810</v>
          </cell>
          <cell r="T40">
            <v>1143810</v>
          </cell>
          <cell r="U40">
            <v>1465040</v>
          </cell>
          <cell r="V40">
            <v>1143810</v>
          </cell>
          <cell r="W40">
            <v>1343810</v>
          </cell>
          <cell r="X40">
            <v>1581300</v>
          </cell>
          <cell r="Y40">
            <v>1143810</v>
          </cell>
          <cell r="Z40">
            <v>10260190</v>
          </cell>
          <cell r="AA40">
            <v>855000</v>
          </cell>
          <cell r="AB40">
            <v>15</v>
          </cell>
          <cell r="AC40">
            <v>1</v>
          </cell>
          <cell r="AD40">
            <v>626240</v>
          </cell>
          <cell r="AE40">
            <v>52200</v>
          </cell>
          <cell r="AF40">
            <v>2640000</v>
          </cell>
          <cell r="AG40">
            <v>0</v>
          </cell>
          <cell r="AH40">
            <v>10169425</v>
          </cell>
        </row>
        <row r="41">
          <cell r="A41">
            <v>37</v>
          </cell>
          <cell r="B41">
            <v>20050056</v>
          </cell>
          <cell r="C41" t="str">
            <v>이선구</v>
          </cell>
          <cell r="D41">
            <v>20050056</v>
          </cell>
          <cell r="E41" t="str">
            <v>가공반</v>
          </cell>
          <cell r="F41" t="str">
            <v>남</v>
          </cell>
          <cell r="G41" t="str">
            <v>790404-1151114</v>
          </cell>
          <cell r="H41">
            <v>38630</v>
          </cell>
          <cell r="I41">
            <v>38630</v>
          </cell>
          <cell r="J41">
            <v>3.4876712328767123</v>
          </cell>
          <cell r="K41">
            <v>3.4876712328767123</v>
          </cell>
          <cell r="L41">
            <v>38630</v>
          </cell>
          <cell r="M41">
            <v>1421670</v>
          </cell>
          <cell r="N41">
            <v>1538190</v>
          </cell>
          <cell r="O41">
            <v>1673300</v>
          </cell>
          <cell r="P41">
            <v>4633160</v>
          </cell>
          <cell r="Q41">
            <v>1527300</v>
          </cell>
          <cell r="R41">
            <v>978300</v>
          </cell>
          <cell r="S41">
            <v>1258900</v>
          </cell>
          <cell r="T41">
            <v>1127210</v>
          </cell>
          <cell r="U41">
            <v>1446680</v>
          </cell>
          <cell r="V41">
            <v>1007730</v>
          </cell>
          <cell r="W41">
            <v>1327210</v>
          </cell>
          <cell r="X41">
            <v>1558350</v>
          </cell>
          <cell r="Y41">
            <v>1038900</v>
          </cell>
          <cell r="Z41">
            <v>9743280</v>
          </cell>
          <cell r="AA41">
            <v>811800</v>
          </cell>
          <cell r="AB41">
            <v>15</v>
          </cell>
          <cell r="AC41">
            <v>1</v>
          </cell>
          <cell r="AD41">
            <v>618080</v>
          </cell>
          <cell r="AE41">
            <v>51600</v>
          </cell>
          <cell r="AF41">
            <v>2390700</v>
          </cell>
          <cell r="AG41">
            <v>0</v>
          </cell>
          <cell r="AH41">
            <v>8337976</v>
          </cell>
        </row>
        <row r="42">
          <cell r="A42">
            <v>38</v>
          </cell>
          <cell r="B42">
            <v>20060015</v>
          </cell>
          <cell r="C42" t="str">
            <v>임민규</v>
          </cell>
          <cell r="D42">
            <v>20060015</v>
          </cell>
          <cell r="E42" t="str">
            <v>가공반</v>
          </cell>
          <cell r="F42" t="str">
            <v>남</v>
          </cell>
          <cell r="G42" t="str">
            <v>810103-1249714</v>
          </cell>
          <cell r="H42">
            <v>38810</v>
          </cell>
          <cell r="I42">
            <v>38810</v>
          </cell>
          <cell r="J42">
            <v>2.9945205479452053</v>
          </cell>
          <cell r="K42">
            <v>2.9945205479452053</v>
          </cell>
          <cell r="L42">
            <v>38490</v>
          </cell>
          <cell r="M42">
            <v>1645740</v>
          </cell>
          <cell r="N42">
            <v>1585570</v>
          </cell>
          <cell r="O42">
            <v>1691850</v>
          </cell>
          <cell r="P42">
            <v>4923160</v>
          </cell>
          <cell r="Q42">
            <v>1623000</v>
          </cell>
          <cell r="R42">
            <v>973500</v>
          </cell>
          <cell r="S42">
            <v>1254700</v>
          </cell>
          <cell r="T42">
            <v>1034700</v>
          </cell>
          <cell r="U42">
            <v>1441640</v>
          </cell>
          <cell r="V42">
            <v>1003660</v>
          </cell>
          <cell r="W42">
            <v>1182970</v>
          </cell>
          <cell r="X42">
            <v>1552050</v>
          </cell>
          <cell r="Y42">
            <v>1122650</v>
          </cell>
          <cell r="Z42">
            <v>9565870</v>
          </cell>
          <cell r="AA42">
            <v>797100</v>
          </cell>
          <cell r="AB42">
            <v>15</v>
          </cell>
          <cell r="AC42">
            <v>1</v>
          </cell>
          <cell r="AD42">
            <v>615840</v>
          </cell>
          <cell r="AE42">
            <v>51300</v>
          </cell>
          <cell r="AF42">
            <v>2471400</v>
          </cell>
          <cell r="AG42">
            <v>0</v>
          </cell>
          <cell r="AH42">
            <v>7400658</v>
          </cell>
        </row>
        <row r="43">
          <cell r="A43">
            <v>39</v>
          </cell>
          <cell r="B43">
            <v>20060020</v>
          </cell>
          <cell r="C43" t="str">
            <v>김성철</v>
          </cell>
          <cell r="D43">
            <v>20060020</v>
          </cell>
          <cell r="E43" t="str">
            <v>가공반</v>
          </cell>
          <cell r="F43" t="str">
            <v>남</v>
          </cell>
          <cell r="G43" t="str">
            <v>801116-1822728</v>
          </cell>
          <cell r="H43">
            <v>38849</v>
          </cell>
          <cell r="I43">
            <v>38849</v>
          </cell>
          <cell r="J43">
            <v>2.8876712328767122</v>
          </cell>
          <cell r="K43">
            <v>2.8876712328767122</v>
          </cell>
          <cell r="L43">
            <v>38830</v>
          </cell>
          <cell r="M43">
            <v>1834610</v>
          </cell>
          <cell r="N43">
            <v>1636700</v>
          </cell>
          <cell r="O43">
            <v>1679640</v>
          </cell>
          <cell r="P43">
            <v>5150950</v>
          </cell>
          <cell r="Q43">
            <v>1698000</v>
          </cell>
          <cell r="R43">
            <v>953900</v>
          </cell>
          <cell r="S43">
            <v>1264900</v>
          </cell>
          <cell r="T43">
            <v>1044900</v>
          </cell>
          <cell r="U43">
            <v>1453880</v>
          </cell>
          <cell r="V43">
            <v>1133720</v>
          </cell>
          <cell r="W43">
            <v>1244900</v>
          </cell>
          <cell r="X43">
            <v>1567350</v>
          </cell>
          <cell r="Y43">
            <v>1044900</v>
          </cell>
          <cell r="Z43">
            <v>9708450</v>
          </cell>
          <cell r="AA43">
            <v>809100</v>
          </cell>
          <cell r="AB43">
            <v>15</v>
          </cell>
          <cell r="AC43">
            <v>1</v>
          </cell>
          <cell r="AD43">
            <v>621280</v>
          </cell>
          <cell r="AE43">
            <v>51900</v>
          </cell>
          <cell r="AF43">
            <v>2559000</v>
          </cell>
          <cell r="AG43">
            <v>0</v>
          </cell>
          <cell r="AH43">
            <v>7389551</v>
          </cell>
        </row>
        <row r="44">
          <cell r="A44">
            <v>40</v>
          </cell>
          <cell r="B44">
            <v>20060025</v>
          </cell>
          <cell r="C44" t="str">
            <v>이병철</v>
          </cell>
          <cell r="D44">
            <v>20060025</v>
          </cell>
          <cell r="E44" t="str">
            <v>가공반</v>
          </cell>
          <cell r="F44" t="str">
            <v>남</v>
          </cell>
          <cell r="G44" t="str">
            <v>800205-1155418</v>
          </cell>
          <cell r="H44">
            <v>38869</v>
          </cell>
          <cell r="I44">
            <v>38869</v>
          </cell>
          <cell r="J44">
            <v>2.8328767123287673</v>
          </cell>
          <cell r="K44">
            <v>2.8328767123287673</v>
          </cell>
          <cell r="L44">
            <v>38800</v>
          </cell>
          <cell r="M44">
            <v>1583600</v>
          </cell>
          <cell r="N44">
            <v>1561500</v>
          </cell>
          <cell r="O44">
            <v>1622250</v>
          </cell>
          <cell r="P44">
            <v>4767350</v>
          </cell>
          <cell r="Q44">
            <v>1571700</v>
          </cell>
          <cell r="R44">
            <v>1067640</v>
          </cell>
          <cell r="S44">
            <v>1352740</v>
          </cell>
          <cell r="T44">
            <v>1044000</v>
          </cell>
          <cell r="U44">
            <v>1452800</v>
          </cell>
          <cell r="V44">
            <v>1044000</v>
          </cell>
          <cell r="W44">
            <v>1332740</v>
          </cell>
          <cell r="X44">
            <v>1566000</v>
          </cell>
          <cell r="Y44">
            <v>1044000</v>
          </cell>
          <cell r="Z44">
            <v>9903920</v>
          </cell>
          <cell r="AA44">
            <v>825300</v>
          </cell>
          <cell r="AB44">
            <v>15</v>
          </cell>
          <cell r="AC44">
            <v>1</v>
          </cell>
          <cell r="AD44">
            <v>620800</v>
          </cell>
          <cell r="AE44">
            <v>51600</v>
          </cell>
          <cell r="AF44">
            <v>2448600</v>
          </cell>
          <cell r="AG44">
            <v>0</v>
          </cell>
          <cell r="AH44">
            <v>6936582</v>
          </cell>
        </row>
        <row r="45">
          <cell r="A45">
            <v>41</v>
          </cell>
          <cell r="B45">
            <v>20060033</v>
          </cell>
          <cell r="C45" t="str">
            <v>전정열</v>
          </cell>
          <cell r="D45">
            <v>20060033</v>
          </cell>
          <cell r="E45" t="str">
            <v>가공반</v>
          </cell>
          <cell r="F45" t="str">
            <v>남</v>
          </cell>
          <cell r="G45" t="str">
            <v>810531-1148511</v>
          </cell>
          <cell r="H45">
            <v>38936</v>
          </cell>
          <cell r="I45">
            <v>38936</v>
          </cell>
          <cell r="J45">
            <v>2.6493150684931508</v>
          </cell>
          <cell r="K45">
            <v>2.6493150684931508</v>
          </cell>
          <cell r="L45">
            <v>38530</v>
          </cell>
          <cell r="M45">
            <v>1659140</v>
          </cell>
          <cell r="N45">
            <v>1681080</v>
          </cell>
          <cell r="O45">
            <v>1492680</v>
          </cell>
          <cell r="P45">
            <v>4832900</v>
          </cell>
          <cell r="Q45">
            <v>1593300</v>
          </cell>
          <cell r="R45">
            <v>1054950</v>
          </cell>
          <cell r="S45">
            <v>1343950</v>
          </cell>
          <cell r="T45">
            <v>1035900</v>
          </cell>
          <cell r="U45">
            <v>1443080</v>
          </cell>
          <cell r="V45">
            <v>1123950</v>
          </cell>
          <cell r="W45">
            <v>1323950</v>
          </cell>
          <cell r="X45">
            <v>1553850</v>
          </cell>
          <cell r="Y45">
            <v>1004820</v>
          </cell>
          <cell r="Z45">
            <v>9884450</v>
          </cell>
          <cell r="AA45">
            <v>823800</v>
          </cell>
          <cell r="AB45">
            <v>15</v>
          </cell>
          <cell r="AC45">
            <v>1</v>
          </cell>
          <cell r="AD45">
            <v>616480</v>
          </cell>
          <cell r="AE45">
            <v>51300</v>
          </cell>
          <cell r="AF45">
            <v>2468400</v>
          </cell>
          <cell r="AG45">
            <v>0</v>
          </cell>
          <cell r="AH45">
            <v>6539569</v>
          </cell>
        </row>
        <row r="46">
          <cell r="A46">
            <v>42</v>
          </cell>
          <cell r="B46">
            <v>20060043</v>
          </cell>
          <cell r="C46" t="str">
            <v>김영민</v>
          </cell>
          <cell r="D46">
            <v>20060043</v>
          </cell>
          <cell r="E46" t="str">
            <v>가공반</v>
          </cell>
          <cell r="F46" t="str">
            <v>남</v>
          </cell>
          <cell r="G46" t="str">
            <v>840831-1151516</v>
          </cell>
          <cell r="H46">
            <v>39022</v>
          </cell>
          <cell r="I46">
            <v>39022</v>
          </cell>
          <cell r="J46">
            <v>2.4136986301369863</v>
          </cell>
          <cell r="K46">
            <v>2.4136986301369863</v>
          </cell>
          <cell r="L46">
            <v>37920</v>
          </cell>
          <cell r="M46">
            <v>1619330</v>
          </cell>
          <cell r="N46">
            <v>1562950</v>
          </cell>
          <cell r="O46">
            <v>1622050</v>
          </cell>
          <cell r="P46">
            <v>4804330</v>
          </cell>
          <cell r="Q46">
            <v>1583700</v>
          </cell>
          <cell r="R46">
            <v>955800</v>
          </cell>
          <cell r="S46">
            <v>1324100</v>
          </cell>
          <cell r="T46">
            <v>1104100</v>
          </cell>
          <cell r="U46">
            <v>1421120</v>
          </cell>
          <cell r="V46">
            <v>1017600</v>
          </cell>
          <cell r="W46">
            <v>1304100</v>
          </cell>
          <cell r="X46">
            <v>1526400</v>
          </cell>
          <cell r="Y46">
            <v>1104100</v>
          </cell>
          <cell r="Z46">
            <v>9757320</v>
          </cell>
          <cell r="AA46">
            <v>813000</v>
          </cell>
          <cell r="AB46">
            <v>15</v>
          </cell>
          <cell r="AC46">
            <v>1</v>
          </cell>
          <cell r="AD46">
            <v>606720</v>
          </cell>
          <cell r="AE46">
            <v>50700</v>
          </cell>
          <cell r="AF46">
            <v>2447400</v>
          </cell>
          <cell r="AG46">
            <v>0</v>
          </cell>
          <cell r="AH46">
            <v>5907286</v>
          </cell>
        </row>
        <row r="47">
          <cell r="A47">
            <v>43</v>
          </cell>
          <cell r="B47">
            <v>20070007</v>
          </cell>
          <cell r="C47" t="str">
            <v>권종우</v>
          </cell>
          <cell r="D47">
            <v>20070007</v>
          </cell>
          <cell r="E47" t="str">
            <v>가공반</v>
          </cell>
          <cell r="F47" t="str">
            <v>남</v>
          </cell>
          <cell r="G47" t="str">
            <v>790113-1056412</v>
          </cell>
          <cell r="H47">
            <v>39146</v>
          </cell>
          <cell r="I47">
            <v>39146</v>
          </cell>
          <cell r="J47">
            <v>2.0739726027397261</v>
          </cell>
          <cell r="K47">
            <v>2.0739726027397261</v>
          </cell>
          <cell r="L47">
            <v>38173.333333000002</v>
          </cell>
          <cell r="M47">
            <v>1595790</v>
          </cell>
          <cell r="N47">
            <v>1636370</v>
          </cell>
          <cell r="O47">
            <v>1754140</v>
          </cell>
          <cell r="P47">
            <v>4986300</v>
          </cell>
          <cell r="Q47">
            <v>1643700</v>
          </cell>
          <cell r="R47">
            <v>1046480</v>
          </cell>
          <cell r="S47">
            <v>1245700</v>
          </cell>
          <cell r="T47">
            <v>1112880</v>
          </cell>
          <cell r="U47">
            <v>1430840</v>
          </cell>
          <cell r="V47">
            <v>1112880</v>
          </cell>
          <cell r="W47">
            <v>1312880</v>
          </cell>
          <cell r="X47">
            <v>1538550</v>
          </cell>
          <cell r="Y47">
            <v>1112880</v>
          </cell>
          <cell r="Z47">
            <v>9913090</v>
          </cell>
          <cell r="AA47">
            <v>826200</v>
          </cell>
          <cell r="AB47">
            <v>15</v>
          </cell>
          <cell r="AC47">
            <v>0</v>
          </cell>
          <cell r="AD47">
            <v>572599.99999500008</v>
          </cell>
          <cell r="AE47">
            <v>47700</v>
          </cell>
          <cell r="AF47">
            <v>2517600</v>
          </cell>
          <cell r="AG47">
            <v>0</v>
          </cell>
          <cell r="AH47">
            <v>5221433</v>
          </cell>
        </row>
        <row r="48">
          <cell r="A48">
            <v>44</v>
          </cell>
          <cell r="B48">
            <v>20070052</v>
          </cell>
          <cell r="C48" t="str">
            <v>박덕열</v>
          </cell>
          <cell r="D48">
            <v>20070052</v>
          </cell>
          <cell r="E48" t="str">
            <v>가공반</v>
          </cell>
          <cell r="F48" t="str">
            <v>남</v>
          </cell>
          <cell r="G48" t="str">
            <v>850410-1151210</v>
          </cell>
          <cell r="H48">
            <v>39343</v>
          </cell>
          <cell r="I48">
            <v>39343</v>
          </cell>
          <cell r="J48">
            <v>1.5342465753424657</v>
          </cell>
          <cell r="K48">
            <v>1.5342465753424657</v>
          </cell>
          <cell r="L48">
            <v>37653.333333000002</v>
          </cell>
          <cell r="M48">
            <v>1691460</v>
          </cell>
          <cell r="N48">
            <v>1657940</v>
          </cell>
          <cell r="O48">
            <v>1575770</v>
          </cell>
          <cell r="P48">
            <v>4925170</v>
          </cell>
          <cell r="Q48">
            <v>1623600</v>
          </cell>
          <cell r="R48">
            <v>640540</v>
          </cell>
          <cell r="S48">
            <v>1015810</v>
          </cell>
          <cell r="T48">
            <v>1052120</v>
          </cell>
          <cell r="U48">
            <v>1313640</v>
          </cell>
          <cell r="V48">
            <v>1095960</v>
          </cell>
          <cell r="W48">
            <v>1295960</v>
          </cell>
          <cell r="X48">
            <v>1515150</v>
          </cell>
          <cell r="Y48">
            <v>1010100</v>
          </cell>
          <cell r="Z48">
            <v>8939280</v>
          </cell>
          <cell r="AA48">
            <v>744900</v>
          </cell>
          <cell r="AB48">
            <v>15</v>
          </cell>
          <cell r="AC48">
            <v>0</v>
          </cell>
          <cell r="AD48">
            <v>564799.99999500008</v>
          </cell>
          <cell r="AE48">
            <v>47100</v>
          </cell>
          <cell r="AF48">
            <v>2415600</v>
          </cell>
          <cell r="AG48">
            <v>0</v>
          </cell>
          <cell r="AH48">
            <v>3706126</v>
          </cell>
        </row>
        <row r="49">
          <cell r="A49">
            <v>45</v>
          </cell>
          <cell r="B49">
            <v>20070057</v>
          </cell>
          <cell r="C49" t="str">
            <v>이종학</v>
          </cell>
          <cell r="D49">
            <v>20070057</v>
          </cell>
          <cell r="E49" t="str">
            <v>가공반</v>
          </cell>
          <cell r="F49" t="str">
            <v>남</v>
          </cell>
          <cell r="G49" t="str">
            <v>821120-1392926</v>
          </cell>
          <cell r="H49">
            <v>39364</v>
          </cell>
          <cell r="I49">
            <v>39364</v>
          </cell>
          <cell r="J49">
            <v>1.4767123287671233</v>
          </cell>
          <cell r="K49">
            <v>1.4767123287671233</v>
          </cell>
          <cell r="L49">
            <v>37560</v>
          </cell>
          <cell r="M49">
            <v>1602090</v>
          </cell>
          <cell r="N49">
            <v>1515500</v>
          </cell>
          <cell r="O49">
            <v>1600360</v>
          </cell>
          <cell r="P49">
            <v>4717950</v>
          </cell>
          <cell r="Q49">
            <v>1555500</v>
          </cell>
          <cell r="R49">
            <v>531550</v>
          </cell>
          <cell r="S49">
            <v>884960</v>
          </cell>
          <cell r="T49">
            <v>983140</v>
          </cell>
          <cell r="U49">
            <v>1237340</v>
          </cell>
          <cell r="V49">
            <v>1006800</v>
          </cell>
          <cell r="W49">
            <v>1206800</v>
          </cell>
          <cell r="X49">
            <v>1510200</v>
          </cell>
          <cell r="Y49">
            <v>1092380</v>
          </cell>
          <cell r="Z49">
            <v>8453170</v>
          </cell>
          <cell r="AA49">
            <v>704400</v>
          </cell>
          <cell r="AB49">
            <v>15</v>
          </cell>
          <cell r="AC49">
            <v>0</v>
          </cell>
          <cell r="AD49">
            <v>563400</v>
          </cell>
          <cell r="AE49">
            <v>47100</v>
          </cell>
          <cell r="AF49">
            <v>2307000</v>
          </cell>
          <cell r="AG49">
            <v>0</v>
          </cell>
          <cell r="AH49">
            <v>3406775</v>
          </cell>
        </row>
        <row r="50">
          <cell r="A50">
            <v>46</v>
          </cell>
          <cell r="B50">
            <v>20070060</v>
          </cell>
          <cell r="C50" t="str">
            <v>이정국</v>
          </cell>
          <cell r="D50">
            <v>20070060</v>
          </cell>
          <cell r="E50" t="str">
            <v>가공반</v>
          </cell>
          <cell r="F50" t="str">
            <v>남</v>
          </cell>
          <cell r="G50" t="str">
            <v>810427-1329411</v>
          </cell>
          <cell r="H50">
            <v>39371</v>
          </cell>
          <cell r="I50">
            <v>39371</v>
          </cell>
          <cell r="J50">
            <v>1.4575342465753425</v>
          </cell>
          <cell r="K50">
            <v>1.4575342465753425</v>
          </cell>
          <cell r="L50">
            <v>37630</v>
          </cell>
          <cell r="M50">
            <v>1742670</v>
          </cell>
          <cell r="N50">
            <v>1736940</v>
          </cell>
          <cell r="O50">
            <v>1660240</v>
          </cell>
          <cell r="P50">
            <v>5139850</v>
          </cell>
          <cell r="Q50">
            <v>1694400</v>
          </cell>
          <cell r="R50">
            <v>557370</v>
          </cell>
          <cell r="S50">
            <v>927210</v>
          </cell>
          <cell r="T50">
            <v>963300</v>
          </cell>
          <cell r="U50">
            <v>1215400</v>
          </cell>
          <cell r="V50">
            <v>1008900</v>
          </cell>
          <cell r="W50">
            <v>1294660</v>
          </cell>
          <cell r="X50">
            <v>1513350</v>
          </cell>
          <cell r="Y50">
            <v>1094660</v>
          </cell>
          <cell r="Z50">
            <v>8574850</v>
          </cell>
          <cell r="AA50">
            <v>714600</v>
          </cell>
          <cell r="AB50">
            <v>15</v>
          </cell>
          <cell r="AC50">
            <v>0</v>
          </cell>
          <cell r="AD50">
            <v>564450</v>
          </cell>
          <cell r="AE50">
            <v>47100</v>
          </cell>
          <cell r="AF50">
            <v>2456100</v>
          </cell>
          <cell r="AG50">
            <v>0</v>
          </cell>
          <cell r="AH50">
            <v>3579850</v>
          </cell>
        </row>
        <row r="51">
          <cell r="A51">
            <v>47</v>
          </cell>
          <cell r="B51">
            <v>20070063</v>
          </cell>
          <cell r="C51" t="str">
            <v>이준호</v>
          </cell>
          <cell r="D51">
            <v>20070063</v>
          </cell>
          <cell r="E51" t="str">
            <v>가공반</v>
          </cell>
          <cell r="F51" t="str">
            <v>남</v>
          </cell>
          <cell r="G51" t="str">
            <v>850228-1151917</v>
          </cell>
          <cell r="H51">
            <v>39391</v>
          </cell>
          <cell r="I51">
            <v>39391</v>
          </cell>
          <cell r="J51">
            <v>1.4027397260273973</v>
          </cell>
          <cell r="K51">
            <v>1.4027397260273973</v>
          </cell>
          <cell r="L51">
            <v>37576.666665999997</v>
          </cell>
          <cell r="M51">
            <v>1680110</v>
          </cell>
          <cell r="N51">
            <v>1383910</v>
          </cell>
          <cell r="O51">
            <v>1679140</v>
          </cell>
          <cell r="P51">
            <v>4743160</v>
          </cell>
          <cell r="Q51">
            <v>1563600</v>
          </cell>
          <cell r="R51">
            <v>502410</v>
          </cell>
          <cell r="S51">
            <v>856870</v>
          </cell>
          <cell r="T51">
            <v>891750</v>
          </cell>
          <cell r="U51">
            <v>1136260</v>
          </cell>
          <cell r="V51">
            <v>992280</v>
          </cell>
          <cell r="W51">
            <v>1287500</v>
          </cell>
          <cell r="X51">
            <v>1503450</v>
          </cell>
          <cell r="Y51">
            <v>1002300</v>
          </cell>
          <cell r="Z51">
            <v>8172820</v>
          </cell>
          <cell r="AA51">
            <v>681000</v>
          </cell>
          <cell r="AB51">
            <v>15</v>
          </cell>
          <cell r="AC51">
            <v>0</v>
          </cell>
          <cell r="AD51">
            <v>563649.99998999992</v>
          </cell>
          <cell r="AE51">
            <v>47100</v>
          </cell>
          <cell r="AF51">
            <v>2291700</v>
          </cell>
          <cell r="AG51">
            <v>0</v>
          </cell>
          <cell r="AH51">
            <v>3214659</v>
          </cell>
        </row>
        <row r="52">
          <cell r="A52">
            <v>48</v>
          </cell>
          <cell r="B52">
            <v>20070072</v>
          </cell>
          <cell r="C52" t="str">
            <v>오현석</v>
          </cell>
          <cell r="D52">
            <v>20070072</v>
          </cell>
          <cell r="E52" t="str">
            <v>가공반</v>
          </cell>
          <cell r="F52" t="str">
            <v>남</v>
          </cell>
          <cell r="G52" t="str">
            <v>840414-1150316</v>
          </cell>
          <cell r="H52">
            <v>39427</v>
          </cell>
          <cell r="I52">
            <v>39427</v>
          </cell>
          <cell r="J52">
            <v>1.3041095890410959</v>
          </cell>
          <cell r="K52">
            <v>1.3041095890410959</v>
          </cell>
          <cell r="L52">
            <v>37786.666665999997</v>
          </cell>
          <cell r="M52">
            <v>1636800</v>
          </cell>
          <cell r="N52">
            <v>1574250</v>
          </cell>
          <cell r="O52">
            <v>1668020</v>
          </cell>
          <cell r="P52">
            <v>4879070</v>
          </cell>
          <cell r="Q52">
            <v>1608600</v>
          </cell>
          <cell r="R52">
            <v>402420</v>
          </cell>
          <cell r="S52">
            <v>762830</v>
          </cell>
          <cell r="T52">
            <v>736280</v>
          </cell>
          <cell r="U52">
            <v>1033530</v>
          </cell>
          <cell r="V52">
            <v>973950</v>
          </cell>
          <cell r="W52">
            <v>1294330</v>
          </cell>
          <cell r="X52">
            <v>1512900</v>
          </cell>
          <cell r="Y52">
            <v>1094330</v>
          </cell>
          <cell r="Z52">
            <v>7810570</v>
          </cell>
          <cell r="AA52">
            <v>651000</v>
          </cell>
          <cell r="AB52">
            <v>15</v>
          </cell>
          <cell r="AC52">
            <v>0</v>
          </cell>
          <cell r="AD52">
            <v>566799.99998999992</v>
          </cell>
          <cell r="AE52">
            <v>47100</v>
          </cell>
          <cell r="AF52">
            <v>2306700</v>
          </cell>
          <cell r="AG52">
            <v>0</v>
          </cell>
          <cell r="AH52">
            <v>3008190</v>
          </cell>
        </row>
        <row r="53">
          <cell r="A53">
            <v>49</v>
          </cell>
          <cell r="B53">
            <v>20070073</v>
          </cell>
          <cell r="C53" t="str">
            <v>문상혁</v>
          </cell>
          <cell r="D53">
            <v>20070073</v>
          </cell>
          <cell r="E53" t="str">
            <v>가공반</v>
          </cell>
          <cell r="F53" t="str">
            <v>남</v>
          </cell>
          <cell r="G53" t="str">
            <v>821228-1471219</v>
          </cell>
          <cell r="H53">
            <v>39427</v>
          </cell>
          <cell r="I53">
            <v>39427</v>
          </cell>
          <cell r="J53">
            <v>1.3041095890410959</v>
          </cell>
          <cell r="K53">
            <v>1.3041095890410959</v>
          </cell>
          <cell r="L53">
            <v>37543.333333000002</v>
          </cell>
          <cell r="M53">
            <v>1399270</v>
          </cell>
          <cell r="N53">
            <v>1467020</v>
          </cell>
          <cell r="O53">
            <v>1526130</v>
          </cell>
          <cell r="P53">
            <v>4392420</v>
          </cell>
          <cell r="Q53">
            <v>1448100</v>
          </cell>
          <cell r="R53">
            <v>370190</v>
          </cell>
          <cell r="S53">
            <v>761730</v>
          </cell>
          <cell r="T53">
            <v>712920</v>
          </cell>
          <cell r="U53">
            <v>1031960</v>
          </cell>
          <cell r="V53">
            <v>972220</v>
          </cell>
          <cell r="W53">
            <v>1136320</v>
          </cell>
          <cell r="X53">
            <v>1510200</v>
          </cell>
          <cell r="Y53">
            <v>976600</v>
          </cell>
          <cell r="Z53">
            <v>7472140</v>
          </cell>
          <cell r="AA53">
            <v>622800</v>
          </cell>
          <cell r="AB53">
            <v>15</v>
          </cell>
          <cell r="AC53">
            <v>0</v>
          </cell>
          <cell r="AD53">
            <v>563149.99999500008</v>
          </cell>
          <cell r="AE53">
            <v>46800</v>
          </cell>
          <cell r="AF53">
            <v>2117700</v>
          </cell>
          <cell r="AG53">
            <v>0</v>
          </cell>
          <cell r="AH53">
            <v>2761713</v>
          </cell>
        </row>
        <row r="54">
          <cell r="A54">
            <v>50</v>
          </cell>
          <cell r="B54">
            <v>20080004</v>
          </cell>
          <cell r="C54" t="str">
            <v>최석윤</v>
          </cell>
          <cell r="D54">
            <v>20080004</v>
          </cell>
          <cell r="E54" t="str">
            <v>가공반</v>
          </cell>
          <cell r="F54" t="str">
            <v>남</v>
          </cell>
          <cell r="G54" t="str">
            <v>820620-1150911</v>
          </cell>
          <cell r="H54">
            <v>39461</v>
          </cell>
          <cell r="I54">
            <v>39461</v>
          </cell>
          <cell r="J54">
            <v>1.210958904109589</v>
          </cell>
          <cell r="K54">
            <v>1.210958904109589</v>
          </cell>
          <cell r="L54">
            <v>36870</v>
          </cell>
          <cell r="M54">
            <v>1531930</v>
          </cell>
          <cell r="N54">
            <v>1585420</v>
          </cell>
          <cell r="O54">
            <v>1520630</v>
          </cell>
          <cell r="P54">
            <v>4637980</v>
          </cell>
          <cell r="Q54">
            <v>1529100</v>
          </cell>
          <cell r="R54">
            <v>308960</v>
          </cell>
          <cell r="S54">
            <v>590000</v>
          </cell>
          <cell r="T54">
            <v>674050</v>
          </cell>
          <cell r="U54">
            <v>895490</v>
          </cell>
          <cell r="V54">
            <v>765210</v>
          </cell>
          <cell r="W54">
            <v>1077820</v>
          </cell>
          <cell r="X54">
            <v>1434780</v>
          </cell>
          <cell r="Y54">
            <v>1069920</v>
          </cell>
          <cell r="Z54">
            <v>6816230</v>
          </cell>
          <cell r="AA54">
            <v>567900</v>
          </cell>
          <cell r="AB54">
            <v>15</v>
          </cell>
          <cell r="AC54">
            <v>0</v>
          </cell>
          <cell r="AD54">
            <v>553050</v>
          </cell>
          <cell r="AE54">
            <v>46200</v>
          </cell>
          <cell r="AF54">
            <v>2143200</v>
          </cell>
          <cell r="AG54">
            <v>0</v>
          </cell>
          <cell r="AH54">
            <v>2595327</v>
          </cell>
        </row>
        <row r="55">
          <cell r="A55">
            <v>51</v>
          </cell>
          <cell r="B55">
            <v>20080007</v>
          </cell>
          <cell r="C55" t="str">
            <v>김영린</v>
          </cell>
          <cell r="D55">
            <v>20080007</v>
          </cell>
          <cell r="E55" t="str">
            <v>가공반</v>
          </cell>
          <cell r="F55" t="str">
            <v>남</v>
          </cell>
          <cell r="G55" t="str">
            <v>810601-1347530</v>
          </cell>
          <cell r="H55">
            <v>39475</v>
          </cell>
          <cell r="I55">
            <v>39475</v>
          </cell>
          <cell r="J55">
            <v>1.1726027397260275</v>
          </cell>
          <cell r="K55">
            <v>1.1726027397260275</v>
          </cell>
          <cell r="L55">
            <v>36940</v>
          </cell>
          <cell r="M55">
            <v>1471640</v>
          </cell>
          <cell r="N55">
            <v>1386680</v>
          </cell>
          <cell r="O55">
            <v>1403430</v>
          </cell>
          <cell r="P55">
            <v>4261750</v>
          </cell>
          <cell r="Q55">
            <v>1404900</v>
          </cell>
          <cell r="R55">
            <v>268360</v>
          </cell>
          <cell r="S55">
            <v>600320</v>
          </cell>
          <cell r="T55">
            <v>583040</v>
          </cell>
          <cell r="U55">
            <v>849650</v>
          </cell>
          <cell r="V55">
            <v>751030</v>
          </cell>
          <cell r="W55">
            <v>1069030</v>
          </cell>
          <cell r="X55">
            <v>1378540</v>
          </cell>
          <cell r="Y55">
            <v>988200</v>
          </cell>
          <cell r="Z55">
            <v>6488170</v>
          </cell>
          <cell r="AA55">
            <v>540600</v>
          </cell>
          <cell r="AB55">
            <v>15</v>
          </cell>
          <cell r="AC55">
            <v>0</v>
          </cell>
          <cell r="AD55">
            <v>554100</v>
          </cell>
          <cell r="AE55">
            <v>46200</v>
          </cell>
          <cell r="AF55">
            <v>1991700</v>
          </cell>
          <cell r="AG55">
            <v>0</v>
          </cell>
          <cell r="AH55">
            <v>2335473</v>
          </cell>
        </row>
        <row r="56">
          <cell r="A56">
            <v>52</v>
          </cell>
          <cell r="B56">
            <v>20080009</v>
          </cell>
          <cell r="C56" t="str">
            <v>서광석</v>
          </cell>
          <cell r="D56">
            <v>20080009</v>
          </cell>
          <cell r="E56" t="str">
            <v>가공반</v>
          </cell>
          <cell r="F56" t="str">
            <v>남</v>
          </cell>
          <cell r="G56" t="str">
            <v>810109-1149826</v>
          </cell>
          <cell r="H56">
            <v>39496</v>
          </cell>
          <cell r="I56">
            <v>39496</v>
          </cell>
          <cell r="J56">
            <v>1.1150684931506849</v>
          </cell>
          <cell r="K56">
            <v>1.1150684931506849</v>
          </cell>
          <cell r="L56">
            <v>37450</v>
          </cell>
          <cell r="M56">
            <v>1616730</v>
          </cell>
          <cell r="N56">
            <v>1608450</v>
          </cell>
          <cell r="O56">
            <v>1607750</v>
          </cell>
          <cell r="P56">
            <v>4832930</v>
          </cell>
          <cell r="Q56">
            <v>1593300</v>
          </cell>
          <cell r="R56">
            <v>188220</v>
          </cell>
          <cell r="S56">
            <v>502860</v>
          </cell>
          <cell r="T56">
            <v>541890</v>
          </cell>
          <cell r="U56">
            <v>800270</v>
          </cell>
          <cell r="V56">
            <v>702450</v>
          </cell>
          <cell r="W56">
            <v>1097250</v>
          </cell>
          <cell r="X56">
            <v>1309570</v>
          </cell>
          <cell r="Y56">
            <v>1088800</v>
          </cell>
          <cell r="Z56">
            <v>6231310</v>
          </cell>
          <cell r="AA56">
            <v>519300</v>
          </cell>
          <cell r="AB56">
            <v>15</v>
          </cell>
          <cell r="AC56">
            <v>0</v>
          </cell>
          <cell r="AD56">
            <v>561750</v>
          </cell>
          <cell r="AE56">
            <v>46800</v>
          </cell>
          <cell r="AF56">
            <v>2159400</v>
          </cell>
          <cell r="AG56">
            <v>0</v>
          </cell>
          <cell r="AH56">
            <v>2407879</v>
          </cell>
        </row>
        <row r="57">
          <cell r="A57">
            <v>53</v>
          </cell>
          <cell r="B57">
            <v>20080010</v>
          </cell>
          <cell r="C57" t="str">
            <v>이구흠</v>
          </cell>
          <cell r="D57">
            <v>20080010</v>
          </cell>
          <cell r="E57" t="str">
            <v>가공반</v>
          </cell>
          <cell r="F57" t="str">
            <v>남</v>
          </cell>
          <cell r="G57" t="str">
            <v>821113-1914319</v>
          </cell>
          <cell r="H57">
            <v>39503</v>
          </cell>
          <cell r="I57">
            <v>39503</v>
          </cell>
          <cell r="J57">
            <v>1.095890410958904</v>
          </cell>
          <cell r="K57">
            <v>1.095890410958904</v>
          </cell>
          <cell r="L57">
            <v>37450</v>
          </cell>
          <cell r="M57">
            <v>1617690</v>
          </cell>
          <cell r="N57">
            <v>1616540</v>
          </cell>
          <cell r="O57">
            <v>1741480</v>
          </cell>
          <cell r="P57">
            <v>4975710</v>
          </cell>
          <cell r="Q57">
            <v>1640400</v>
          </cell>
          <cell r="R57">
            <v>169020</v>
          </cell>
          <cell r="S57">
            <v>481080</v>
          </cell>
          <cell r="T57">
            <v>566170</v>
          </cell>
          <cell r="U57">
            <v>776180</v>
          </cell>
          <cell r="V57">
            <v>682380</v>
          </cell>
          <cell r="W57">
            <v>1002980</v>
          </cell>
          <cell r="X57">
            <v>1279460</v>
          </cell>
          <cell r="Y57">
            <v>1088800</v>
          </cell>
          <cell r="Z57">
            <v>6046070</v>
          </cell>
          <cell r="AA57">
            <v>503700</v>
          </cell>
          <cell r="AB57">
            <v>15</v>
          </cell>
          <cell r="AC57">
            <v>0</v>
          </cell>
          <cell r="AD57">
            <v>561750</v>
          </cell>
          <cell r="AE57">
            <v>46800</v>
          </cell>
          <cell r="AF57">
            <v>2190900</v>
          </cell>
          <cell r="AG57">
            <v>0</v>
          </cell>
          <cell r="AH57">
            <v>2400986</v>
          </cell>
        </row>
        <row r="58">
          <cell r="A58">
            <v>54</v>
          </cell>
          <cell r="B58">
            <v>20080018</v>
          </cell>
          <cell r="C58" t="str">
            <v>박건석</v>
          </cell>
          <cell r="D58">
            <v>20080018</v>
          </cell>
          <cell r="E58" t="str">
            <v>가공반</v>
          </cell>
          <cell r="F58" t="str">
            <v>남</v>
          </cell>
          <cell r="G58" t="str">
            <v>830903-1187815</v>
          </cell>
          <cell r="H58">
            <v>39531</v>
          </cell>
          <cell r="I58">
            <v>39531</v>
          </cell>
          <cell r="J58">
            <v>1.0191780821917809</v>
          </cell>
          <cell r="K58">
            <v>1.0191780821917809</v>
          </cell>
          <cell r="L58">
            <v>37546.666665999997</v>
          </cell>
          <cell r="M58">
            <v>1716050</v>
          </cell>
          <cell r="N58">
            <v>1503270</v>
          </cell>
          <cell r="O58">
            <v>1620970</v>
          </cell>
          <cell r="P58">
            <v>4840290</v>
          </cell>
          <cell r="Q58">
            <v>1595700</v>
          </cell>
          <cell r="R58">
            <v>93690</v>
          </cell>
          <cell r="S58">
            <v>393360</v>
          </cell>
          <cell r="T58">
            <v>478070</v>
          </cell>
          <cell r="U58">
            <v>628740</v>
          </cell>
          <cell r="V58">
            <v>610850</v>
          </cell>
          <cell r="W58">
            <v>997480</v>
          </cell>
          <cell r="X58">
            <v>1171640</v>
          </cell>
          <cell r="Y58">
            <v>1021330</v>
          </cell>
          <cell r="Z58">
            <v>5395160</v>
          </cell>
          <cell r="AA58">
            <v>449700</v>
          </cell>
          <cell r="AB58">
            <v>15</v>
          </cell>
          <cell r="AC58">
            <v>0</v>
          </cell>
          <cell r="AD58">
            <v>563199.99998999992</v>
          </cell>
          <cell r="AE58">
            <v>46800</v>
          </cell>
          <cell r="AF58">
            <v>2092200</v>
          </cell>
          <cell r="AG58">
            <v>0</v>
          </cell>
          <cell r="AH58">
            <v>2132324</v>
          </cell>
        </row>
        <row r="59">
          <cell r="A59">
            <v>55</v>
          </cell>
          <cell r="B59">
            <v>20080040</v>
          </cell>
          <cell r="C59" t="str">
            <v>노제원</v>
          </cell>
          <cell r="D59">
            <v>20080040</v>
          </cell>
          <cell r="E59" t="str">
            <v>가공반</v>
          </cell>
          <cell r="F59" t="str">
            <v>남</v>
          </cell>
          <cell r="G59" t="str">
            <v>810516-1148211</v>
          </cell>
          <cell r="H59">
            <v>39610</v>
          </cell>
          <cell r="I59">
            <v>39610</v>
          </cell>
          <cell r="J59">
            <v>0.80273972602739729</v>
          </cell>
          <cell r="K59">
            <v>0.80273972602739729</v>
          </cell>
          <cell r="L59">
            <v>37450</v>
          </cell>
          <cell r="M59">
            <v>1463960</v>
          </cell>
          <cell r="N59">
            <v>1534290</v>
          </cell>
          <cell r="O59">
            <v>1649970</v>
          </cell>
          <cell r="P59">
            <v>4648220</v>
          </cell>
          <cell r="Q59">
            <v>1532400</v>
          </cell>
          <cell r="R59">
            <v>0</v>
          </cell>
          <cell r="S59">
            <v>119170</v>
          </cell>
          <cell r="T59">
            <v>234740</v>
          </cell>
          <cell r="U59">
            <v>359620</v>
          </cell>
          <cell r="V59">
            <v>391370</v>
          </cell>
          <cell r="W59">
            <v>759730</v>
          </cell>
          <cell r="X59">
            <v>842940</v>
          </cell>
          <cell r="Y59">
            <v>722520</v>
          </cell>
          <cell r="Z59">
            <v>3430090</v>
          </cell>
          <cell r="AA59">
            <v>285900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1818300</v>
          </cell>
          <cell r="AG59">
            <v>0</v>
          </cell>
          <cell r="AH59" t="str">
            <v>퇴직금없음</v>
          </cell>
        </row>
        <row r="60">
          <cell r="A60">
            <v>56</v>
          </cell>
          <cell r="B60">
            <v>20080043</v>
          </cell>
          <cell r="C60" t="str">
            <v>공동철</v>
          </cell>
          <cell r="D60">
            <v>20080043</v>
          </cell>
          <cell r="E60" t="str">
            <v>가공반</v>
          </cell>
          <cell r="F60" t="str">
            <v>남</v>
          </cell>
          <cell r="G60" t="str">
            <v>841023-1113610</v>
          </cell>
          <cell r="H60">
            <v>39622</v>
          </cell>
          <cell r="I60">
            <v>39622</v>
          </cell>
          <cell r="J60">
            <v>0.76986301369863008</v>
          </cell>
          <cell r="K60">
            <v>0.76986301369863008</v>
          </cell>
          <cell r="L60">
            <v>37310</v>
          </cell>
          <cell r="M60">
            <v>1437720</v>
          </cell>
          <cell r="N60">
            <v>1458780</v>
          </cell>
          <cell r="O60">
            <v>1567960</v>
          </cell>
          <cell r="P60">
            <v>4464460</v>
          </cell>
          <cell r="Q60">
            <v>1471800</v>
          </cell>
          <cell r="R60">
            <v>0</v>
          </cell>
          <cell r="S60">
            <v>90000</v>
          </cell>
          <cell r="T60">
            <v>201860</v>
          </cell>
          <cell r="U60">
            <v>293260</v>
          </cell>
          <cell r="V60">
            <v>390330</v>
          </cell>
          <cell r="W60">
            <v>679630</v>
          </cell>
          <cell r="X60">
            <v>794440</v>
          </cell>
          <cell r="Y60">
            <v>748130</v>
          </cell>
          <cell r="Z60">
            <v>3197650</v>
          </cell>
          <cell r="AA60">
            <v>266400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1738200</v>
          </cell>
          <cell r="AG60">
            <v>0</v>
          </cell>
          <cell r="AH60" t="str">
            <v>퇴직금없음</v>
          </cell>
        </row>
        <row r="61">
          <cell r="A61">
            <v>57</v>
          </cell>
          <cell r="B61">
            <v>20080047</v>
          </cell>
          <cell r="C61" t="str">
            <v>안경수</v>
          </cell>
          <cell r="D61">
            <v>20080047</v>
          </cell>
          <cell r="E61" t="str">
            <v>가공반</v>
          </cell>
          <cell r="F61" t="str">
            <v>남</v>
          </cell>
          <cell r="G61" t="str">
            <v>801013-1149913</v>
          </cell>
          <cell r="H61">
            <v>39630</v>
          </cell>
          <cell r="I61">
            <v>39630</v>
          </cell>
          <cell r="J61">
            <v>0.74794520547945209</v>
          </cell>
          <cell r="K61">
            <v>0.74794520547945209</v>
          </cell>
          <cell r="L61">
            <v>37296.666665999997</v>
          </cell>
          <cell r="M61">
            <v>1753800</v>
          </cell>
          <cell r="N61">
            <v>1507560</v>
          </cell>
          <cell r="O61">
            <v>1630890</v>
          </cell>
          <cell r="P61">
            <v>4892250</v>
          </cell>
          <cell r="Q61">
            <v>1612800</v>
          </cell>
          <cell r="R61">
            <v>0</v>
          </cell>
          <cell r="S61">
            <v>0</v>
          </cell>
          <cell r="T61">
            <v>179670</v>
          </cell>
          <cell r="U61">
            <v>268720</v>
          </cell>
          <cell r="V61">
            <v>337930</v>
          </cell>
          <cell r="W61">
            <v>689190</v>
          </cell>
          <cell r="X61">
            <v>745430</v>
          </cell>
          <cell r="Y61">
            <v>722520</v>
          </cell>
          <cell r="Z61">
            <v>2943460</v>
          </cell>
          <cell r="AA61">
            <v>245400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1858200</v>
          </cell>
          <cell r="AG61">
            <v>0</v>
          </cell>
          <cell r="AH61" t="str">
            <v>퇴직금없음</v>
          </cell>
        </row>
        <row r="62">
          <cell r="A62">
            <v>58</v>
          </cell>
          <cell r="B62">
            <v>20080049</v>
          </cell>
          <cell r="C62" t="str">
            <v>김현석</v>
          </cell>
          <cell r="D62">
            <v>20080049</v>
          </cell>
          <cell r="E62" t="str">
            <v>가공반</v>
          </cell>
          <cell r="F62" t="str">
            <v>남</v>
          </cell>
          <cell r="G62" t="str">
            <v>851005-1149411</v>
          </cell>
          <cell r="H62">
            <v>39630</v>
          </cell>
          <cell r="I62">
            <v>39630</v>
          </cell>
          <cell r="J62">
            <v>0.74794520547945209</v>
          </cell>
          <cell r="K62">
            <v>0.74794520547945209</v>
          </cell>
          <cell r="L62">
            <v>36856.666665999997</v>
          </cell>
          <cell r="M62">
            <v>1536320</v>
          </cell>
          <cell r="N62">
            <v>1496150</v>
          </cell>
          <cell r="O62">
            <v>1646650</v>
          </cell>
          <cell r="P62">
            <v>4679120</v>
          </cell>
          <cell r="Q62">
            <v>1542600</v>
          </cell>
          <cell r="R62">
            <v>0</v>
          </cell>
          <cell r="S62">
            <v>0</v>
          </cell>
          <cell r="T62">
            <v>180280</v>
          </cell>
          <cell r="U62">
            <v>269390</v>
          </cell>
          <cell r="V62">
            <v>367870</v>
          </cell>
          <cell r="W62">
            <v>648600</v>
          </cell>
          <cell r="X62">
            <v>747900</v>
          </cell>
          <cell r="Y62">
            <v>668120</v>
          </cell>
          <cell r="Z62">
            <v>2882160</v>
          </cell>
          <cell r="AA62">
            <v>240300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1782900</v>
          </cell>
          <cell r="AG62">
            <v>0</v>
          </cell>
          <cell r="AH62" t="str">
            <v>퇴직금없음</v>
          </cell>
        </row>
        <row r="63">
          <cell r="A63">
            <v>59</v>
          </cell>
          <cell r="B63">
            <v>20080057</v>
          </cell>
          <cell r="C63" t="str">
            <v>박창수</v>
          </cell>
          <cell r="D63">
            <v>20080057</v>
          </cell>
          <cell r="E63" t="str">
            <v>가공반</v>
          </cell>
          <cell r="F63" t="str">
            <v>남</v>
          </cell>
          <cell r="G63" t="str">
            <v>800826-1238710</v>
          </cell>
          <cell r="H63">
            <v>39650</v>
          </cell>
          <cell r="I63">
            <v>39650</v>
          </cell>
          <cell r="J63">
            <v>0.69315068493150689</v>
          </cell>
          <cell r="K63">
            <v>0.69315068493150689</v>
          </cell>
          <cell r="L63">
            <v>37296.666665999997</v>
          </cell>
          <cell r="M63">
            <v>1652760</v>
          </cell>
          <cell r="N63">
            <v>1605460</v>
          </cell>
          <cell r="O63">
            <v>1523030</v>
          </cell>
          <cell r="P63">
            <v>4781250</v>
          </cell>
          <cell r="Q63">
            <v>1576200</v>
          </cell>
          <cell r="R63">
            <v>0</v>
          </cell>
          <cell r="S63">
            <v>0</v>
          </cell>
          <cell r="T63">
            <v>116890</v>
          </cell>
          <cell r="U63">
            <v>210270</v>
          </cell>
          <cell r="V63">
            <v>278290</v>
          </cell>
          <cell r="W63">
            <v>585270</v>
          </cell>
          <cell r="X63">
            <v>670880</v>
          </cell>
          <cell r="Y63">
            <v>606280</v>
          </cell>
          <cell r="Z63">
            <v>2467880</v>
          </cell>
          <cell r="AA63">
            <v>205800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1782000</v>
          </cell>
          <cell r="AG63">
            <v>0</v>
          </cell>
          <cell r="AH63" t="str">
            <v>퇴직금없음</v>
          </cell>
        </row>
        <row r="64">
          <cell r="A64">
            <v>60</v>
          </cell>
          <cell r="B64">
            <v>20080058</v>
          </cell>
          <cell r="C64" t="str">
            <v>이바울</v>
          </cell>
          <cell r="D64">
            <v>20080058</v>
          </cell>
          <cell r="E64" t="str">
            <v>가공반</v>
          </cell>
          <cell r="F64" t="str">
            <v>남</v>
          </cell>
          <cell r="G64" t="str">
            <v>811020-1168128</v>
          </cell>
          <cell r="H64">
            <v>39650</v>
          </cell>
          <cell r="I64">
            <v>39650</v>
          </cell>
          <cell r="J64">
            <v>0.69315068493150689</v>
          </cell>
          <cell r="K64">
            <v>0.69315068493150689</v>
          </cell>
          <cell r="L64">
            <v>35616.666665999997</v>
          </cell>
          <cell r="M64">
            <v>1304070</v>
          </cell>
          <cell r="N64">
            <v>1400130</v>
          </cell>
          <cell r="O64">
            <v>1414090</v>
          </cell>
          <cell r="P64">
            <v>4118290</v>
          </cell>
          <cell r="Q64">
            <v>1357800</v>
          </cell>
          <cell r="R64">
            <v>0</v>
          </cell>
          <cell r="S64">
            <v>0</v>
          </cell>
          <cell r="T64">
            <v>118010</v>
          </cell>
          <cell r="U64">
            <v>211610</v>
          </cell>
          <cell r="V64">
            <v>280980</v>
          </cell>
          <cell r="W64">
            <v>589960</v>
          </cell>
          <cell r="X64">
            <v>677360</v>
          </cell>
          <cell r="Y64">
            <v>612140</v>
          </cell>
          <cell r="Z64">
            <v>2490060</v>
          </cell>
          <cell r="AA64">
            <v>207600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1565400</v>
          </cell>
          <cell r="AG64">
            <v>0</v>
          </cell>
          <cell r="AH64" t="str">
            <v>퇴직금없음</v>
          </cell>
        </row>
        <row r="65">
          <cell r="A65">
            <v>61</v>
          </cell>
          <cell r="B65">
            <v>20080066</v>
          </cell>
          <cell r="C65" t="str">
            <v>김성호</v>
          </cell>
          <cell r="D65">
            <v>20080066</v>
          </cell>
          <cell r="E65" t="str">
            <v>가공반</v>
          </cell>
          <cell r="F65" t="str">
            <v>남</v>
          </cell>
          <cell r="G65" t="str">
            <v>830701-1471212</v>
          </cell>
          <cell r="H65">
            <v>39664</v>
          </cell>
          <cell r="I65">
            <v>39664</v>
          </cell>
          <cell r="J65">
            <v>0.65479452054794518</v>
          </cell>
          <cell r="K65">
            <v>0.65479452054794518</v>
          </cell>
          <cell r="L65">
            <v>37380</v>
          </cell>
          <cell r="M65">
            <v>1584610</v>
          </cell>
          <cell r="N65">
            <v>1524510</v>
          </cell>
          <cell r="O65">
            <v>1493740</v>
          </cell>
          <cell r="P65">
            <v>4602860</v>
          </cell>
          <cell r="Q65">
            <v>1517400</v>
          </cell>
          <cell r="R65">
            <v>0</v>
          </cell>
          <cell r="S65">
            <v>0</v>
          </cell>
          <cell r="T65">
            <v>78500</v>
          </cell>
          <cell r="U65">
            <v>164200</v>
          </cell>
          <cell r="V65">
            <v>255530</v>
          </cell>
          <cell r="W65">
            <v>510570</v>
          </cell>
          <cell r="X65">
            <v>615860</v>
          </cell>
          <cell r="Y65">
            <v>619320</v>
          </cell>
          <cell r="Z65">
            <v>2243980</v>
          </cell>
          <cell r="AA65">
            <v>186900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1704300</v>
          </cell>
          <cell r="AG65">
            <v>0</v>
          </cell>
          <cell r="AH65" t="str">
            <v>퇴직금없음</v>
          </cell>
        </row>
        <row r="66">
          <cell r="A66">
            <v>62</v>
          </cell>
          <cell r="B66">
            <v>20080067</v>
          </cell>
          <cell r="C66" t="str">
            <v>옥상원</v>
          </cell>
          <cell r="D66">
            <v>20080067</v>
          </cell>
          <cell r="E66" t="str">
            <v>가공반</v>
          </cell>
          <cell r="F66" t="str">
            <v>남</v>
          </cell>
          <cell r="G66" t="str">
            <v>800809-1148515</v>
          </cell>
          <cell r="H66">
            <v>39664</v>
          </cell>
          <cell r="I66">
            <v>39664</v>
          </cell>
          <cell r="J66">
            <v>0.65479452054794518</v>
          </cell>
          <cell r="K66">
            <v>0.65479452054794518</v>
          </cell>
          <cell r="L66">
            <v>37296.666665999997</v>
          </cell>
          <cell r="M66">
            <v>1564260</v>
          </cell>
          <cell r="N66">
            <v>1430630</v>
          </cell>
          <cell r="O66">
            <v>1620940</v>
          </cell>
          <cell r="P66">
            <v>4615830</v>
          </cell>
          <cell r="Q66">
            <v>1521600</v>
          </cell>
          <cell r="R66">
            <v>0</v>
          </cell>
          <cell r="S66">
            <v>0</v>
          </cell>
          <cell r="T66">
            <v>77930</v>
          </cell>
          <cell r="U66">
            <v>163510</v>
          </cell>
          <cell r="V66">
            <v>253660</v>
          </cell>
          <cell r="W66">
            <v>507500</v>
          </cell>
          <cell r="X66">
            <v>611250</v>
          </cell>
          <cell r="Y66">
            <v>614680</v>
          </cell>
          <cell r="Z66">
            <v>2228530</v>
          </cell>
          <cell r="AA66">
            <v>185700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1707300</v>
          </cell>
          <cell r="AG66">
            <v>0</v>
          </cell>
          <cell r="AH66" t="str">
            <v>퇴직금없음</v>
          </cell>
        </row>
        <row r="67">
          <cell r="A67">
            <v>63</v>
          </cell>
          <cell r="B67">
            <v>20080071</v>
          </cell>
          <cell r="C67" t="str">
            <v>홍동현</v>
          </cell>
          <cell r="D67">
            <v>20080071</v>
          </cell>
          <cell r="E67" t="str">
            <v>가공반</v>
          </cell>
          <cell r="F67" t="str">
            <v>남</v>
          </cell>
          <cell r="G67" t="str">
            <v>810216-1017819</v>
          </cell>
          <cell r="H67">
            <v>39678</v>
          </cell>
          <cell r="I67">
            <v>39678</v>
          </cell>
          <cell r="J67">
            <v>0.61643835616438358</v>
          </cell>
          <cell r="K67">
            <v>0.61643835616438358</v>
          </cell>
          <cell r="L67">
            <v>37450</v>
          </cell>
          <cell r="M67">
            <v>1654610</v>
          </cell>
          <cell r="N67">
            <v>1615870</v>
          </cell>
          <cell r="O67">
            <v>1571450</v>
          </cell>
          <cell r="P67">
            <v>4841930</v>
          </cell>
          <cell r="Q67">
            <v>1596300</v>
          </cell>
          <cell r="R67">
            <v>0</v>
          </cell>
          <cell r="S67">
            <v>0</v>
          </cell>
          <cell r="T67">
            <v>39340</v>
          </cell>
          <cell r="U67">
            <v>97200</v>
          </cell>
          <cell r="V67">
            <v>206510</v>
          </cell>
          <cell r="W67">
            <v>502860</v>
          </cell>
          <cell r="X67">
            <v>556940</v>
          </cell>
          <cell r="Y67">
            <v>531860</v>
          </cell>
          <cell r="Z67">
            <v>1934710</v>
          </cell>
          <cell r="AA67">
            <v>161100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1757400</v>
          </cell>
          <cell r="AG67">
            <v>0</v>
          </cell>
          <cell r="AH67" t="str">
            <v>퇴직금없음</v>
          </cell>
        </row>
        <row r="68">
          <cell r="A68">
            <v>64</v>
          </cell>
          <cell r="B68">
            <v>20080080</v>
          </cell>
          <cell r="C68" t="str">
            <v>김하중</v>
          </cell>
          <cell r="D68">
            <v>20080080</v>
          </cell>
          <cell r="E68" t="str">
            <v>가공반</v>
          </cell>
          <cell r="F68" t="str">
            <v>남</v>
          </cell>
          <cell r="G68" t="str">
            <v>790426-1183013</v>
          </cell>
          <cell r="H68">
            <v>39720</v>
          </cell>
          <cell r="I68">
            <v>39720</v>
          </cell>
          <cell r="J68">
            <v>0.50136986301369868</v>
          </cell>
          <cell r="K68">
            <v>0.50136986301369868</v>
          </cell>
          <cell r="L68">
            <v>37616.666665999997</v>
          </cell>
          <cell r="M68">
            <v>1320820</v>
          </cell>
          <cell r="N68">
            <v>1606500</v>
          </cell>
          <cell r="O68">
            <v>1387510</v>
          </cell>
          <cell r="P68">
            <v>4314830</v>
          </cell>
          <cell r="Q68">
            <v>1422600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88510</v>
          </cell>
          <cell r="W68">
            <v>360910</v>
          </cell>
          <cell r="X68">
            <v>391370</v>
          </cell>
          <cell r="Y68">
            <v>457290</v>
          </cell>
          <cell r="Z68">
            <v>1298080</v>
          </cell>
          <cell r="AA68">
            <v>108300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1530900</v>
          </cell>
          <cell r="AG68">
            <v>0</v>
          </cell>
          <cell r="AH68" t="str">
            <v>퇴직금없음</v>
          </cell>
        </row>
        <row r="69">
          <cell r="A69">
            <v>65</v>
          </cell>
          <cell r="B69">
            <v>20080082</v>
          </cell>
          <cell r="C69" t="str">
            <v>이희철</v>
          </cell>
          <cell r="D69">
            <v>20080082</v>
          </cell>
          <cell r="E69" t="str">
            <v>가공반</v>
          </cell>
          <cell r="F69" t="str">
            <v>남</v>
          </cell>
          <cell r="G69" t="str">
            <v>791004-1540815</v>
          </cell>
          <cell r="H69">
            <v>39720</v>
          </cell>
          <cell r="I69">
            <v>39720</v>
          </cell>
          <cell r="J69">
            <v>0.50136986301369868</v>
          </cell>
          <cell r="K69">
            <v>0.50136986301369868</v>
          </cell>
          <cell r="L69">
            <v>37130</v>
          </cell>
          <cell r="M69">
            <v>1640670</v>
          </cell>
          <cell r="N69">
            <v>1446970</v>
          </cell>
          <cell r="O69">
            <v>1634910</v>
          </cell>
          <cell r="P69">
            <v>4722550</v>
          </cell>
          <cell r="Q69">
            <v>1557000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87670</v>
          </cell>
          <cell r="W69">
            <v>358410</v>
          </cell>
          <cell r="X69">
            <v>387620</v>
          </cell>
          <cell r="Y69">
            <v>452920</v>
          </cell>
          <cell r="Z69">
            <v>1286620</v>
          </cell>
          <cell r="AA69">
            <v>107100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1664100</v>
          </cell>
          <cell r="AG69">
            <v>0</v>
          </cell>
          <cell r="AH69" t="str">
            <v>퇴직금없음</v>
          </cell>
        </row>
        <row r="70">
          <cell r="A70">
            <v>66</v>
          </cell>
          <cell r="B70">
            <v>20080084</v>
          </cell>
          <cell r="C70" t="str">
            <v>황주연</v>
          </cell>
          <cell r="D70">
            <v>20080084</v>
          </cell>
          <cell r="E70" t="str">
            <v>가공반</v>
          </cell>
          <cell r="F70" t="str">
            <v>남</v>
          </cell>
          <cell r="G70" t="str">
            <v>810819-1149514</v>
          </cell>
          <cell r="H70">
            <v>39720</v>
          </cell>
          <cell r="I70">
            <v>39720</v>
          </cell>
          <cell r="J70">
            <v>0.50136986301369868</v>
          </cell>
          <cell r="K70">
            <v>0.50136986301369868</v>
          </cell>
          <cell r="L70">
            <v>37130</v>
          </cell>
          <cell r="M70">
            <v>1550590</v>
          </cell>
          <cell r="N70">
            <v>1648870</v>
          </cell>
          <cell r="O70">
            <v>1617960</v>
          </cell>
          <cell r="P70">
            <v>4817420</v>
          </cell>
          <cell r="Q70">
            <v>1588200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87670</v>
          </cell>
          <cell r="W70">
            <v>358410</v>
          </cell>
          <cell r="X70">
            <v>387620</v>
          </cell>
          <cell r="Y70">
            <v>452920</v>
          </cell>
          <cell r="Z70">
            <v>1286620</v>
          </cell>
          <cell r="AA70">
            <v>107100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1695300</v>
          </cell>
          <cell r="AG70">
            <v>0</v>
          </cell>
          <cell r="AH70" t="str">
            <v>퇴직금없음</v>
          </cell>
        </row>
        <row r="71">
          <cell r="A71">
            <v>67</v>
          </cell>
          <cell r="B71">
            <v>20080090</v>
          </cell>
          <cell r="C71" t="str">
            <v>성대원</v>
          </cell>
          <cell r="D71">
            <v>20080090</v>
          </cell>
          <cell r="E71" t="str">
            <v>가공반</v>
          </cell>
          <cell r="F71" t="str">
            <v>남</v>
          </cell>
          <cell r="G71" t="str">
            <v>841104-1148834</v>
          </cell>
          <cell r="H71">
            <v>39727</v>
          </cell>
          <cell r="I71">
            <v>39727</v>
          </cell>
          <cell r="J71">
            <v>0.48219178082191783</v>
          </cell>
          <cell r="K71">
            <v>0.48219178082191783</v>
          </cell>
          <cell r="L71">
            <v>37146.666665999997</v>
          </cell>
          <cell r="M71">
            <v>1689850</v>
          </cell>
          <cell r="N71">
            <v>1468840</v>
          </cell>
          <cell r="O71">
            <v>1608370</v>
          </cell>
          <cell r="P71">
            <v>4767060</v>
          </cell>
          <cell r="Q71">
            <v>1571700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67870</v>
          </cell>
          <cell r="W71">
            <v>322480</v>
          </cell>
          <cell r="X71">
            <v>349060</v>
          </cell>
          <cell r="Y71">
            <v>429400</v>
          </cell>
          <cell r="Z71">
            <v>1168810</v>
          </cell>
          <cell r="AA71">
            <v>97500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1669200</v>
          </cell>
          <cell r="AG71">
            <v>0</v>
          </cell>
          <cell r="AH71" t="str">
            <v>퇴직금없음</v>
          </cell>
        </row>
        <row r="72">
          <cell r="A72">
            <v>68</v>
          </cell>
          <cell r="B72">
            <v>20080094</v>
          </cell>
          <cell r="C72" t="str">
            <v>김동언</v>
          </cell>
          <cell r="D72">
            <v>20080094</v>
          </cell>
          <cell r="E72" t="str">
            <v>가공반</v>
          </cell>
          <cell r="F72" t="str">
            <v>남</v>
          </cell>
          <cell r="G72" t="str">
            <v>850419-1148631</v>
          </cell>
          <cell r="H72">
            <v>39734</v>
          </cell>
          <cell r="I72">
            <v>39734</v>
          </cell>
          <cell r="J72">
            <v>0.46301369863013697</v>
          </cell>
          <cell r="K72">
            <v>0.46301369863013697</v>
          </cell>
          <cell r="L72">
            <v>35243.333333000002</v>
          </cell>
          <cell r="M72">
            <v>1176760</v>
          </cell>
          <cell r="N72">
            <v>1330450</v>
          </cell>
          <cell r="O72">
            <v>1550970</v>
          </cell>
          <cell r="P72">
            <v>4058180</v>
          </cell>
          <cell r="Q72">
            <v>1338000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48380</v>
          </cell>
          <cell r="W72">
            <v>300940</v>
          </cell>
          <cell r="X72">
            <v>319280</v>
          </cell>
          <cell r="Y72">
            <v>407060</v>
          </cell>
          <cell r="Z72">
            <v>1075660</v>
          </cell>
          <cell r="AA72">
            <v>89700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1427700</v>
          </cell>
          <cell r="AG72">
            <v>0</v>
          </cell>
          <cell r="AH72" t="str">
            <v>퇴직금없음</v>
          </cell>
        </row>
        <row r="73">
          <cell r="A73">
            <v>69</v>
          </cell>
          <cell r="B73">
            <v>20080095</v>
          </cell>
          <cell r="C73" t="str">
            <v>진두현</v>
          </cell>
          <cell r="D73">
            <v>20080095</v>
          </cell>
          <cell r="E73" t="str">
            <v>가공반</v>
          </cell>
          <cell r="F73" t="str">
            <v>남</v>
          </cell>
          <cell r="G73" t="str">
            <v>810716-1149614</v>
          </cell>
          <cell r="H73">
            <v>39734</v>
          </cell>
          <cell r="I73">
            <v>39734</v>
          </cell>
          <cell r="J73">
            <v>0.46301369863013697</v>
          </cell>
          <cell r="K73">
            <v>0.46301369863013697</v>
          </cell>
          <cell r="L73">
            <v>35143.333333000002</v>
          </cell>
          <cell r="M73">
            <v>1208490</v>
          </cell>
          <cell r="N73">
            <v>1348610</v>
          </cell>
          <cell r="O73">
            <v>1512930</v>
          </cell>
          <cell r="P73">
            <v>4070030</v>
          </cell>
          <cell r="Q73">
            <v>1341900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48230</v>
          </cell>
          <cell r="W73">
            <v>300230</v>
          </cell>
          <cell r="X73">
            <v>318290</v>
          </cell>
          <cell r="Y73">
            <v>405830</v>
          </cell>
          <cell r="Z73">
            <v>1072580</v>
          </cell>
          <cell r="AA73">
            <v>89400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1431300</v>
          </cell>
          <cell r="AG73">
            <v>0</v>
          </cell>
          <cell r="AH73" t="str">
            <v>퇴직금없음</v>
          </cell>
        </row>
        <row r="74">
          <cell r="A74">
            <v>70</v>
          </cell>
          <cell r="B74">
            <v>20080096</v>
          </cell>
          <cell r="C74" t="str">
            <v>오희준</v>
          </cell>
          <cell r="D74">
            <v>20080096</v>
          </cell>
          <cell r="E74" t="str">
            <v>가공반</v>
          </cell>
          <cell r="F74" t="str">
            <v>남</v>
          </cell>
          <cell r="G74" t="str">
            <v>840110-1149216</v>
          </cell>
          <cell r="H74">
            <v>39734</v>
          </cell>
          <cell r="I74">
            <v>39734</v>
          </cell>
          <cell r="J74">
            <v>0.46301369863013697</v>
          </cell>
          <cell r="K74">
            <v>0.46301369863013697</v>
          </cell>
          <cell r="L74">
            <v>34906.666665999997</v>
          </cell>
          <cell r="M74">
            <v>1113680</v>
          </cell>
          <cell r="N74">
            <v>1141070</v>
          </cell>
          <cell r="O74">
            <v>1337470</v>
          </cell>
          <cell r="P74">
            <v>3592220</v>
          </cell>
          <cell r="Q74">
            <v>1184100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48140</v>
          </cell>
          <cell r="W74">
            <v>299800</v>
          </cell>
          <cell r="X74">
            <v>317690</v>
          </cell>
          <cell r="Y74">
            <v>404960</v>
          </cell>
          <cell r="Z74">
            <v>1070590</v>
          </cell>
          <cell r="AA74">
            <v>89100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1273200</v>
          </cell>
          <cell r="AG74">
            <v>0</v>
          </cell>
          <cell r="AH74" t="str">
            <v>퇴직금없음</v>
          </cell>
        </row>
        <row r="75">
          <cell r="A75">
            <v>71</v>
          </cell>
          <cell r="B75">
            <v>20080097</v>
          </cell>
          <cell r="C75" t="str">
            <v>최신묵</v>
          </cell>
          <cell r="D75">
            <v>20080097</v>
          </cell>
          <cell r="E75" t="str">
            <v>가공반</v>
          </cell>
          <cell r="F75" t="str">
            <v>남</v>
          </cell>
          <cell r="G75" t="str">
            <v>790113-1148710</v>
          </cell>
          <cell r="H75">
            <v>39734</v>
          </cell>
          <cell r="I75">
            <v>39734</v>
          </cell>
          <cell r="J75">
            <v>0.46301369863013697</v>
          </cell>
          <cell r="K75">
            <v>0.46301369863013697</v>
          </cell>
          <cell r="L75">
            <v>36976.666665999997</v>
          </cell>
          <cell r="M75">
            <v>1622150</v>
          </cell>
          <cell r="N75">
            <v>1427640</v>
          </cell>
          <cell r="O75">
            <v>1608210</v>
          </cell>
          <cell r="P75">
            <v>4658000</v>
          </cell>
          <cell r="Q75">
            <v>1535700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48230</v>
          </cell>
          <cell r="W75">
            <v>282190</v>
          </cell>
          <cell r="X75">
            <v>318290</v>
          </cell>
          <cell r="Y75">
            <v>374030</v>
          </cell>
          <cell r="Z75">
            <v>1022740</v>
          </cell>
          <cell r="AA75">
            <v>85200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1620900</v>
          </cell>
          <cell r="AG75">
            <v>0</v>
          </cell>
          <cell r="AH75" t="str">
            <v>퇴직금없음</v>
          </cell>
        </row>
        <row r="76">
          <cell r="A76">
            <v>72</v>
          </cell>
          <cell r="B76">
            <v>20080099</v>
          </cell>
          <cell r="C76" t="str">
            <v>유대환</v>
          </cell>
          <cell r="D76">
            <v>20080099</v>
          </cell>
          <cell r="E76" t="str">
            <v>가공반</v>
          </cell>
          <cell r="F76" t="str">
            <v>남</v>
          </cell>
          <cell r="G76" t="str">
            <v>830225-1470916</v>
          </cell>
          <cell r="H76">
            <v>39741</v>
          </cell>
          <cell r="I76">
            <v>39741</v>
          </cell>
          <cell r="J76">
            <v>0.44383561643835617</v>
          </cell>
          <cell r="K76">
            <v>0.44383561643835617</v>
          </cell>
          <cell r="L76">
            <v>35453.333333000002</v>
          </cell>
          <cell r="M76">
            <v>1198950</v>
          </cell>
          <cell r="N76">
            <v>1251730</v>
          </cell>
          <cell r="O76">
            <v>1397620</v>
          </cell>
          <cell r="P76">
            <v>3848300</v>
          </cell>
          <cell r="Q76">
            <v>1268700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29210</v>
          </cell>
          <cell r="W76">
            <v>281310</v>
          </cell>
          <cell r="X76">
            <v>292140</v>
          </cell>
          <cell r="Y76">
            <v>388100</v>
          </cell>
          <cell r="Z76">
            <v>990760</v>
          </cell>
          <cell r="AA76">
            <v>82500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1351200</v>
          </cell>
          <cell r="AG76">
            <v>0</v>
          </cell>
          <cell r="AH76" t="str">
            <v>퇴직금없음</v>
          </cell>
        </row>
        <row r="77">
          <cell r="A77">
            <v>73</v>
          </cell>
          <cell r="B77">
            <v>20080100</v>
          </cell>
          <cell r="C77" t="str">
            <v>황대선</v>
          </cell>
          <cell r="D77">
            <v>20080100</v>
          </cell>
          <cell r="E77" t="str">
            <v>가공반</v>
          </cell>
          <cell r="F77" t="str">
            <v>남</v>
          </cell>
          <cell r="G77" t="str">
            <v>830130-1079434</v>
          </cell>
          <cell r="H77">
            <v>39741</v>
          </cell>
          <cell r="I77">
            <v>39741</v>
          </cell>
          <cell r="J77">
            <v>0.44383561643835617</v>
          </cell>
          <cell r="K77">
            <v>0.44383561643835617</v>
          </cell>
          <cell r="L77">
            <v>35286.666665999997</v>
          </cell>
          <cell r="M77">
            <v>1120800</v>
          </cell>
          <cell r="N77">
            <v>1199380</v>
          </cell>
          <cell r="O77">
            <v>1371520</v>
          </cell>
          <cell r="P77">
            <v>3691700</v>
          </cell>
          <cell r="Q77">
            <v>1217100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29210</v>
          </cell>
          <cell r="W77">
            <v>258920</v>
          </cell>
          <cell r="X77">
            <v>292140</v>
          </cell>
          <cell r="Y77">
            <v>357700</v>
          </cell>
          <cell r="Z77">
            <v>937970</v>
          </cell>
          <cell r="AA77">
            <v>78300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1295400</v>
          </cell>
          <cell r="AG77">
            <v>0</v>
          </cell>
          <cell r="AH77" t="str">
            <v>퇴직금없음</v>
          </cell>
        </row>
        <row r="78">
          <cell r="A78">
            <v>74</v>
          </cell>
          <cell r="B78">
            <v>19890019</v>
          </cell>
          <cell r="C78" t="str">
            <v>안종열</v>
          </cell>
          <cell r="D78">
            <v>19890019</v>
          </cell>
          <cell r="E78" t="str">
            <v>강재반</v>
          </cell>
          <cell r="F78" t="str">
            <v>남</v>
          </cell>
          <cell r="G78" t="str">
            <v>660910-1808413</v>
          </cell>
          <cell r="H78">
            <v>32797</v>
          </cell>
          <cell r="I78">
            <v>38139</v>
          </cell>
          <cell r="J78">
            <v>19.468493150684932</v>
          </cell>
          <cell r="K78">
            <v>4.8328767123287673</v>
          </cell>
          <cell r="L78">
            <v>59193.333333000002</v>
          </cell>
          <cell r="M78">
            <v>2896850</v>
          </cell>
          <cell r="N78">
            <v>2704970</v>
          </cell>
          <cell r="O78">
            <v>2958510</v>
          </cell>
          <cell r="P78">
            <v>8560330</v>
          </cell>
          <cell r="Q78">
            <v>2822100</v>
          </cell>
          <cell r="R78">
            <v>1810400</v>
          </cell>
          <cell r="S78">
            <v>1958200</v>
          </cell>
          <cell r="T78">
            <v>1944270</v>
          </cell>
          <cell r="U78">
            <v>2102960</v>
          </cell>
          <cell r="V78">
            <v>1944270</v>
          </cell>
          <cell r="W78">
            <v>1991950</v>
          </cell>
          <cell r="X78">
            <v>2378700</v>
          </cell>
          <cell r="Y78">
            <v>1944270</v>
          </cell>
          <cell r="Z78">
            <v>16075020</v>
          </cell>
          <cell r="AA78">
            <v>1339500</v>
          </cell>
          <cell r="AB78">
            <v>15</v>
          </cell>
          <cell r="AC78">
            <v>9</v>
          </cell>
          <cell r="AD78">
            <v>1420639.9999919999</v>
          </cell>
          <cell r="AE78">
            <v>118500</v>
          </cell>
          <cell r="AF78">
            <v>4280100</v>
          </cell>
          <cell r="AG78">
            <v>0.5</v>
          </cell>
          <cell r="AH78">
            <v>22825246</v>
          </cell>
        </row>
        <row r="79">
          <cell r="A79">
            <v>75</v>
          </cell>
          <cell r="B79">
            <v>19910003</v>
          </cell>
          <cell r="C79" t="str">
            <v>김양규</v>
          </cell>
          <cell r="D79">
            <v>19910003</v>
          </cell>
          <cell r="E79" t="str">
            <v>강재반</v>
          </cell>
          <cell r="F79" t="str">
            <v>남</v>
          </cell>
          <cell r="G79" t="str">
            <v>700409-1143316</v>
          </cell>
          <cell r="H79">
            <v>33340</v>
          </cell>
          <cell r="I79">
            <v>39326</v>
          </cell>
          <cell r="J79">
            <v>17.980821917808218</v>
          </cell>
          <cell r="K79">
            <v>1.5808219178082192</v>
          </cell>
          <cell r="L79">
            <v>54516.666665999997</v>
          </cell>
          <cell r="M79">
            <v>2202160</v>
          </cell>
          <cell r="N79">
            <v>2251630</v>
          </cell>
          <cell r="O79">
            <v>2447780</v>
          </cell>
          <cell r="P79">
            <v>6901570</v>
          </cell>
          <cell r="Q79">
            <v>2275200</v>
          </cell>
          <cell r="R79">
            <v>1595640</v>
          </cell>
          <cell r="S79">
            <v>1935430</v>
          </cell>
          <cell r="T79">
            <v>1715430</v>
          </cell>
          <cell r="U79">
            <v>1940600</v>
          </cell>
          <cell r="V79">
            <v>1715430</v>
          </cell>
          <cell r="W79">
            <v>1915430</v>
          </cell>
          <cell r="X79">
            <v>2175750</v>
          </cell>
          <cell r="Y79">
            <v>1715430</v>
          </cell>
          <cell r="Z79">
            <v>14709140</v>
          </cell>
          <cell r="AA79">
            <v>1225800</v>
          </cell>
          <cell r="AB79">
            <v>15</v>
          </cell>
          <cell r="AC79">
            <v>8</v>
          </cell>
          <cell r="AD79">
            <v>1253883.333318</v>
          </cell>
          <cell r="AE79">
            <v>104400</v>
          </cell>
          <cell r="AF79">
            <v>3605400</v>
          </cell>
          <cell r="AG79">
            <v>0</v>
          </cell>
          <cell r="AH79">
            <v>5699495</v>
          </cell>
        </row>
        <row r="80">
          <cell r="A80">
            <v>76</v>
          </cell>
          <cell r="B80">
            <v>19950001</v>
          </cell>
          <cell r="C80" t="str">
            <v>전병천</v>
          </cell>
          <cell r="D80">
            <v>19950001</v>
          </cell>
          <cell r="E80" t="str">
            <v>강재반</v>
          </cell>
          <cell r="F80" t="str">
            <v>남</v>
          </cell>
          <cell r="G80" t="str">
            <v>730904-1539213</v>
          </cell>
          <cell r="H80">
            <v>34778</v>
          </cell>
          <cell r="I80">
            <v>38473</v>
          </cell>
          <cell r="J80">
            <v>14.04109589041096</v>
          </cell>
          <cell r="K80">
            <v>3.9178082191780823</v>
          </cell>
          <cell r="L80">
            <v>51843.333333000002</v>
          </cell>
          <cell r="M80">
            <v>2383260</v>
          </cell>
          <cell r="N80">
            <v>2106650</v>
          </cell>
          <cell r="O80">
            <v>2464580</v>
          </cell>
          <cell r="P80">
            <v>6954490</v>
          </cell>
          <cell r="Q80">
            <v>2292600</v>
          </cell>
          <cell r="R80">
            <v>1445570</v>
          </cell>
          <cell r="S80">
            <v>1652520</v>
          </cell>
          <cell r="T80">
            <v>1554290</v>
          </cell>
          <cell r="U80">
            <v>1868960</v>
          </cell>
          <cell r="V80">
            <v>1389550</v>
          </cell>
          <cell r="W80">
            <v>1754290</v>
          </cell>
          <cell r="X80">
            <v>2086200</v>
          </cell>
          <cell r="Y80">
            <v>1432520</v>
          </cell>
          <cell r="Z80">
            <v>13183900</v>
          </cell>
          <cell r="AA80">
            <v>1098600</v>
          </cell>
          <cell r="AB80">
            <v>15</v>
          </cell>
          <cell r="AC80">
            <v>6</v>
          </cell>
          <cell r="AD80">
            <v>1088709.9999929999</v>
          </cell>
          <cell r="AE80">
            <v>90600</v>
          </cell>
          <cell r="AF80">
            <v>3481800</v>
          </cell>
          <cell r="AG80">
            <v>0</v>
          </cell>
          <cell r="AH80">
            <v>13641025</v>
          </cell>
        </row>
        <row r="81">
          <cell r="A81">
            <v>77</v>
          </cell>
          <cell r="B81">
            <v>19990025</v>
          </cell>
          <cell r="C81" t="str">
            <v>송철희</v>
          </cell>
          <cell r="D81">
            <v>19990025</v>
          </cell>
          <cell r="E81" t="str">
            <v>강재반</v>
          </cell>
          <cell r="F81" t="str">
            <v>남</v>
          </cell>
          <cell r="G81" t="str">
            <v>760105-1468819</v>
          </cell>
          <cell r="H81">
            <v>36346</v>
          </cell>
          <cell r="I81">
            <v>39661</v>
          </cell>
          <cell r="J81">
            <v>9.7452054794520553</v>
          </cell>
          <cell r="K81">
            <v>0.66301369863013704</v>
          </cell>
          <cell r="L81">
            <v>44020</v>
          </cell>
          <cell r="M81">
            <v>2006380</v>
          </cell>
          <cell r="N81">
            <v>1861550</v>
          </cell>
          <cell r="O81">
            <v>2041820</v>
          </cell>
          <cell r="P81">
            <v>5909750</v>
          </cell>
          <cell r="Q81">
            <v>1948200</v>
          </cell>
          <cell r="R81">
            <v>1128000</v>
          </cell>
          <cell r="S81">
            <v>1420600</v>
          </cell>
          <cell r="T81">
            <v>1302650</v>
          </cell>
          <cell r="U81">
            <v>1640720</v>
          </cell>
          <cell r="V81">
            <v>1302650</v>
          </cell>
          <cell r="W81">
            <v>1400600</v>
          </cell>
          <cell r="X81">
            <v>1800900</v>
          </cell>
          <cell r="Y81">
            <v>1200600</v>
          </cell>
          <cell r="Z81">
            <v>11196720</v>
          </cell>
          <cell r="AA81">
            <v>933000</v>
          </cell>
          <cell r="AB81">
            <v>15</v>
          </cell>
          <cell r="AC81">
            <v>4</v>
          </cell>
          <cell r="AD81">
            <v>836380</v>
          </cell>
          <cell r="AE81">
            <v>69600</v>
          </cell>
          <cell r="AF81">
            <v>2950800</v>
          </cell>
          <cell r="AG81">
            <v>0</v>
          </cell>
          <cell r="AH81">
            <v>1956421</v>
          </cell>
        </row>
        <row r="82">
          <cell r="A82">
            <v>78</v>
          </cell>
          <cell r="B82">
            <v>20010014</v>
          </cell>
          <cell r="C82" t="str">
            <v>박찬돈</v>
          </cell>
          <cell r="D82">
            <v>20010014</v>
          </cell>
          <cell r="E82" t="str">
            <v>강재반</v>
          </cell>
          <cell r="F82" t="str">
            <v>남</v>
          </cell>
          <cell r="G82" t="str">
            <v>770303-1468916</v>
          </cell>
          <cell r="H82">
            <v>37032</v>
          </cell>
          <cell r="I82">
            <v>37032</v>
          </cell>
          <cell r="J82">
            <v>7.8657534246575347</v>
          </cell>
          <cell r="K82">
            <v>7.8657534246575347</v>
          </cell>
          <cell r="L82">
            <v>43390</v>
          </cell>
          <cell r="M82">
            <v>1993070</v>
          </cell>
          <cell r="N82">
            <v>1977810</v>
          </cell>
          <cell r="O82">
            <v>2206870</v>
          </cell>
          <cell r="P82">
            <v>6177750</v>
          </cell>
          <cell r="Q82">
            <v>2036700</v>
          </cell>
          <cell r="R82">
            <v>1169850</v>
          </cell>
          <cell r="S82">
            <v>1469590</v>
          </cell>
          <cell r="T82">
            <v>1151700</v>
          </cell>
          <cell r="U82">
            <v>1582040</v>
          </cell>
          <cell r="V82">
            <v>1249590</v>
          </cell>
          <cell r="W82">
            <v>1449590</v>
          </cell>
          <cell r="X82">
            <v>1727550</v>
          </cell>
          <cell r="Y82">
            <v>1249590</v>
          </cell>
          <cell r="Z82">
            <v>11049500</v>
          </cell>
          <cell r="AA82">
            <v>920700</v>
          </cell>
          <cell r="AB82">
            <v>15</v>
          </cell>
          <cell r="AC82">
            <v>3</v>
          </cell>
          <cell r="AD82">
            <v>781020</v>
          </cell>
          <cell r="AE82">
            <v>65100</v>
          </cell>
          <cell r="AF82">
            <v>3022500</v>
          </cell>
          <cell r="AG82">
            <v>1</v>
          </cell>
          <cell r="AH82">
            <v>26796740</v>
          </cell>
        </row>
        <row r="83">
          <cell r="A83">
            <v>79</v>
          </cell>
          <cell r="B83">
            <v>20040035</v>
          </cell>
          <cell r="C83" t="str">
            <v>우종환</v>
          </cell>
          <cell r="D83">
            <v>20040035</v>
          </cell>
          <cell r="E83" t="str">
            <v>강재반</v>
          </cell>
          <cell r="F83" t="str">
            <v>남</v>
          </cell>
          <cell r="G83" t="str">
            <v>790218-1402733</v>
          </cell>
          <cell r="H83">
            <v>38118</v>
          </cell>
          <cell r="I83">
            <v>38118</v>
          </cell>
          <cell r="J83">
            <v>4.8904109589041092</v>
          </cell>
          <cell r="K83">
            <v>4.8904109589041092</v>
          </cell>
          <cell r="L83">
            <v>39480</v>
          </cell>
          <cell r="M83">
            <v>1723830</v>
          </cell>
          <cell r="N83">
            <v>1716300</v>
          </cell>
          <cell r="O83">
            <v>1748350</v>
          </cell>
          <cell r="P83">
            <v>5188480</v>
          </cell>
          <cell r="Q83">
            <v>1710600</v>
          </cell>
          <cell r="R83">
            <v>1086520</v>
          </cell>
          <cell r="S83">
            <v>1374870</v>
          </cell>
          <cell r="T83">
            <v>1064400</v>
          </cell>
          <cell r="U83">
            <v>1477280</v>
          </cell>
          <cell r="V83">
            <v>989890</v>
          </cell>
          <cell r="W83">
            <v>1354870</v>
          </cell>
          <cell r="X83">
            <v>1596600</v>
          </cell>
          <cell r="Y83">
            <v>1154870</v>
          </cell>
          <cell r="Z83">
            <v>10099300</v>
          </cell>
          <cell r="AA83">
            <v>841500</v>
          </cell>
          <cell r="AB83">
            <v>15</v>
          </cell>
          <cell r="AC83">
            <v>2</v>
          </cell>
          <cell r="AD83">
            <v>671160</v>
          </cell>
          <cell r="AE83">
            <v>55800</v>
          </cell>
          <cell r="AF83">
            <v>2607900</v>
          </cell>
          <cell r="AG83">
            <v>0.5</v>
          </cell>
          <cell r="AH83">
            <v>14057653</v>
          </cell>
        </row>
        <row r="84">
          <cell r="A84">
            <v>80</v>
          </cell>
          <cell r="B84">
            <v>20040065</v>
          </cell>
          <cell r="C84" t="str">
            <v>윤명준</v>
          </cell>
          <cell r="D84">
            <v>20040065</v>
          </cell>
          <cell r="E84" t="str">
            <v>강재반</v>
          </cell>
          <cell r="F84" t="str">
            <v>남</v>
          </cell>
          <cell r="G84" t="str">
            <v>810103-1124111</v>
          </cell>
          <cell r="H84">
            <v>38278</v>
          </cell>
          <cell r="I84">
            <v>38278</v>
          </cell>
          <cell r="J84">
            <v>4.4520547945205475</v>
          </cell>
          <cell r="K84">
            <v>4.4520547945205475</v>
          </cell>
          <cell r="L84">
            <v>40363.333333000002</v>
          </cell>
          <cell r="M84">
            <v>1858720</v>
          </cell>
          <cell r="N84">
            <v>1706720</v>
          </cell>
          <cell r="O84">
            <v>1884380</v>
          </cell>
          <cell r="P84">
            <v>5449820</v>
          </cell>
          <cell r="Q84">
            <v>1796700</v>
          </cell>
          <cell r="R84">
            <v>642010</v>
          </cell>
          <cell r="S84">
            <v>1376500</v>
          </cell>
          <cell r="T84">
            <v>1156500</v>
          </cell>
          <cell r="U84">
            <v>1479080</v>
          </cell>
          <cell r="V84">
            <v>1033920</v>
          </cell>
          <cell r="W84">
            <v>1356500</v>
          </cell>
          <cell r="X84">
            <v>1598850</v>
          </cell>
          <cell r="Y84">
            <v>1156500</v>
          </cell>
          <cell r="Z84">
            <v>9799860</v>
          </cell>
          <cell r="AA84">
            <v>816600</v>
          </cell>
          <cell r="AB84">
            <v>15</v>
          </cell>
          <cell r="AC84">
            <v>2</v>
          </cell>
          <cell r="AD84">
            <v>686176.666661</v>
          </cell>
          <cell r="AE84">
            <v>57300</v>
          </cell>
          <cell r="AF84">
            <v>2670600</v>
          </cell>
          <cell r="AG84">
            <v>0.5</v>
          </cell>
          <cell r="AH84">
            <v>13224958</v>
          </cell>
        </row>
        <row r="85">
          <cell r="A85">
            <v>81</v>
          </cell>
          <cell r="B85">
            <v>20040066</v>
          </cell>
          <cell r="C85" t="str">
            <v>홍태호</v>
          </cell>
          <cell r="D85">
            <v>20040066</v>
          </cell>
          <cell r="E85" t="str">
            <v>강재반</v>
          </cell>
          <cell r="F85" t="str">
            <v>남</v>
          </cell>
          <cell r="G85" t="str">
            <v>780422-1260517</v>
          </cell>
          <cell r="H85">
            <v>38278</v>
          </cell>
          <cell r="I85">
            <v>38278</v>
          </cell>
          <cell r="J85">
            <v>4.4520547945205475</v>
          </cell>
          <cell r="K85">
            <v>4.4520547945205475</v>
          </cell>
          <cell r="L85">
            <v>39456.666665999997</v>
          </cell>
          <cell r="M85">
            <v>1744770</v>
          </cell>
          <cell r="N85">
            <v>1715640</v>
          </cell>
          <cell r="O85">
            <v>1836310</v>
          </cell>
          <cell r="P85">
            <v>5296720</v>
          </cell>
          <cell r="Q85">
            <v>1746300</v>
          </cell>
          <cell r="R85">
            <v>1079680</v>
          </cell>
          <cell r="S85">
            <v>1368690</v>
          </cell>
          <cell r="T85">
            <v>1148690</v>
          </cell>
          <cell r="U85">
            <v>1470440</v>
          </cell>
          <cell r="V85">
            <v>1148690</v>
          </cell>
          <cell r="W85">
            <v>1258700</v>
          </cell>
          <cell r="X85">
            <v>1588050</v>
          </cell>
          <cell r="Y85">
            <v>1148690</v>
          </cell>
          <cell r="Z85">
            <v>10211630</v>
          </cell>
          <cell r="AA85">
            <v>851100</v>
          </cell>
          <cell r="AB85">
            <v>15</v>
          </cell>
          <cell r="AC85">
            <v>2</v>
          </cell>
          <cell r="AD85">
            <v>670763.33332199999</v>
          </cell>
          <cell r="AE85">
            <v>55800</v>
          </cell>
          <cell r="AF85">
            <v>2653200</v>
          </cell>
          <cell r="AG85">
            <v>0.5</v>
          </cell>
          <cell r="AH85">
            <v>13138792</v>
          </cell>
        </row>
        <row r="86">
          <cell r="A86">
            <v>82</v>
          </cell>
          <cell r="B86">
            <v>20050034</v>
          </cell>
          <cell r="C86" t="str">
            <v>배정철</v>
          </cell>
          <cell r="D86">
            <v>20050034</v>
          </cell>
          <cell r="E86" t="str">
            <v>강재반</v>
          </cell>
          <cell r="F86" t="str">
            <v>남</v>
          </cell>
          <cell r="G86" t="str">
            <v>810521-1143114</v>
          </cell>
          <cell r="H86">
            <v>38525</v>
          </cell>
          <cell r="I86">
            <v>38525</v>
          </cell>
          <cell r="J86">
            <v>3.7753424657534245</v>
          </cell>
          <cell r="K86">
            <v>3.7753424657534245</v>
          </cell>
          <cell r="L86">
            <v>39136.666665999997</v>
          </cell>
          <cell r="M86">
            <v>1717580</v>
          </cell>
          <cell r="N86">
            <v>1747280</v>
          </cell>
          <cell r="O86">
            <v>1834440</v>
          </cell>
          <cell r="P86">
            <v>5299300</v>
          </cell>
          <cell r="Q86">
            <v>1746900</v>
          </cell>
          <cell r="R86">
            <v>1069270</v>
          </cell>
          <cell r="S86">
            <v>1164190</v>
          </cell>
          <cell r="T86">
            <v>996650</v>
          </cell>
          <cell r="U86">
            <v>1458920</v>
          </cell>
          <cell r="V86">
            <v>1138270</v>
          </cell>
          <cell r="W86">
            <v>1338270</v>
          </cell>
          <cell r="X86">
            <v>1573650</v>
          </cell>
          <cell r="Y86">
            <v>1138270</v>
          </cell>
          <cell r="Z86">
            <v>9877490</v>
          </cell>
          <cell r="AA86">
            <v>823200</v>
          </cell>
          <cell r="AB86">
            <v>15</v>
          </cell>
          <cell r="AC86">
            <v>1</v>
          </cell>
          <cell r="AD86">
            <v>626186.66665599996</v>
          </cell>
          <cell r="AE86">
            <v>52200</v>
          </cell>
          <cell r="AF86">
            <v>2622300</v>
          </cell>
          <cell r="AG86">
            <v>0</v>
          </cell>
          <cell r="AH86">
            <v>9900081</v>
          </cell>
        </row>
        <row r="87">
          <cell r="A87">
            <v>83</v>
          </cell>
          <cell r="B87">
            <v>20060009</v>
          </cell>
          <cell r="C87" t="str">
            <v>황성용</v>
          </cell>
          <cell r="D87">
            <v>20060009</v>
          </cell>
          <cell r="E87" t="str">
            <v>강재반</v>
          </cell>
          <cell r="F87" t="str">
            <v>남</v>
          </cell>
          <cell r="G87" t="str">
            <v>791223-1491113</v>
          </cell>
          <cell r="H87">
            <v>38770</v>
          </cell>
          <cell r="I87">
            <v>38770</v>
          </cell>
          <cell r="J87">
            <v>3.1041095890410957</v>
          </cell>
          <cell r="K87">
            <v>3.1041095890410957</v>
          </cell>
          <cell r="L87">
            <v>39643.333333000002</v>
          </cell>
          <cell r="M87">
            <v>1769930</v>
          </cell>
          <cell r="N87">
            <v>1769770</v>
          </cell>
          <cell r="O87">
            <v>1911370</v>
          </cell>
          <cell r="P87">
            <v>5451070</v>
          </cell>
          <cell r="Q87">
            <v>1797000</v>
          </cell>
          <cell r="R87">
            <v>1064060</v>
          </cell>
          <cell r="S87">
            <v>1353070</v>
          </cell>
          <cell r="T87">
            <v>1133070</v>
          </cell>
          <cell r="U87">
            <v>1453160</v>
          </cell>
          <cell r="V87">
            <v>1044300</v>
          </cell>
          <cell r="W87">
            <v>1333070</v>
          </cell>
          <cell r="X87">
            <v>1566450</v>
          </cell>
          <cell r="Y87">
            <v>1133070</v>
          </cell>
          <cell r="Z87">
            <v>10080250</v>
          </cell>
          <cell r="AA87">
            <v>840000</v>
          </cell>
          <cell r="AB87">
            <v>15</v>
          </cell>
          <cell r="AC87">
            <v>1</v>
          </cell>
          <cell r="AD87">
            <v>634293.33332800004</v>
          </cell>
          <cell r="AE87">
            <v>52800</v>
          </cell>
          <cell r="AF87">
            <v>2689800</v>
          </cell>
          <cell r="AG87">
            <v>0</v>
          </cell>
          <cell r="AH87">
            <v>8349434</v>
          </cell>
        </row>
        <row r="88">
          <cell r="A88">
            <v>84</v>
          </cell>
          <cell r="B88">
            <v>20070013</v>
          </cell>
          <cell r="C88" t="str">
            <v>유성복</v>
          </cell>
          <cell r="D88">
            <v>20070013</v>
          </cell>
          <cell r="E88" t="str">
            <v>강재반</v>
          </cell>
          <cell r="F88" t="str">
            <v>남</v>
          </cell>
          <cell r="G88" t="str">
            <v>810323-1141010</v>
          </cell>
          <cell r="H88">
            <v>39153</v>
          </cell>
          <cell r="I88">
            <v>39153</v>
          </cell>
          <cell r="J88">
            <v>2.0547945205479454</v>
          </cell>
          <cell r="K88">
            <v>2.0547945205479454</v>
          </cell>
          <cell r="L88">
            <v>38100</v>
          </cell>
          <cell r="M88">
            <v>1779340</v>
          </cell>
          <cell r="N88">
            <v>1672250</v>
          </cell>
          <cell r="O88">
            <v>1615250</v>
          </cell>
          <cell r="P88">
            <v>5066840</v>
          </cell>
          <cell r="Q88">
            <v>1670400</v>
          </cell>
          <cell r="R88">
            <v>1046480</v>
          </cell>
          <cell r="S88">
            <v>1243000</v>
          </cell>
          <cell r="T88">
            <v>754970</v>
          </cell>
          <cell r="U88">
            <v>1427600</v>
          </cell>
          <cell r="V88">
            <v>641420</v>
          </cell>
          <cell r="W88">
            <v>1223000</v>
          </cell>
          <cell r="X88">
            <v>1534500</v>
          </cell>
          <cell r="Y88">
            <v>1109960</v>
          </cell>
          <cell r="Z88">
            <v>8980930</v>
          </cell>
          <cell r="AA88">
            <v>748500</v>
          </cell>
          <cell r="AB88">
            <v>15</v>
          </cell>
          <cell r="AC88">
            <v>0</v>
          </cell>
          <cell r="AD88">
            <v>571500</v>
          </cell>
          <cell r="AE88">
            <v>47700</v>
          </cell>
          <cell r="AF88">
            <v>2466600</v>
          </cell>
          <cell r="AG88">
            <v>0</v>
          </cell>
          <cell r="AH88">
            <v>5068356</v>
          </cell>
        </row>
        <row r="89">
          <cell r="A89">
            <v>85</v>
          </cell>
          <cell r="B89">
            <v>20070040</v>
          </cell>
          <cell r="C89" t="str">
            <v>박제준</v>
          </cell>
          <cell r="D89">
            <v>20070040</v>
          </cell>
          <cell r="E89" t="str">
            <v>강재반</v>
          </cell>
          <cell r="F89" t="str">
            <v>남</v>
          </cell>
          <cell r="G89" t="str">
            <v>840517-1253519</v>
          </cell>
          <cell r="H89">
            <v>39315</v>
          </cell>
          <cell r="I89">
            <v>39315</v>
          </cell>
          <cell r="J89">
            <v>1.6109589041095891</v>
          </cell>
          <cell r="K89">
            <v>1.6109589041095891</v>
          </cell>
          <cell r="L89">
            <v>37740</v>
          </cell>
          <cell r="M89">
            <v>1708630</v>
          </cell>
          <cell r="N89">
            <v>1473420</v>
          </cell>
          <cell r="O89">
            <v>1806040</v>
          </cell>
          <cell r="P89">
            <v>4988090</v>
          </cell>
          <cell r="Q89">
            <v>1644300</v>
          </cell>
          <cell r="R89">
            <v>647970</v>
          </cell>
          <cell r="S89">
            <v>976970</v>
          </cell>
          <cell r="T89">
            <v>981830</v>
          </cell>
          <cell r="U89">
            <v>1414640</v>
          </cell>
          <cell r="V89">
            <v>981830</v>
          </cell>
          <cell r="W89">
            <v>1212200</v>
          </cell>
          <cell r="X89">
            <v>1518300</v>
          </cell>
          <cell r="Y89">
            <v>981830</v>
          </cell>
          <cell r="Z89">
            <v>8715570</v>
          </cell>
          <cell r="AA89">
            <v>726300</v>
          </cell>
          <cell r="AB89">
            <v>15</v>
          </cell>
          <cell r="AC89">
            <v>0</v>
          </cell>
          <cell r="AD89">
            <v>566100</v>
          </cell>
          <cell r="AE89">
            <v>47100</v>
          </cell>
          <cell r="AF89">
            <v>2417700</v>
          </cell>
          <cell r="AG89">
            <v>0</v>
          </cell>
          <cell r="AH89">
            <v>3894815</v>
          </cell>
        </row>
        <row r="90">
          <cell r="A90">
            <v>86</v>
          </cell>
          <cell r="B90">
            <v>20080014</v>
          </cell>
          <cell r="C90" t="str">
            <v>김시연</v>
          </cell>
          <cell r="D90">
            <v>20080014</v>
          </cell>
          <cell r="E90" t="str">
            <v>강재반</v>
          </cell>
          <cell r="F90" t="str">
            <v>남</v>
          </cell>
          <cell r="G90" t="str">
            <v>820505-1243130</v>
          </cell>
          <cell r="H90">
            <v>39524</v>
          </cell>
          <cell r="I90">
            <v>39524</v>
          </cell>
          <cell r="J90">
            <v>1.0383561643835617</v>
          </cell>
          <cell r="K90">
            <v>1.0383561643835617</v>
          </cell>
          <cell r="L90">
            <v>36946.666665999997</v>
          </cell>
          <cell r="M90">
            <v>1516560</v>
          </cell>
          <cell r="N90">
            <v>1483940</v>
          </cell>
          <cell r="O90">
            <v>1663950</v>
          </cell>
          <cell r="P90">
            <v>4664450</v>
          </cell>
          <cell r="Q90">
            <v>1537800</v>
          </cell>
          <cell r="R90">
            <v>108290</v>
          </cell>
          <cell r="S90">
            <v>412730</v>
          </cell>
          <cell r="T90">
            <v>443480</v>
          </cell>
          <cell r="U90">
            <v>648630</v>
          </cell>
          <cell r="V90">
            <v>607370</v>
          </cell>
          <cell r="W90">
            <v>935180</v>
          </cell>
          <cell r="X90">
            <v>1177770</v>
          </cell>
          <cell r="Y90">
            <v>906440</v>
          </cell>
          <cell r="Z90">
            <v>5239890</v>
          </cell>
          <cell r="AA90">
            <v>436800</v>
          </cell>
          <cell r="AB90">
            <v>15</v>
          </cell>
          <cell r="AC90">
            <v>0</v>
          </cell>
          <cell r="AD90">
            <v>554199.99998999992</v>
          </cell>
          <cell r="AE90">
            <v>46200</v>
          </cell>
          <cell r="AF90">
            <v>2020800</v>
          </cell>
          <cell r="AG90">
            <v>0</v>
          </cell>
          <cell r="AH90">
            <v>2098310</v>
          </cell>
        </row>
        <row r="91">
          <cell r="A91">
            <v>87</v>
          </cell>
          <cell r="B91">
            <v>20080015</v>
          </cell>
          <cell r="C91" t="str">
            <v>가형근</v>
          </cell>
          <cell r="D91">
            <v>20080015</v>
          </cell>
          <cell r="E91" t="str">
            <v>강재반</v>
          </cell>
          <cell r="F91" t="str">
            <v>남</v>
          </cell>
          <cell r="G91" t="str">
            <v>821110-1074919</v>
          </cell>
          <cell r="H91">
            <v>39524</v>
          </cell>
          <cell r="I91">
            <v>39524</v>
          </cell>
          <cell r="J91">
            <v>1.0383561643835617</v>
          </cell>
          <cell r="K91">
            <v>1.0383561643835617</v>
          </cell>
          <cell r="L91">
            <v>37450</v>
          </cell>
          <cell r="M91">
            <v>1561790</v>
          </cell>
          <cell r="N91">
            <v>1576420</v>
          </cell>
          <cell r="O91">
            <v>1609800</v>
          </cell>
          <cell r="P91">
            <v>4748010</v>
          </cell>
          <cell r="Q91">
            <v>1565400</v>
          </cell>
          <cell r="R91">
            <v>112680</v>
          </cell>
          <cell r="S91">
            <v>415750</v>
          </cell>
          <cell r="T91">
            <v>500850</v>
          </cell>
          <cell r="U91">
            <v>653930</v>
          </cell>
          <cell r="V91">
            <v>685940</v>
          </cell>
          <cell r="W91">
            <v>942770</v>
          </cell>
          <cell r="X91">
            <v>1189150</v>
          </cell>
          <cell r="Y91">
            <v>1045250</v>
          </cell>
          <cell r="Z91">
            <v>5546320</v>
          </cell>
          <cell r="AA91">
            <v>462300</v>
          </cell>
          <cell r="AB91">
            <v>15</v>
          </cell>
          <cell r="AC91">
            <v>0</v>
          </cell>
          <cell r="AD91">
            <v>561750</v>
          </cell>
          <cell r="AE91">
            <v>46800</v>
          </cell>
          <cell r="AF91">
            <v>2074500</v>
          </cell>
          <cell r="AG91">
            <v>0</v>
          </cell>
          <cell r="AH91">
            <v>2154070</v>
          </cell>
        </row>
        <row r="92">
          <cell r="A92">
            <v>88</v>
          </cell>
          <cell r="B92">
            <v>20080102</v>
          </cell>
          <cell r="C92" t="str">
            <v>이찬복</v>
          </cell>
          <cell r="D92">
            <v>20080102</v>
          </cell>
          <cell r="E92" t="str">
            <v>강재반</v>
          </cell>
          <cell r="F92" t="str">
            <v>남</v>
          </cell>
          <cell r="G92" t="str">
            <v>830121-1144211</v>
          </cell>
          <cell r="H92">
            <v>39741</v>
          </cell>
          <cell r="I92">
            <v>39741</v>
          </cell>
          <cell r="J92">
            <v>0.44383561643835617</v>
          </cell>
          <cell r="K92">
            <v>0.44383561643835617</v>
          </cell>
          <cell r="L92">
            <v>34976.666665999997</v>
          </cell>
          <cell r="M92">
            <v>1396160</v>
          </cell>
          <cell r="N92">
            <v>1412170</v>
          </cell>
          <cell r="O92">
            <v>1576170</v>
          </cell>
          <cell r="P92">
            <v>4384500</v>
          </cell>
          <cell r="Q92">
            <v>1445400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28070</v>
          </cell>
          <cell r="W92">
            <v>257110</v>
          </cell>
          <cell r="X92">
            <v>289350</v>
          </cell>
          <cell r="Y92">
            <v>343720</v>
          </cell>
          <cell r="Z92">
            <v>918250</v>
          </cell>
          <cell r="AA92">
            <v>76500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1521900</v>
          </cell>
          <cell r="AG92">
            <v>0</v>
          </cell>
          <cell r="AH92" t="str">
            <v>퇴직금없음</v>
          </cell>
        </row>
        <row r="93">
          <cell r="A93">
            <v>89</v>
          </cell>
          <cell r="B93">
            <v>19930001</v>
          </cell>
          <cell r="C93" t="str">
            <v>이종원</v>
          </cell>
          <cell r="D93">
            <v>19930001</v>
          </cell>
          <cell r="E93" t="str">
            <v>경리부</v>
          </cell>
          <cell r="F93" t="str">
            <v>남</v>
          </cell>
          <cell r="G93" t="str">
            <v>661210-1471127</v>
          </cell>
          <cell r="H93">
            <v>33973</v>
          </cell>
          <cell r="I93">
            <v>33973</v>
          </cell>
          <cell r="J93">
            <v>16.246575342465754</v>
          </cell>
          <cell r="K93">
            <v>16.246575342465754</v>
          </cell>
          <cell r="L93">
            <v>58873.333333000002</v>
          </cell>
          <cell r="M93">
            <v>2186130</v>
          </cell>
          <cell r="N93">
            <v>2226130</v>
          </cell>
          <cell r="O93">
            <v>2186130</v>
          </cell>
          <cell r="P93">
            <v>6598390</v>
          </cell>
          <cell r="Q93">
            <v>2175300</v>
          </cell>
          <cell r="R93">
            <v>1617600</v>
          </cell>
          <cell r="S93">
            <v>1937440</v>
          </cell>
          <cell r="T93">
            <v>1717440</v>
          </cell>
          <cell r="U93">
            <v>1917440</v>
          </cell>
          <cell r="V93">
            <v>1717440</v>
          </cell>
          <cell r="W93">
            <v>1917440</v>
          </cell>
          <cell r="X93">
            <v>2146800</v>
          </cell>
          <cell r="Y93">
            <v>1717440</v>
          </cell>
          <cell r="Z93">
            <v>14689040</v>
          </cell>
          <cell r="AA93">
            <v>1224000</v>
          </cell>
          <cell r="AB93">
            <v>15</v>
          </cell>
          <cell r="AC93">
            <v>7</v>
          </cell>
          <cell r="AD93">
            <v>1295213.333326</v>
          </cell>
          <cell r="AE93">
            <v>108000</v>
          </cell>
          <cell r="AF93">
            <v>3507300</v>
          </cell>
          <cell r="AG93">
            <v>3</v>
          </cell>
          <cell r="AH93">
            <v>67503514</v>
          </cell>
        </row>
        <row r="94">
          <cell r="A94">
            <v>90</v>
          </cell>
          <cell r="B94">
            <v>19940001</v>
          </cell>
          <cell r="C94" t="str">
            <v>송병선</v>
          </cell>
          <cell r="D94">
            <v>19940001</v>
          </cell>
          <cell r="E94" t="str">
            <v>경리부</v>
          </cell>
          <cell r="F94" t="str">
            <v>남</v>
          </cell>
          <cell r="G94" t="str">
            <v>650722-1342214</v>
          </cell>
          <cell r="H94">
            <v>34379</v>
          </cell>
          <cell r="I94">
            <v>39356</v>
          </cell>
          <cell r="J94">
            <v>15.134246575342466</v>
          </cell>
          <cell r="K94">
            <v>1.4986301369863013</v>
          </cell>
          <cell r="L94">
            <v>68816.666666000005</v>
          </cell>
          <cell r="M94">
            <v>2719170</v>
          </cell>
          <cell r="N94">
            <v>2719170</v>
          </cell>
          <cell r="O94">
            <v>2719170</v>
          </cell>
          <cell r="P94">
            <v>8157510</v>
          </cell>
          <cell r="Q94">
            <v>2689200</v>
          </cell>
          <cell r="R94">
            <v>1822800</v>
          </cell>
          <cell r="S94">
            <v>2169380</v>
          </cell>
          <cell r="T94">
            <v>1949380</v>
          </cell>
          <cell r="U94">
            <v>2071400</v>
          </cell>
          <cell r="V94">
            <v>1949380</v>
          </cell>
          <cell r="W94">
            <v>2149380</v>
          </cell>
          <cell r="X94">
            <v>2339250</v>
          </cell>
          <cell r="Y94">
            <v>1949380</v>
          </cell>
          <cell r="Z94">
            <v>16400350</v>
          </cell>
          <cell r="AA94">
            <v>1366800</v>
          </cell>
          <cell r="AB94">
            <v>15</v>
          </cell>
          <cell r="AC94">
            <v>7</v>
          </cell>
          <cell r="AD94">
            <v>1513966.666652</v>
          </cell>
          <cell r="AE94">
            <v>126300</v>
          </cell>
          <cell r="AF94">
            <v>4182300</v>
          </cell>
          <cell r="AG94">
            <v>0</v>
          </cell>
          <cell r="AH94">
            <v>6267721</v>
          </cell>
        </row>
        <row r="95">
          <cell r="A95">
            <v>91</v>
          </cell>
          <cell r="B95">
            <v>19990020</v>
          </cell>
          <cell r="C95" t="str">
            <v>이영규</v>
          </cell>
          <cell r="D95">
            <v>19990020</v>
          </cell>
          <cell r="E95" t="str">
            <v>경리부</v>
          </cell>
          <cell r="F95" t="str">
            <v>남</v>
          </cell>
          <cell r="G95" t="str">
            <v>740414-1775925</v>
          </cell>
          <cell r="H95">
            <v>36297</v>
          </cell>
          <cell r="I95">
            <v>39356</v>
          </cell>
          <cell r="J95">
            <v>9.8794520547945197</v>
          </cell>
          <cell r="K95">
            <v>1.4986301369863013</v>
          </cell>
          <cell r="L95">
            <v>45550</v>
          </cell>
          <cell r="M95">
            <v>1681480</v>
          </cell>
          <cell r="N95">
            <v>1681480</v>
          </cell>
          <cell r="O95">
            <v>1681480</v>
          </cell>
          <cell r="P95">
            <v>5044440</v>
          </cell>
          <cell r="Q95">
            <v>1662900</v>
          </cell>
          <cell r="R95">
            <v>1276800</v>
          </cell>
          <cell r="S95">
            <v>1578310</v>
          </cell>
          <cell r="T95">
            <v>1358310</v>
          </cell>
          <cell r="U95">
            <v>1629800</v>
          </cell>
          <cell r="V95">
            <v>1358310</v>
          </cell>
          <cell r="W95">
            <v>1558310</v>
          </cell>
          <cell r="X95">
            <v>1823000</v>
          </cell>
          <cell r="Y95">
            <v>1358310</v>
          </cell>
          <cell r="Z95">
            <v>11941150</v>
          </cell>
          <cell r="AA95">
            <v>995100</v>
          </cell>
          <cell r="AB95">
            <v>15</v>
          </cell>
          <cell r="AC95">
            <v>4</v>
          </cell>
          <cell r="AD95">
            <v>865450</v>
          </cell>
          <cell r="AE95">
            <v>72000</v>
          </cell>
          <cell r="AF95">
            <v>2730000</v>
          </cell>
          <cell r="AG95">
            <v>0</v>
          </cell>
          <cell r="AH95">
            <v>4091260</v>
          </cell>
        </row>
        <row r="96">
          <cell r="A96">
            <v>92</v>
          </cell>
          <cell r="B96">
            <v>20010041</v>
          </cell>
          <cell r="C96" t="str">
            <v>박은정</v>
          </cell>
          <cell r="D96">
            <v>20010041</v>
          </cell>
          <cell r="E96" t="str">
            <v>경리부</v>
          </cell>
          <cell r="F96" t="str">
            <v>여</v>
          </cell>
          <cell r="G96" t="str">
            <v>810103-2065711</v>
          </cell>
          <cell r="H96">
            <v>37190</v>
          </cell>
          <cell r="I96">
            <v>37190</v>
          </cell>
          <cell r="J96">
            <v>7.4328767123287669</v>
          </cell>
          <cell r="K96">
            <v>7.4328767123287669</v>
          </cell>
          <cell r="L96">
            <v>35176.666665999997</v>
          </cell>
          <cell r="M96">
            <v>1323590</v>
          </cell>
          <cell r="N96">
            <v>1323590</v>
          </cell>
          <cell r="O96">
            <v>1323590</v>
          </cell>
          <cell r="P96">
            <v>3970770</v>
          </cell>
          <cell r="Q96">
            <v>1308900</v>
          </cell>
          <cell r="R96">
            <v>927000</v>
          </cell>
          <cell r="S96">
            <v>928450</v>
          </cell>
          <cell r="T96">
            <v>983960</v>
          </cell>
          <cell r="U96">
            <v>1346360</v>
          </cell>
          <cell r="V96">
            <v>983960</v>
          </cell>
          <cell r="W96">
            <v>1183960</v>
          </cell>
          <cell r="X96">
            <v>1432950</v>
          </cell>
          <cell r="Y96">
            <v>983960</v>
          </cell>
          <cell r="Z96">
            <v>8770600</v>
          </cell>
          <cell r="AA96">
            <v>730800</v>
          </cell>
          <cell r="AB96">
            <v>15</v>
          </cell>
          <cell r="AC96">
            <v>3</v>
          </cell>
          <cell r="AD96">
            <v>633179.99998799991</v>
          </cell>
          <cell r="AE96">
            <v>52800</v>
          </cell>
          <cell r="AF96">
            <v>2092500</v>
          </cell>
          <cell r="AG96">
            <v>1</v>
          </cell>
          <cell r="AH96">
            <v>17645795</v>
          </cell>
        </row>
        <row r="97">
          <cell r="A97">
            <v>93</v>
          </cell>
          <cell r="B97">
            <v>20020044</v>
          </cell>
          <cell r="C97" t="str">
            <v>신은영</v>
          </cell>
          <cell r="D97">
            <v>20020044</v>
          </cell>
          <cell r="E97" t="str">
            <v>경리부</v>
          </cell>
          <cell r="F97" t="str">
            <v>여</v>
          </cell>
          <cell r="G97" t="str">
            <v>840607-2065618</v>
          </cell>
          <cell r="H97">
            <v>37525</v>
          </cell>
          <cell r="I97">
            <v>37525</v>
          </cell>
          <cell r="J97">
            <v>6.515068493150685</v>
          </cell>
          <cell r="K97">
            <v>6.515068493150685</v>
          </cell>
          <cell r="L97">
            <v>33530</v>
          </cell>
          <cell r="M97">
            <v>1226790</v>
          </cell>
          <cell r="N97">
            <v>1266790</v>
          </cell>
          <cell r="O97">
            <v>1246790</v>
          </cell>
          <cell r="P97">
            <v>3740370</v>
          </cell>
          <cell r="Q97">
            <v>1233000</v>
          </cell>
          <cell r="R97">
            <v>853000</v>
          </cell>
          <cell r="S97">
            <v>1130900</v>
          </cell>
          <cell r="T97">
            <v>910900</v>
          </cell>
          <cell r="U97">
            <v>1293080</v>
          </cell>
          <cell r="V97">
            <v>910900</v>
          </cell>
          <cell r="W97">
            <v>1110900</v>
          </cell>
          <cell r="X97">
            <v>1366350</v>
          </cell>
          <cell r="Y97">
            <v>910900</v>
          </cell>
          <cell r="Z97">
            <v>8486930</v>
          </cell>
          <cell r="AA97">
            <v>707100</v>
          </cell>
          <cell r="AB97">
            <v>15</v>
          </cell>
          <cell r="AC97">
            <v>3</v>
          </cell>
          <cell r="AD97">
            <v>603540</v>
          </cell>
          <cell r="AE97">
            <v>50400</v>
          </cell>
          <cell r="AF97">
            <v>1990500</v>
          </cell>
          <cell r="AG97">
            <v>1</v>
          </cell>
          <cell r="AH97">
            <v>14958744</v>
          </cell>
        </row>
        <row r="98">
          <cell r="A98">
            <v>94</v>
          </cell>
          <cell r="B98">
            <v>20020003</v>
          </cell>
          <cell r="C98" t="str">
            <v>이정옥</v>
          </cell>
          <cell r="D98">
            <v>20020003</v>
          </cell>
          <cell r="E98" t="str">
            <v>경영기획실</v>
          </cell>
          <cell r="F98" t="str">
            <v>여</v>
          </cell>
          <cell r="G98" t="str">
            <v>780615-2235621</v>
          </cell>
          <cell r="H98">
            <v>37280</v>
          </cell>
          <cell r="I98">
            <v>37280</v>
          </cell>
          <cell r="J98">
            <v>7.1863013698630134</v>
          </cell>
          <cell r="K98">
            <v>7.1863013698630134</v>
          </cell>
          <cell r="L98">
            <v>40716.666665999997</v>
          </cell>
          <cell r="M98">
            <v>1689720</v>
          </cell>
          <cell r="N98">
            <v>1689720</v>
          </cell>
          <cell r="O98">
            <v>1689720</v>
          </cell>
          <cell r="P98">
            <v>5069160</v>
          </cell>
          <cell r="Q98">
            <v>1671300</v>
          </cell>
          <cell r="R98">
            <v>1028960</v>
          </cell>
          <cell r="S98">
            <v>1337220</v>
          </cell>
          <cell r="T98">
            <v>1117220</v>
          </cell>
          <cell r="U98">
            <v>1407800</v>
          </cell>
          <cell r="V98">
            <v>1117220</v>
          </cell>
          <cell r="W98">
            <v>1317220</v>
          </cell>
          <cell r="X98">
            <v>1509750</v>
          </cell>
          <cell r="Y98">
            <v>1117220</v>
          </cell>
          <cell r="Z98">
            <v>9952610</v>
          </cell>
          <cell r="AA98">
            <v>829500</v>
          </cell>
          <cell r="AB98">
            <v>15</v>
          </cell>
          <cell r="AC98">
            <v>3</v>
          </cell>
          <cell r="AD98">
            <v>732899.99998799991</v>
          </cell>
          <cell r="AE98">
            <v>61200</v>
          </cell>
          <cell r="AF98">
            <v>2562000</v>
          </cell>
          <cell r="AG98">
            <v>1</v>
          </cell>
          <cell r="AH98">
            <v>20973304</v>
          </cell>
        </row>
        <row r="99">
          <cell r="A99">
            <v>95</v>
          </cell>
          <cell r="B99">
            <v>20050028</v>
          </cell>
          <cell r="C99" t="str">
            <v>한진열</v>
          </cell>
          <cell r="D99">
            <v>20050028</v>
          </cell>
          <cell r="E99" t="str">
            <v>경영기획실</v>
          </cell>
          <cell r="F99" t="str">
            <v>남</v>
          </cell>
          <cell r="G99" t="str">
            <v>790127-1155416</v>
          </cell>
          <cell r="H99">
            <v>38510</v>
          </cell>
          <cell r="I99">
            <v>38510</v>
          </cell>
          <cell r="J99">
            <v>3.8164383561643835</v>
          </cell>
          <cell r="K99">
            <v>3.8164383561643835</v>
          </cell>
          <cell r="L99">
            <v>40643.333333000002</v>
          </cell>
          <cell r="M99">
            <v>1537190</v>
          </cell>
          <cell r="N99">
            <v>1497190</v>
          </cell>
          <cell r="O99">
            <v>1617190</v>
          </cell>
          <cell r="P99">
            <v>4651570</v>
          </cell>
          <cell r="Q99">
            <v>1533600</v>
          </cell>
          <cell r="R99">
            <v>1056000</v>
          </cell>
          <cell r="S99">
            <v>1378030</v>
          </cell>
          <cell r="T99">
            <v>1158030</v>
          </cell>
          <cell r="U99">
            <v>1549160</v>
          </cell>
          <cell r="V99">
            <v>1158030</v>
          </cell>
          <cell r="W99">
            <v>1358030</v>
          </cell>
          <cell r="X99">
            <v>1686450</v>
          </cell>
          <cell r="Y99">
            <v>1158030</v>
          </cell>
          <cell r="Z99">
            <v>10501760</v>
          </cell>
          <cell r="AA99">
            <v>875100</v>
          </cell>
          <cell r="AB99">
            <v>15</v>
          </cell>
          <cell r="AC99">
            <v>1</v>
          </cell>
          <cell r="AD99">
            <v>650293.33332800004</v>
          </cell>
          <cell r="AE99">
            <v>54300</v>
          </cell>
          <cell r="AF99">
            <v>2463000</v>
          </cell>
          <cell r="AG99">
            <v>0</v>
          </cell>
          <cell r="AH99">
            <v>9399888</v>
          </cell>
        </row>
        <row r="100">
          <cell r="A100">
            <v>96</v>
          </cell>
          <cell r="B100">
            <v>20070024</v>
          </cell>
          <cell r="C100" t="str">
            <v>황보진아</v>
          </cell>
          <cell r="D100">
            <v>20070024</v>
          </cell>
          <cell r="E100" t="str">
            <v>경영기획실</v>
          </cell>
          <cell r="F100" t="str">
            <v>여</v>
          </cell>
          <cell r="G100" t="str">
            <v>820715-2703210</v>
          </cell>
          <cell r="H100">
            <v>39204</v>
          </cell>
          <cell r="I100">
            <v>39204</v>
          </cell>
          <cell r="J100">
            <v>1.9150684931506849</v>
          </cell>
          <cell r="K100">
            <v>1.9150684931506849</v>
          </cell>
          <cell r="L100">
            <v>32773.333333000002</v>
          </cell>
          <cell r="M100">
            <v>1175680</v>
          </cell>
          <cell r="N100">
            <v>1175680</v>
          </cell>
          <cell r="O100">
            <v>1175680</v>
          </cell>
          <cell r="P100">
            <v>3527040</v>
          </cell>
          <cell r="Q100">
            <v>1162800</v>
          </cell>
          <cell r="R100">
            <v>860000</v>
          </cell>
          <cell r="S100">
            <v>1138200</v>
          </cell>
          <cell r="T100">
            <v>918200</v>
          </cell>
          <cell r="U100">
            <v>1301840</v>
          </cell>
          <cell r="V100">
            <v>918200</v>
          </cell>
          <cell r="W100">
            <v>1118200</v>
          </cell>
          <cell r="X100">
            <v>1377300</v>
          </cell>
          <cell r="Y100">
            <v>918200</v>
          </cell>
          <cell r="Z100">
            <v>8550140</v>
          </cell>
          <cell r="AA100">
            <v>712500</v>
          </cell>
          <cell r="AB100">
            <v>15</v>
          </cell>
          <cell r="AC100">
            <v>0</v>
          </cell>
          <cell r="AD100">
            <v>491599.99999500002</v>
          </cell>
          <cell r="AE100">
            <v>41100</v>
          </cell>
          <cell r="AF100">
            <v>1916400</v>
          </cell>
          <cell r="AG100">
            <v>0</v>
          </cell>
          <cell r="AH100">
            <v>3670037</v>
          </cell>
        </row>
        <row r="101">
          <cell r="A101">
            <v>97</v>
          </cell>
          <cell r="B101">
            <v>20070065</v>
          </cell>
          <cell r="C101" t="str">
            <v>김종엽</v>
          </cell>
          <cell r="D101">
            <v>20070065</v>
          </cell>
          <cell r="E101" t="str">
            <v>경영기획실</v>
          </cell>
          <cell r="F101" t="str">
            <v>남</v>
          </cell>
          <cell r="G101" t="str">
            <v>791023-1183113</v>
          </cell>
          <cell r="H101">
            <v>39405</v>
          </cell>
          <cell r="I101">
            <v>39405</v>
          </cell>
          <cell r="J101">
            <v>1.3643835616438356</v>
          </cell>
          <cell r="K101">
            <v>1.3643835616438356</v>
          </cell>
          <cell r="L101">
            <v>39116.666665999997</v>
          </cell>
          <cell r="M101">
            <v>1414520</v>
          </cell>
          <cell r="N101">
            <v>1414520</v>
          </cell>
          <cell r="O101">
            <v>1434520</v>
          </cell>
          <cell r="P101">
            <v>4263560</v>
          </cell>
          <cell r="Q101">
            <v>1405500</v>
          </cell>
          <cell r="R101">
            <v>936900</v>
          </cell>
          <cell r="S101">
            <v>1147650</v>
          </cell>
          <cell r="T101">
            <v>1108500</v>
          </cell>
          <cell r="U101">
            <v>1200860</v>
          </cell>
          <cell r="V101">
            <v>1108500</v>
          </cell>
          <cell r="W101">
            <v>1308500</v>
          </cell>
          <cell r="X101">
            <v>1662750</v>
          </cell>
          <cell r="Y101">
            <v>1108500</v>
          </cell>
          <cell r="Z101">
            <v>9582160</v>
          </cell>
          <cell r="AA101">
            <v>798600</v>
          </cell>
          <cell r="AB101">
            <v>15</v>
          </cell>
          <cell r="AC101">
            <v>0</v>
          </cell>
          <cell r="AD101">
            <v>586749.99998999992</v>
          </cell>
          <cell r="AE101">
            <v>48900</v>
          </cell>
          <cell r="AF101">
            <v>2253000</v>
          </cell>
          <cell r="AG101">
            <v>0</v>
          </cell>
          <cell r="AH101">
            <v>3073956</v>
          </cell>
        </row>
        <row r="102">
          <cell r="A102">
            <v>98</v>
          </cell>
          <cell r="B102">
            <v>19960003</v>
          </cell>
          <cell r="C102" t="str">
            <v>고범일</v>
          </cell>
          <cell r="D102">
            <v>19960003</v>
          </cell>
          <cell r="E102" t="str">
            <v>생산기술부</v>
          </cell>
          <cell r="F102" t="str">
            <v>남</v>
          </cell>
          <cell r="G102" t="str">
            <v>711105-1255815</v>
          </cell>
          <cell r="H102">
            <v>35187</v>
          </cell>
          <cell r="I102">
            <v>38534</v>
          </cell>
          <cell r="J102">
            <v>12.920547945205479</v>
          </cell>
          <cell r="K102">
            <v>3.7506849315068491</v>
          </cell>
          <cell r="L102">
            <v>48506.666665999997</v>
          </cell>
          <cell r="M102">
            <v>1853480</v>
          </cell>
          <cell r="N102">
            <v>1933480</v>
          </cell>
          <cell r="O102">
            <v>1933480</v>
          </cell>
          <cell r="P102">
            <v>5720440</v>
          </cell>
          <cell r="Q102">
            <v>1885800</v>
          </cell>
          <cell r="R102">
            <v>1334940</v>
          </cell>
          <cell r="S102">
            <v>1651980</v>
          </cell>
          <cell r="T102">
            <v>1431980</v>
          </cell>
          <cell r="U102">
            <v>1694240</v>
          </cell>
          <cell r="V102">
            <v>1431980</v>
          </cell>
          <cell r="W102">
            <v>1631980</v>
          </cell>
          <cell r="X102">
            <v>1867800</v>
          </cell>
          <cell r="Y102">
            <v>1431980</v>
          </cell>
          <cell r="Z102">
            <v>12476880</v>
          </cell>
          <cell r="AA102">
            <v>1039800</v>
          </cell>
          <cell r="AB102">
            <v>15</v>
          </cell>
          <cell r="AC102">
            <v>6</v>
          </cell>
          <cell r="AD102">
            <v>1018639.9999859999</v>
          </cell>
          <cell r="AE102">
            <v>84900</v>
          </cell>
          <cell r="AF102">
            <v>3010500</v>
          </cell>
          <cell r="AG102">
            <v>0</v>
          </cell>
          <cell r="AH102">
            <v>11291437</v>
          </cell>
        </row>
        <row r="103">
          <cell r="A103">
            <v>99</v>
          </cell>
          <cell r="B103">
            <v>19990024</v>
          </cell>
          <cell r="C103" t="str">
            <v>이군주</v>
          </cell>
          <cell r="D103">
            <v>19990024</v>
          </cell>
          <cell r="E103" t="str">
            <v>생산기술부</v>
          </cell>
          <cell r="F103" t="str">
            <v>남</v>
          </cell>
          <cell r="G103" t="str">
            <v>730125-1453011</v>
          </cell>
          <cell r="H103">
            <v>36346</v>
          </cell>
          <cell r="I103">
            <v>38718</v>
          </cell>
          <cell r="J103">
            <v>9.7452054794520553</v>
          </cell>
          <cell r="K103">
            <v>3.2465753424657535</v>
          </cell>
          <cell r="L103">
            <v>57776.666665999997</v>
          </cell>
          <cell r="M103">
            <v>2173290</v>
          </cell>
          <cell r="N103">
            <v>2213290</v>
          </cell>
          <cell r="O103">
            <v>2173290</v>
          </cell>
          <cell r="P103">
            <v>6559870</v>
          </cell>
          <cell r="Q103">
            <v>2162700</v>
          </cell>
          <cell r="R103">
            <v>1316700</v>
          </cell>
          <cell r="S103">
            <v>1632550</v>
          </cell>
          <cell r="T103">
            <v>1412550</v>
          </cell>
          <cell r="U103">
            <v>1673960</v>
          </cell>
          <cell r="V103">
            <v>1412550</v>
          </cell>
          <cell r="W103">
            <v>1612550</v>
          </cell>
          <cell r="X103">
            <v>1879300</v>
          </cell>
          <cell r="Y103">
            <v>1412550</v>
          </cell>
          <cell r="Z103">
            <v>12352710</v>
          </cell>
          <cell r="AA103">
            <v>1029300</v>
          </cell>
          <cell r="AB103">
            <v>15</v>
          </cell>
          <cell r="AC103">
            <v>4</v>
          </cell>
          <cell r="AD103">
            <v>1097756.6666540001</v>
          </cell>
          <cell r="AE103">
            <v>91500</v>
          </cell>
          <cell r="AF103">
            <v>3283500</v>
          </cell>
          <cell r="AG103">
            <v>0</v>
          </cell>
          <cell r="AH103">
            <v>10660130</v>
          </cell>
        </row>
        <row r="104">
          <cell r="A104">
            <v>100</v>
          </cell>
          <cell r="B104">
            <v>20030044</v>
          </cell>
          <cell r="C104" t="str">
            <v>박우철</v>
          </cell>
          <cell r="D104">
            <v>20030044</v>
          </cell>
          <cell r="E104" t="str">
            <v>생산기술부</v>
          </cell>
          <cell r="F104" t="str">
            <v>남</v>
          </cell>
          <cell r="G104" t="str">
            <v>770126-1148817</v>
          </cell>
          <cell r="H104">
            <v>37921</v>
          </cell>
          <cell r="I104">
            <v>37921</v>
          </cell>
          <cell r="J104">
            <v>5.4301369863013695</v>
          </cell>
          <cell r="K104">
            <v>5.4301369863013695</v>
          </cell>
          <cell r="L104">
            <v>40633.333333000002</v>
          </cell>
          <cell r="M104">
            <v>1496850</v>
          </cell>
          <cell r="N104">
            <v>1516850</v>
          </cell>
          <cell r="O104">
            <v>1496850</v>
          </cell>
          <cell r="P104">
            <v>4510550</v>
          </cell>
          <cell r="Q104">
            <v>1487100</v>
          </cell>
          <cell r="R104">
            <v>1062960</v>
          </cell>
          <cell r="S104">
            <v>1417910</v>
          </cell>
          <cell r="T104">
            <v>1197910</v>
          </cell>
          <cell r="U104">
            <v>1518800</v>
          </cell>
          <cell r="V104">
            <v>1197910</v>
          </cell>
          <cell r="W104">
            <v>1397910</v>
          </cell>
          <cell r="X104">
            <v>1648500</v>
          </cell>
          <cell r="Y104">
            <v>1197910</v>
          </cell>
          <cell r="Z104">
            <v>10639810</v>
          </cell>
          <cell r="AA104">
            <v>886800</v>
          </cell>
          <cell r="AB104">
            <v>15</v>
          </cell>
          <cell r="AC104">
            <v>2</v>
          </cell>
          <cell r="AD104">
            <v>690766.666661</v>
          </cell>
          <cell r="AE104">
            <v>57600</v>
          </cell>
          <cell r="AF104">
            <v>2431500</v>
          </cell>
          <cell r="AG104">
            <v>0.5</v>
          </cell>
          <cell r="AH104">
            <v>14419128</v>
          </cell>
        </row>
        <row r="105">
          <cell r="A105">
            <v>101</v>
          </cell>
          <cell r="B105">
            <v>20060046</v>
          </cell>
          <cell r="C105" t="str">
            <v>조종환</v>
          </cell>
          <cell r="D105">
            <v>20060046</v>
          </cell>
          <cell r="E105" t="str">
            <v>생산기술부</v>
          </cell>
          <cell r="F105" t="str">
            <v>남</v>
          </cell>
          <cell r="G105" t="str">
            <v>820201-1150112</v>
          </cell>
          <cell r="H105">
            <v>39041</v>
          </cell>
          <cell r="I105">
            <v>39041</v>
          </cell>
          <cell r="J105">
            <v>2.3616438356164382</v>
          </cell>
          <cell r="K105">
            <v>2.3616438356164382</v>
          </cell>
          <cell r="L105">
            <v>37706.666665999997</v>
          </cell>
          <cell r="M105">
            <v>1410880</v>
          </cell>
          <cell r="N105">
            <v>1370880</v>
          </cell>
          <cell r="O105">
            <v>1370880</v>
          </cell>
          <cell r="P105">
            <v>4152640</v>
          </cell>
          <cell r="Q105">
            <v>1368900</v>
          </cell>
          <cell r="R105">
            <v>996000</v>
          </cell>
          <cell r="S105">
            <v>1281200</v>
          </cell>
          <cell r="T105">
            <v>1061200</v>
          </cell>
          <cell r="U105">
            <v>1473440</v>
          </cell>
          <cell r="V105">
            <v>1061200</v>
          </cell>
          <cell r="W105">
            <v>1261200</v>
          </cell>
          <cell r="X105">
            <v>1591800</v>
          </cell>
          <cell r="Y105">
            <v>1061200</v>
          </cell>
          <cell r="Z105">
            <v>9787240</v>
          </cell>
          <cell r="AA105">
            <v>815700</v>
          </cell>
          <cell r="AB105">
            <v>15</v>
          </cell>
          <cell r="AC105">
            <v>1</v>
          </cell>
          <cell r="AD105">
            <v>603306.66665599996</v>
          </cell>
          <cell r="AE105">
            <v>50400</v>
          </cell>
          <cell r="AF105">
            <v>2235000</v>
          </cell>
          <cell r="AG105">
            <v>0</v>
          </cell>
          <cell r="AH105">
            <v>5278274</v>
          </cell>
        </row>
        <row r="106">
          <cell r="A106">
            <v>102</v>
          </cell>
          <cell r="B106">
            <v>20070043</v>
          </cell>
          <cell r="C106" t="str">
            <v>이주형</v>
          </cell>
          <cell r="D106">
            <v>20070043</v>
          </cell>
          <cell r="E106" t="str">
            <v>생산기술부</v>
          </cell>
          <cell r="F106" t="str">
            <v>남</v>
          </cell>
          <cell r="G106" t="str">
            <v>800605-1140116</v>
          </cell>
          <cell r="H106">
            <v>39342</v>
          </cell>
          <cell r="I106">
            <v>39342</v>
          </cell>
          <cell r="J106">
            <v>1.536986301369863</v>
          </cell>
          <cell r="K106">
            <v>1.536986301369863</v>
          </cell>
          <cell r="L106">
            <v>38836.666665999997</v>
          </cell>
          <cell r="M106">
            <v>1384860</v>
          </cell>
          <cell r="N106">
            <v>1424860</v>
          </cell>
          <cell r="O106">
            <v>1404860</v>
          </cell>
          <cell r="P106">
            <v>4214580</v>
          </cell>
          <cell r="Q106">
            <v>1389300</v>
          </cell>
          <cell r="R106">
            <v>640460</v>
          </cell>
          <cell r="S106">
            <v>1019080</v>
          </cell>
          <cell r="T106">
            <v>1056100</v>
          </cell>
          <cell r="U106">
            <v>1417320</v>
          </cell>
          <cell r="V106">
            <v>1100100</v>
          </cell>
          <cell r="W106">
            <v>1300100</v>
          </cell>
          <cell r="X106">
            <v>1650150</v>
          </cell>
          <cell r="Y106">
            <v>1100100</v>
          </cell>
          <cell r="Z106">
            <v>9283410</v>
          </cell>
          <cell r="AA106">
            <v>773700</v>
          </cell>
          <cell r="AB106">
            <v>15</v>
          </cell>
          <cell r="AC106">
            <v>0</v>
          </cell>
          <cell r="AD106">
            <v>582549.99998999992</v>
          </cell>
          <cell r="AE106">
            <v>48600</v>
          </cell>
          <cell r="AF106">
            <v>2211600</v>
          </cell>
          <cell r="AG106">
            <v>0</v>
          </cell>
          <cell r="AH106">
            <v>3399199</v>
          </cell>
        </row>
        <row r="107">
          <cell r="A107">
            <v>103</v>
          </cell>
          <cell r="B107">
            <v>20070064</v>
          </cell>
          <cell r="C107" t="str">
            <v>이상원</v>
          </cell>
          <cell r="D107">
            <v>20070064</v>
          </cell>
          <cell r="E107" t="str">
            <v>생산기술부</v>
          </cell>
          <cell r="F107" t="str">
            <v>남</v>
          </cell>
          <cell r="G107" t="str">
            <v>791025-1065624</v>
          </cell>
          <cell r="H107">
            <v>39391</v>
          </cell>
          <cell r="I107">
            <v>39391</v>
          </cell>
          <cell r="J107">
            <v>1.4027397260273973</v>
          </cell>
          <cell r="K107">
            <v>1.4027397260273973</v>
          </cell>
          <cell r="L107">
            <v>39283.333333000002</v>
          </cell>
          <cell r="M107">
            <v>1420270</v>
          </cell>
          <cell r="N107">
            <v>1420270</v>
          </cell>
          <cell r="O107">
            <v>1440270</v>
          </cell>
          <cell r="P107">
            <v>4280810</v>
          </cell>
          <cell r="Q107">
            <v>1411200</v>
          </cell>
          <cell r="R107">
            <v>728700</v>
          </cell>
          <cell r="S107">
            <v>925950</v>
          </cell>
          <cell r="T107">
            <v>942230</v>
          </cell>
          <cell r="U107">
            <v>1240760</v>
          </cell>
          <cell r="V107">
            <v>1108500</v>
          </cell>
          <cell r="W107">
            <v>1308500</v>
          </cell>
          <cell r="X107">
            <v>1662750</v>
          </cell>
          <cell r="Y107">
            <v>1108500</v>
          </cell>
          <cell r="Z107">
            <v>9025890</v>
          </cell>
          <cell r="AA107">
            <v>752100</v>
          </cell>
          <cell r="AB107">
            <v>15</v>
          </cell>
          <cell r="AC107">
            <v>0</v>
          </cell>
          <cell r="AD107">
            <v>589249.99999500008</v>
          </cell>
          <cell r="AE107">
            <v>49200</v>
          </cell>
          <cell r="AF107">
            <v>2212500</v>
          </cell>
          <cell r="AG107">
            <v>0</v>
          </cell>
          <cell r="AH107">
            <v>3103562</v>
          </cell>
        </row>
        <row r="108">
          <cell r="A108">
            <v>104</v>
          </cell>
          <cell r="B108">
            <v>20070067</v>
          </cell>
          <cell r="C108" t="str">
            <v>이선이</v>
          </cell>
          <cell r="D108">
            <v>20070067</v>
          </cell>
          <cell r="E108" t="str">
            <v>생산기술부</v>
          </cell>
          <cell r="F108" t="str">
            <v>여</v>
          </cell>
          <cell r="G108" t="str">
            <v>870708-2350919</v>
          </cell>
          <cell r="H108">
            <v>39407</v>
          </cell>
          <cell r="I108">
            <v>39407</v>
          </cell>
          <cell r="J108">
            <v>1.3589041095890411</v>
          </cell>
          <cell r="K108">
            <v>1.3589041095890411</v>
          </cell>
          <cell r="L108">
            <v>31576.666666000001</v>
          </cell>
          <cell r="M108">
            <v>1134390</v>
          </cell>
          <cell r="N108">
            <v>1154390</v>
          </cell>
          <cell r="O108">
            <v>1134390</v>
          </cell>
          <cell r="P108">
            <v>3423170</v>
          </cell>
          <cell r="Q108">
            <v>1128600</v>
          </cell>
          <cell r="R108">
            <v>361240</v>
          </cell>
          <cell r="S108">
            <v>685150</v>
          </cell>
          <cell r="T108">
            <v>684290</v>
          </cell>
          <cell r="U108">
            <v>971150</v>
          </cell>
          <cell r="V108">
            <v>833440</v>
          </cell>
          <cell r="W108">
            <v>1077300</v>
          </cell>
          <cell r="X108">
            <v>1315950</v>
          </cell>
          <cell r="Y108">
            <v>877300</v>
          </cell>
          <cell r="Z108">
            <v>6805820</v>
          </cell>
          <cell r="AA108">
            <v>567300</v>
          </cell>
          <cell r="AB108">
            <v>15</v>
          </cell>
          <cell r="AC108">
            <v>0</v>
          </cell>
          <cell r="AD108">
            <v>473649.99999000004</v>
          </cell>
          <cell r="AE108">
            <v>39600</v>
          </cell>
          <cell r="AF108">
            <v>1735500</v>
          </cell>
          <cell r="AG108">
            <v>0</v>
          </cell>
          <cell r="AH108">
            <v>2358378</v>
          </cell>
        </row>
        <row r="109">
          <cell r="A109">
            <v>105</v>
          </cell>
          <cell r="B109">
            <v>20080108</v>
          </cell>
          <cell r="C109" t="str">
            <v>이경재</v>
          </cell>
          <cell r="D109">
            <v>20080108</v>
          </cell>
          <cell r="E109" t="str">
            <v>생산기술부</v>
          </cell>
          <cell r="F109" t="str">
            <v>남</v>
          </cell>
          <cell r="G109" t="str">
            <v>821225-1080435</v>
          </cell>
          <cell r="H109">
            <v>39783</v>
          </cell>
          <cell r="I109">
            <v>39783</v>
          </cell>
          <cell r="J109">
            <v>0.32876712328767121</v>
          </cell>
          <cell r="K109">
            <v>0.32876712328767121</v>
          </cell>
          <cell r="L109">
            <v>37426.666665999997</v>
          </cell>
          <cell r="M109">
            <v>1326220</v>
          </cell>
          <cell r="N109">
            <v>1346220</v>
          </cell>
          <cell r="O109">
            <v>1326220</v>
          </cell>
          <cell r="P109">
            <v>3998660</v>
          </cell>
          <cell r="Q109">
            <v>1318200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154220</v>
          </cell>
          <cell r="X109">
            <v>126340</v>
          </cell>
          <cell r="Y109">
            <v>263200</v>
          </cell>
          <cell r="Z109">
            <v>543760</v>
          </cell>
          <cell r="AA109">
            <v>45300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1363500</v>
          </cell>
          <cell r="AG109">
            <v>0</v>
          </cell>
          <cell r="AH109" t="str">
            <v>퇴직금없음</v>
          </cell>
        </row>
        <row r="110">
          <cell r="A110">
            <v>106</v>
          </cell>
          <cell r="B110">
            <v>20080109</v>
          </cell>
          <cell r="C110" t="str">
            <v>이민정</v>
          </cell>
          <cell r="D110">
            <v>20080109</v>
          </cell>
          <cell r="E110" t="str">
            <v>생산기술부</v>
          </cell>
          <cell r="F110" t="str">
            <v>여</v>
          </cell>
          <cell r="G110" t="str">
            <v>891216-2852523</v>
          </cell>
          <cell r="H110">
            <v>39783</v>
          </cell>
          <cell r="I110">
            <v>39783</v>
          </cell>
          <cell r="J110">
            <v>0.32876712328767121</v>
          </cell>
          <cell r="K110">
            <v>0.32876712328767121</v>
          </cell>
          <cell r="L110">
            <v>30064</v>
          </cell>
          <cell r="M110">
            <v>1072210</v>
          </cell>
          <cell r="N110">
            <v>1072210</v>
          </cell>
          <cell r="O110">
            <v>1091850</v>
          </cell>
          <cell r="P110">
            <v>3236270</v>
          </cell>
          <cell r="Q110">
            <v>1066800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136950</v>
          </cell>
          <cell r="X110">
            <v>100430</v>
          </cell>
          <cell r="Y110">
            <v>209230</v>
          </cell>
          <cell r="Z110">
            <v>446610</v>
          </cell>
          <cell r="AA110">
            <v>37200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1104000</v>
          </cell>
          <cell r="AG110">
            <v>0</v>
          </cell>
          <cell r="AH110" t="str">
            <v>퇴직금없음</v>
          </cell>
        </row>
        <row r="111">
          <cell r="A111">
            <v>107</v>
          </cell>
          <cell r="B111">
            <v>19980003</v>
          </cell>
          <cell r="C111" t="str">
            <v>진형만</v>
          </cell>
          <cell r="D111">
            <v>19980003</v>
          </cell>
          <cell r="E111" t="str">
            <v>생산기술부2</v>
          </cell>
          <cell r="F111" t="str">
            <v>남</v>
          </cell>
          <cell r="G111" t="str">
            <v>740120-1255416</v>
          </cell>
          <cell r="H111">
            <v>35921</v>
          </cell>
          <cell r="I111">
            <v>39479</v>
          </cell>
          <cell r="J111">
            <v>10.90958904109589</v>
          </cell>
          <cell r="K111">
            <v>1.1616438356164382</v>
          </cell>
          <cell r="L111">
            <v>46210</v>
          </cell>
          <cell r="M111">
            <v>1744250</v>
          </cell>
          <cell r="N111">
            <v>1824250</v>
          </cell>
          <cell r="O111">
            <v>1824250</v>
          </cell>
          <cell r="P111">
            <v>5392750</v>
          </cell>
          <cell r="Q111">
            <v>1777800</v>
          </cell>
          <cell r="R111">
            <v>1281420</v>
          </cell>
          <cell r="S111">
            <v>1595180</v>
          </cell>
          <cell r="T111">
            <v>1375180</v>
          </cell>
          <cell r="U111">
            <v>1647560</v>
          </cell>
          <cell r="V111">
            <v>1375180</v>
          </cell>
          <cell r="W111">
            <v>1575180</v>
          </cell>
          <cell r="X111">
            <v>1809450</v>
          </cell>
          <cell r="Y111">
            <v>1375180</v>
          </cell>
          <cell r="Z111">
            <v>12034330</v>
          </cell>
          <cell r="AA111">
            <v>1002900</v>
          </cell>
          <cell r="AB111">
            <v>15</v>
          </cell>
          <cell r="AC111">
            <v>5</v>
          </cell>
          <cell r="AD111">
            <v>924200</v>
          </cell>
          <cell r="AE111">
            <v>77100</v>
          </cell>
          <cell r="AF111">
            <v>2857800</v>
          </cell>
          <cell r="AG111">
            <v>0</v>
          </cell>
          <cell r="AH111">
            <v>3319746</v>
          </cell>
        </row>
        <row r="112">
          <cell r="A112">
            <v>108</v>
          </cell>
          <cell r="B112">
            <v>20020023</v>
          </cell>
          <cell r="C112" t="str">
            <v>장응수</v>
          </cell>
          <cell r="D112">
            <v>20020023</v>
          </cell>
          <cell r="E112" t="str">
            <v>생산기술부2</v>
          </cell>
          <cell r="F112" t="str">
            <v>남</v>
          </cell>
          <cell r="G112" t="str">
            <v>750520-1805714</v>
          </cell>
          <cell r="H112">
            <v>37417</v>
          </cell>
          <cell r="I112">
            <v>39356</v>
          </cell>
          <cell r="J112">
            <v>6.8109589041095893</v>
          </cell>
          <cell r="K112">
            <v>1.4986301369863013</v>
          </cell>
          <cell r="L112">
            <v>42390</v>
          </cell>
          <cell r="M112">
            <v>1597460</v>
          </cell>
          <cell r="N112">
            <v>1597460</v>
          </cell>
          <cell r="O112">
            <v>1597460</v>
          </cell>
          <cell r="P112">
            <v>4792380</v>
          </cell>
          <cell r="Q112">
            <v>1579800</v>
          </cell>
          <cell r="R112">
            <v>1158840</v>
          </cell>
          <cell r="S112">
            <v>1465100</v>
          </cell>
          <cell r="T112">
            <v>1245100</v>
          </cell>
          <cell r="U112">
            <v>1534040</v>
          </cell>
          <cell r="V112">
            <v>1245100</v>
          </cell>
          <cell r="W112">
            <v>1445100</v>
          </cell>
          <cell r="X112">
            <v>1667550</v>
          </cell>
          <cell r="Y112">
            <v>1245100</v>
          </cell>
          <cell r="Z112">
            <v>11005930</v>
          </cell>
          <cell r="AA112">
            <v>917100</v>
          </cell>
          <cell r="AB112">
            <v>15</v>
          </cell>
          <cell r="AC112">
            <v>3</v>
          </cell>
          <cell r="AD112">
            <v>763020</v>
          </cell>
          <cell r="AE112">
            <v>63600</v>
          </cell>
          <cell r="AF112">
            <v>2560500</v>
          </cell>
          <cell r="AG112">
            <v>0</v>
          </cell>
          <cell r="AH112">
            <v>3837242</v>
          </cell>
        </row>
        <row r="113">
          <cell r="A113">
            <v>109</v>
          </cell>
          <cell r="B113">
            <v>20080001</v>
          </cell>
          <cell r="C113" t="str">
            <v>이승국</v>
          </cell>
          <cell r="D113">
            <v>20080001</v>
          </cell>
          <cell r="E113" t="str">
            <v>생산기술부2</v>
          </cell>
          <cell r="F113" t="str">
            <v>남</v>
          </cell>
          <cell r="G113" t="str">
            <v>800802-1222010</v>
          </cell>
          <cell r="H113">
            <v>39454</v>
          </cell>
          <cell r="I113">
            <v>39454</v>
          </cell>
          <cell r="J113">
            <v>1.2301369863013698</v>
          </cell>
          <cell r="K113">
            <v>1.2301369863013698</v>
          </cell>
          <cell r="L113">
            <v>37260</v>
          </cell>
          <cell r="M113">
            <v>1330470</v>
          </cell>
          <cell r="N113">
            <v>1330470</v>
          </cell>
          <cell r="O113">
            <v>1330470</v>
          </cell>
          <cell r="P113">
            <v>3991410</v>
          </cell>
          <cell r="Q113">
            <v>1315800</v>
          </cell>
          <cell r="R113">
            <v>316160</v>
          </cell>
          <cell r="S113">
            <v>655340</v>
          </cell>
          <cell r="T113">
            <v>684320</v>
          </cell>
          <cell r="U113">
            <v>971180</v>
          </cell>
          <cell r="V113">
            <v>863300</v>
          </cell>
          <cell r="W113">
            <v>1192270</v>
          </cell>
          <cell r="X113">
            <v>1563410</v>
          </cell>
          <cell r="Y113">
            <v>1052800</v>
          </cell>
          <cell r="Z113">
            <v>7298780</v>
          </cell>
          <cell r="AA113">
            <v>608100</v>
          </cell>
          <cell r="AB113">
            <v>15</v>
          </cell>
          <cell r="AC113">
            <v>0</v>
          </cell>
          <cell r="AD113">
            <v>558900</v>
          </cell>
          <cell r="AE113">
            <v>46500</v>
          </cell>
          <cell r="AF113">
            <v>1970400</v>
          </cell>
          <cell r="AG113">
            <v>0</v>
          </cell>
          <cell r="AH113">
            <v>2423862</v>
          </cell>
        </row>
        <row r="114">
          <cell r="A114">
            <v>110</v>
          </cell>
          <cell r="B114">
            <v>19920003</v>
          </cell>
          <cell r="C114" t="str">
            <v>임태신</v>
          </cell>
          <cell r="D114">
            <v>19920003</v>
          </cell>
          <cell r="E114" t="str">
            <v>생산기술연구소</v>
          </cell>
          <cell r="F114" t="str">
            <v>남</v>
          </cell>
          <cell r="G114" t="str">
            <v>610706-1066616</v>
          </cell>
          <cell r="H114">
            <v>33882</v>
          </cell>
          <cell r="I114">
            <v>39356</v>
          </cell>
          <cell r="J114">
            <v>16.495890410958904</v>
          </cell>
          <cell r="K114">
            <v>1.4986301369863013</v>
          </cell>
          <cell r="L114">
            <v>78106.666666000005</v>
          </cell>
          <cell r="M114">
            <v>3089680</v>
          </cell>
          <cell r="N114">
            <v>3089680</v>
          </cell>
          <cell r="O114">
            <v>3089680</v>
          </cell>
          <cell r="P114">
            <v>9269040</v>
          </cell>
          <cell r="Q114">
            <v>3055800</v>
          </cell>
          <cell r="R114">
            <v>2062480</v>
          </cell>
          <cell r="S114">
            <v>2402110</v>
          </cell>
          <cell r="T114">
            <v>2182110</v>
          </cell>
          <cell r="U114">
            <v>2261840</v>
          </cell>
          <cell r="V114">
            <v>2182110</v>
          </cell>
          <cell r="W114">
            <v>2382110</v>
          </cell>
          <cell r="X114">
            <v>2577300</v>
          </cell>
          <cell r="Y114">
            <v>2182110</v>
          </cell>
          <cell r="Z114">
            <v>18232170</v>
          </cell>
          <cell r="AA114">
            <v>1519200</v>
          </cell>
          <cell r="AB114">
            <v>15</v>
          </cell>
          <cell r="AC114">
            <v>8</v>
          </cell>
          <cell r="AD114">
            <v>1796453.3333180002</v>
          </cell>
          <cell r="AE114">
            <v>149700</v>
          </cell>
          <cell r="AF114">
            <v>4724700</v>
          </cell>
          <cell r="AG114">
            <v>0</v>
          </cell>
          <cell r="AH114">
            <v>7080578</v>
          </cell>
        </row>
        <row r="115">
          <cell r="A115">
            <v>111</v>
          </cell>
          <cell r="B115">
            <v>19940009</v>
          </cell>
          <cell r="C115" t="str">
            <v>박미희</v>
          </cell>
          <cell r="D115">
            <v>19940009</v>
          </cell>
          <cell r="E115" t="str">
            <v>생산기술연구소</v>
          </cell>
          <cell r="F115" t="str">
            <v>여</v>
          </cell>
          <cell r="G115" t="str">
            <v>761130-2143126</v>
          </cell>
          <cell r="H115">
            <v>34612</v>
          </cell>
          <cell r="I115">
            <v>39600</v>
          </cell>
          <cell r="J115">
            <v>14.495890410958904</v>
          </cell>
          <cell r="K115">
            <v>0.83013698630136989</v>
          </cell>
          <cell r="L115">
            <v>40600</v>
          </cell>
          <cell r="M115">
            <v>1530700</v>
          </cell>
          <cell r="N115">
            <v>1510700</v>
          </cell>
          <cell r="O115">
            <v>1530700</v>
          </cell>
          <cell r="P115">
            <v>4572100</v>
          </cell>
          <cell r="Q115">
            <v>1507200</v>
          </cell>
          <cell r="R115">
            <v>1087820</v>
          </cell>
          <cell r="S115">
            <v>1399930</v>
          </cell>
          <cell r="T115">
            <v>1179930</v>
          </cell>
          <cell r="U115">
            <v>1475600</v>
          </cell>
          <cell r="V115">
            <v>1179930</v>
          </cell>
          <cell r="W115">
            <v>1379930</v>
          </cell>
          <cell r="X115">
            <v>1594500</v>
          </cell>
          <cell r="Y115">
            <v>1179930</v>
          </cell>
          <cell r="Z115">
            <v>10477570</v>
          </cell>
          <cell r="AA115">
            <v>873000</v>
          </cell>
          <cell r="AB115">
            <v>15</v>
          </cell>
          <cell r="AC115">
            <v>7</v>
          </cell>
          <cell r="AD115">
            <v>893200</v>
          </cell>
          <cell r="AE115">
            <v>74400</v>
          </cell>
          <cell r="AF115">
            <v>2454600</v>
          </cell>
          <cell r="AG115">
            <v>0</v>
          </cell>
          <cell r="AH115">
            <v>2037654</v>
          </cell>
        </row>
        <row r="116">
          <cell r="A116">
            <v>112</v>
          </cell>
          <cell r="B116">
            <v>20000005</v>
          </cell>
          <cell r="C116" t="str">
            <v>하재욱</v>
          </cell>
          <cell r="D116">
            <v>20000005</v>
          </cell>
          <cell r="E116" t="str">
            <v>생산기술연구소</v>
          </cell>
          <cell r="F116" t="str">
            <v>남</v>
          </cell>
          <cell r="G116" t="str">
            <v>750120-1162925</v>
          </cell>
          <cell r="H116">
            <v>36577</v>
          </cell>
          <cell r="I116">
            <v>39356</v>
          </cell>
          <cell r="J116">
            <v>9.1123287671232873</v>
          </cell>
          <cell r="K116">
            <v>1.4986301369863013</v>
          </cell>
          <cell r="L116">
            <v>45813.333333000002</v>
          </cell>
          <cell r="M116">
            <v>1745560</v>
          </cell>
          <cell r="N116">
            <v>1825560</v>
          </cell>
          <cell r="O116">
            <v>1765560</v>
          </cell>
          <cell r="P116">
            <v>5336680</v>
          </cell>
          <cell r="Q116">
            <v>1759200</v>
          </cell>
          <cell r="R116">
            <v>1273440</v>
          </cell>
          <cell r="S116">
            <v>1586620</v>
          </cell>
          <cell r="T116">
            <v>1366620</v>
          </cell>
          <cell r="U116">
            <v>1651280</v>
          </cell>
          <cell r="V116">
            <v>1366620</v>
          </cell>
          <cell r="W116">
            <v>1566620</v>
          </cell>
          <cell r="X116">
            <v>1814100</v>
          </cell>
          <cell r="Y116">
            <v>1366620</v>
          </cell>
          <cell r="Z116">
            <v>11991920</v>
          </cell>
          <cell r="AA116">
            <v>999300</v>
          </cell>
          <cell r="AB116">
            <v>15</v>
          </cell>
          <cell r="AC116">
            <v>4</v>
          </cell>
          <cell r="AD116">
            <v>870453.33332700003</v>
          </cell>
          <cell r="AE116">
            <v>72600</v>
          </cell>
          <cell r="AF116">
            <v>2831100</v>
          </cell>
          <cell r="AG116">
            <v>0</v>
          </cell>
          <cell r="AH116">
            <v>4242772</v>
          </cell>
        </row>
        <row r="117">
          <cell r="A117">
            <v>113</v>
          </cell>
          <cell r="B117">
            <v>20030047</v>
          </cell>
          <cell r="C117" t="str">
            <v>김태수</v>
          </cell>
          <cell r="D117">
            <v>20030047</v>
          </cell>
          <cell r="E117" t="str">
            <v>생산기술연구소</v>
          </cell>
          <cell r="F117" t="str">
            <v>남</v>
          </cell>
          <cell r="G117" t="str">
            <v>800109-1808314</v>
          </cell>
          <cell r="H117">
            <v>37926</v>
          </cell>
          <cell r="I117">
            <v>37926</v>
          </cell>
          <cell r="J117">
            <v>5.4164383561643836</v>
          </cell>
          <cell r="K117">
            <v>5.4164383561643836</v>
          </cell>
          <cell r="L117">
            <v>40493.333333000002</v>
          </cell>
          <cell r="M117">
            <v>1532020</v>
          </cell>
          <cell r="N117">
            <v>1532020</v>
          </cell>
          <cell r="O117">
            <v>1492020</v>
          </cell>
          <cell r="P117">
            <v>4556060</v>
          </cell>
          <cell r="Q117">
            <v>1502100</v>
          </cell>
          <cell r="R117">
            <v>1058840</v>
          </cell>
          <cell r="S117">
            <v>1413330</v>
          </cell>
          <cell r="T117">
            <v>1193330</v>
          </cell>
          <cell r="U117">
            <v>1513760</v>
          </cell>
          <cell r="V117">
            <v>1193330</v>
          </cell>
          <cell r="W117">
            <v>1393330</v>
          </cell>
          <cell r="X117">
            <v>1642200</v>
          </cell>
          <cell r="Y117">
            <v>1193330</v>
          </cell>
          <cell r="Z117">
            <v>10601450</v>
          </cell>
          <cell r="AA117">
            <v>883500</v>
          </cell>
          <cell r="AB117">
            <v>15</v>
          </cell>
          <cell r="AC117">
            <v>2</v>
          </cell>
          <cell r="AD117">
            <v>688386.666661</v>
          </cell>
          <cell r="AE117">
            <v>57300</v>
          </cell>
          <cell r="AF117">
            <v>2442900</v>
          </cell>
          <cell r="AG117">
            <v>0.5</v>
          </cell>
          <cell r="AH117">
            <v>14453267</v>
          </cell>
        </row>
        <row r="118">
          <cell r="A118">
            <v>114</v>
          </cell>
          <cell r="B118">
            <v>20040026</v>
          </cell>
          <cell r="C118" t="str">
            <v>조한범</v>
          </cell>
          <cell r="D118">
            <v>20040026</v>
          </cell>
          <cell r="E118" t="str">
            <v>생산기술연구소</v>
          </cell>
          <cell r="F118" t="str">
            <v>남</v>
          </cell>
          <cell r="G118" t="str">
            <v>791006-1069815</v>
          </cell>
          <cell r="H118">
            <v>38075</v>
          </cell>
          <cell r="I118">
            <v>38075</v>
          </cell>
          <cell r="J118">
            <v>5.0082191780821921</v>
          </cell>
          <cell r="K118">
            <v>5.0082191780821921</v>
          </cell>
          <cell r="L118">
            <v>40923.333333000002</v>
          </cell>
          <cell r="M118">
            <v>1556850</v>
          </cell>
          <cell r="N118">
            <v>1536850</v>
          </cell>
          <cell r="O118">
            <v>1541850</v>
          </cell>
          <cell r="P118">
            <v>4635550</v>
          </cell>
          <cell r="Q118">
            <v>1528200</v>
          </cell>
          <cell r="R118">
            <v>1056780</v>
          </cell>
          <cell r="S118">
            <v>1411040</v>
          </cell>
          <cell r="T118">
            <v>1191040</v>
          </cell>
          <cell r="U118">
            <v>1511240</v>
          </cell>
          <cell r="V118">
            <v>1191040</v>
          </cell>
          <cell r="W118">
            <v>1391040</v>
          </cell>
          <cell r="X118">
            <v>1639050</v>
          </cell>
          <cell r="Y118">
            <v>1191040</v>
          </cell>
          <cell r="Z118">
            <v>10582270</v>
          </cell>
          <cell r="AA118">
            <v>882000</v>
          </cell>
          <cell r="AB118">
            <v>15</v>
          </cell>
          <cell r="AC118">
            <v>2</v>
          </cell>
          <cell r="AD118">
            <v>695696.666661</v>
          </cell>
          <cell r="AE118">
            <v>57900</v>
          </cell>
          <cell r="AF118">
            <v>2468100</v>
          </cell>
          <cell r="AG118">
            <v>0.5</v>
          </cell>
          <cell r="AH118">
            <v>13594836</v>
          </cell>
        </row>
        <row r="119">
          <cell r="A119">
            <v>115</v>
          </cell>
          <cell r="B119">
            <v>20070001</v>
          </cell>
          <cell r="C119" t="str">
            <v>고종환</v>
          </cell>
          <cell r="D119">
            <v>20070001</v>
          </cell>
          <cell r="E119" t="str">
            <v>생산기술연구소</v>
          </cell>
          <cell r="F119" t="str">
            <v>남</v>
          </cell>
          <cell r="G119" t="str">
            <v>800529-1808315</v>
          </cell>
          <cell r="H119">
            <v>39097</v>
          </cell>
          <cell r="I119">
            <v>39097</v>
          </cell>
          <cell r="J119">
            <v>2.2082191780821918</v>
          </cell>
          <cell r="K119">
            <v>2.2082191780821918</v>
          </cell>
          <cell r="L119">
            <v>38266.666665999997</v>
          </cell>
          <cell r="M119">
            <v>1410200</v>
          </cell>
          <cell r="N119">
            <v>1390200</v>
          </cell>
          <cell r="O119">
            <v>1390200</v>
          </cell>
          <cell r="P119">
            <v>4190600</v>
          </cell>
          <cell r="Q119">
            <v>1381500</v>
          </cell>
          <cell r="R119">
            <v>1012000</v>
          </cell>
          <cell r="S119">
            <v>1298000</v>
          </cell>
          <cell r="T119">
            <v>1078000</v>
          </cell>
          <cell r="U119">
            <v>1493600</v>
          </cell>
          <cell r="V119">
            <v>1078000</v>
          </cell>
          <cell r="W119">
            <v>1278000</v>
          </cell>
          <cell r="X119">
            <v>1617000</v>
          </cell>
          <cell r="Y119">
            <v>1078000</v>
          </cell>
          <cell r="Z119">
            <v>9932600</v>
          </cell>
          <cell r="AA119">
            <v>827700</v>
          </cell>
          <cell r="AB119">
            <v>15</v>
          </cell>
          <cell r="AC119">
            <v>0</v>
          </cell>
          <cell r="AD119">
            <v>573999.99998999992</v>
          </cell>
          <cell r="AE119">
            <v>47700</v>
          </cell>
          <cell r="AF119">
            <v>2256900</v>
          </cell>
          <cell r="AG119">
            <v>0</v>
          </cell>
          <cell r="AH119">
            <v>4983730</v>
          </cell>
        </row>
        <row r="120">
          <cell r="A120">
            <v>116</v>
          </cell>
          <cell r="B120">
            <v>20030018</v>
          </cell>
          <cell r="C120" t="str">
            <v>이화정</v>
          </cell>
          <cell r="D120">
            <v>20030018</v>
          </cell>
          <cell r="E120" t="str">
            <v>영업관리</v>
          </cell>
          <cell r="F120" t="str">
            <v>여</v>
          </cell>
          <cell r="G120" t="str">
            <v>770222-2006416</v>
          </cell>
          <cell r="H120">
            <v>37742</v>
          </cell>
          <cell r="I120">
            <v>37742</v>
          </cell>
          <cell r="J120">
            <v>5.9205479452054792</v>
          </cell>
          <cell r="K120">
            <v>5.9205479452054792</v>
          </cell>
          <cell r="L120">
            <v>38873.333333000002</v>
          </cell>
          <cell r="M120">
            <v>1496130</v>
          </cell>
          <cell r="N120">
            <v>1476130</v>
          </cell>
          <cell r="O120">
            <v>1496130</v>
          </cell>
          <cell r="P120">
            <v>4468390</v>
          </cell>
          <cell r="Q120">
            <v>1473000</v>
          </cell>
          <cell r="R120">
            <v>1025880</v>
          </cell>
          <cell r="S120">
            <v>1365810</v>
          </cell>
          <cell r="T120">
            <v>1145810</v>
          </cell>
          <cell r="U120">
            <v>1461440</v>
          </cell>
          <cell r="V120">
            <v>1145810</v>
          </cell>
          <cell r="W120">
            <v>1345810</v>
          </cell>
          <cell r="X120">
            <v>1576800</v>
          </cell>
          <cell r="Y120">
            <v>1145810</v>
          </cell>
          <cell r="Z120">
            <v>10213170</v>
          </cell>
          <cell r="AA120">
            <v>851100</v>
          </cell>
          <cell r="AB120">
            <v>15</v>
          </cell>
          <cell r="AC120">
            <v>2</v>
          </cell>
          <cell r="AD120">
            <v>660846.666661</v>
          </cell>
          <cell r="AE120">
            <v>55200</v>
          </cell>
          <cell r="AF120">
            <v>2379300</v>
          </cell>
          <cell r="AG120">
            <v>0.5</v>
          </cell>
          <cell r="AH120">
            <v>15276410</v>
          </cell>
        </row>
        <row r="121">
          <cell r="A121">
            <v>117</v>
          </cell>
          <cell r="B121">
            <v>20060004</v>
          </cell>
          <cell r="C121" t="str">
            <v>최혜민</v>
          </cell>
          <cell r="D121">
            <v>20060004</v>
          </cell>
          <cell r="E121" t="str">
            <v>영업관리</v>
          </cell>
          <cell r="F121" t="str">
            <v>여</v>
          </cell>
          <cell r="G121" t="str">
            <v>850301-2155738</v>
          </cell>
          <cell r="H121">
            <v>38719</v>
          </cell>
          <cell r="I121">
            <v>39084</v>
          </cell>
          <cell r="J121">
            <v>3.2438356164383562</v>
          </cell>
          <cell r="K121">
            <v>2.2438356164383562</v>
          </cell>
          <cell r="L121">
            <v>32486.666666000001</v>
          </cell>
          <cell r="M121">
            <v>1190790</v>
          </cell>
          <cell r="N121">
            <v>1190790</v>
          </cell>
          <cell r="O121">
            <v>1190790</v>
          </cell>
          <cell r="P121">
            <v>3572370</v>
          </cell>
          <cell r="Q121">
            <v>1177800</v>
          </cell>
          <cell r="R121">
            <v>847000</v>
          </cell>
          <cell r="S121">
            <v>1124600</v>
          </cell>
          <cell r="T121">
            <v>904600</v>
          </cell>
          <cell r="U121">
            <v>1285520</v>
          </cell>
          <cell r="V121">
            <v>904600</v>
          </cell>
          <cell r="W121">
            <v>1104600</v>
          </cell>
          <cell r="X121">
            <v>1329760</v>
          </cell>
          <cell r="Y121">
            <v>904600</v>
          </cell>
          <cell r="Z121">
            <v>8405280</v>
          </cell>
          <cell r="AA121">
            <v>700500</v>
          </cell>
          <cell r="AB121">
            <v>15</v>
          </cell>
          <cell r="AC121">
            <v>1</v>
          </cell>
          <cell r="AD121">
            <v>519786.66665600002</v>
          </cell>
          <cell r="AE121">
            <v>43200</v>
          </cell>
          <cell r="AF121">
            <v>1921500</v>
          </cell>
          <cell r="AG121">
            <v>0</v>
          </cell>
          <cell r="AH121">
            <v>4311530</v>
          </cell>
        </row>
        <row r="122">
          <cell r="A122">
            <v>118</v>
          </cell>
          <cell r="B122">
            <v>20060005</v>
          </cell>
          <cell r="C122" t="str">
            <v>황필하</v>
          </cell>
          <cell r="D122">
            <v>20060005</v>
          </cell>
          <cell r="E122" t="str">
            <v>영업관리</v>
          </cell>
          <cell r="F122" t="str">
            <v>남</v>
          </cell>
          <cell r="G122" t="str">
            <v>730301-1183113</v>
          </cell>
          <cell r="H122">
            <v>38733</v>
          </cell>
          <cell r="I122">
            <v>38733</v>
          </cell>
          <cell r="J122">
            <v>3.2054794520547945</v>
          </cell>
          <cell r="K122">
            <v>3.2054794520547945</v>
          </cell>
          <cell r="L122">
            <v>45690</v>
          </cell>
          <cell r="M122">
            <v>1726310</v>
          </cell>
          <cell r="N122">
            <v>1706310</v>
          </cell>
          <cell r="O122">
            <v>1726310</v>
          </cell>
          <cell r="P122">
            <v>5158930</v>
          </cell>
          <cell r="Q122">
            <v>1700700</v>
          </cell>
          <cell r="R122">
            <v>1280160</v>
          </cell>
          <cell r="S122">
            <v>1581580</v>
          </cell>
          <cell r="T122">
            <v>1361580</v>
          </cell>
          <cell r="U122">
            <v>1658840</v>
          </cell>
          <cell r="V122">
            <v>1361580</v>
          </cell>
          <cell r="W122">
            <v>1561580</v>
          </cell>
          <cell r="X122">
            <v>1823550</v>
          </cell>
          <cell r="Y122">
            <v>1361580</v>
          </cell>
          <cell r="Z122">
            <v>11990450</v>
          </cell>
          <cell r="AA122">
            <v>999300</v>
          </cell>
          <cell r="AB122">
            <v>15</v>
          </cell>
          <cell r="AC122">
            <v>1</v>
          </cell>
          <cell r="AD122">
            <v>731040</v>
          </cell>
          <cell r="AE122">
            <v>60900</v>
          </cell>
          <cell r="AF122">
            <v>2760900</v>
          </cell>
          <cell r="AG122">
            <v>0</v>
          </cell>
          <cell r="AH122">
            <v>8850008</v>
          </cell>
        </row>
        <row r="123">
          <cell r="A123">
            <v>119</v>
          </cell>
          <cell r="B123">
            <v>20060038</v>
          </cell>
          <cell r="C123" t="str">
            <v>이상응</v>
          </cell>
          <cell r="D123">
            <v>20060038</v>
          </cell>
          <cell r="E123" t="str">
            <v>영업관리</v>
          </cell>
          <cell r="F123" t="str">
            <v>남</v>
          </cell>
          <cell r="G123" t="str">
            <v>630621-1055910</v>
          </cell>
          <cell r="H123">
            <v>38991</v>
          </cell>
          <cell r="I123">
            <v>38991</v>
          </cell>
          <cell r="J123">
            <v>2.4986301369863013</v>
          </cell>
          <cell r="K123">
            <v>2.4986301369863013</v>
          </cell>
          <cell r="L123">
            <v>70150</v>
          </cell>
          <cell r="M123">
            <v>2710180</v>
          </cell>
          <cell r="N123">
            <v>2710180</v>
          </cell>
          <cell r="O123">
            <v>2710180</v>
          </cell>
          <cell r="P123">
            <v>8130540</v>
          </cell>
          <cell r="Q123">
            <v>2680500</v>
          </cell>
          <cell r="R123">
            <v>1886250</v>
          </cell>
          <cell r="S123">
            <v>2219380</v>
          </cell>
          <cell r="T123">
            <v>1999380</v>
          </cell>
          <cell r="U123">
            <v>2119400</v>
          </cell>
          <cell r="V123">
            <v>1999380</v>
          </cell>
          <cell r="W123">
            <v>2199380</v>
          </cell>
          <cell r="X123">
            <v>2399250</v>
          </cell>
          <cell r="Y123">
            <v>1999380</v>
          </cell>
          <cell r="Z123">
            <v>16821800</v>
          </cell>
          <cell r="AA123">
            <v>1401900</v>
          </cell>
          <cell r="AB123">
            <v>15</v>
          </cell>
          <cell r="AC123">
            <v>1</v>
          </cell>
          <cell r="AD123">
            <v>1122400</v>
          </cell>
          <cell r="AE123">
            <v>93600</v>
          </cell>
          <cell r="AF123">
            <v>4176000</v>
          </cell>
          <cell r="AG123">
            <v>0</v>
          </cell>
          <cell r="AH123">
            <v>10434279</v>
          </cell>
        </row>
        <row r="124">
          <cell r="A124">
            <v>120</v>
          </cell>
          <cell r="B124">
            <v>19920004</v>
          </cell>
          <cell r="C124" t="str">
            <v>황성환</v>
          </cell>
          <cell r="D124">
            <v>19920004</v>
          </cell>
          <cell r="E124" t="str">
            <v>영업부</v>
          </cell>
          <cell r="F124" t="str">
            <v>남</v>
          </cell>
          <cell r="G124" t="str">
            <v>620415-1155518</v>
          </cell>
          <cell r="H124">
            <v>33966</v>
          </cell>
          <cell r="I124">
            <v>39356</v>
          </cell>
          <cell r="J124">
            <v>16.265753424657536</v>
          </cell>
          <cell r="K124">
            <v>1.4986301369863013</v>
          </cell>
          <cell r="L124">
            <v>68656.666666000005</v>
          </cell>
          <cell r="M124">
            <v>2498650</v>
          </cell>
          <cell r="N124">
            <v>2498650</v>
          </cell>
          <cell r="O124">
            <v>2498650</v>
          </cell>
          <cell r="P124">
            <v>7495950</v>
          </cell>
          <cell r="Q124">
            <v>2471100</v>
          </cell>
          <cell r="R124">
            <v>1805440</v>
          </cell>
          <cell r="S124">
            <v>2150880</v>
          </cell>
          <cell r="T124">
            <v>1930880</v>
          </cell>
          <cell r="U124">
            <v>2053640</v>
          </cell>
          <cell r="V124">
            <v>1930880</v>
          </cell>
          <cell r="W124">
            <v>2130880</v>
          </cell>
          <cell r="X124">
            <v>2317050</v>
          </cell>
          <cell r="Y124">
            <v>1930880</v>
          </cell>
          <cell r="Z124">
            <v>16250530</v>
          </cell>
          <cell r="AA124">
            <v>1354200</v>
          </cell>
          <cell r="AB124">
            <v>15</v>
          </cell>
          <cell r="AC124">
            <v>8</v>
          </cell>
          <cell r="AD124">
            <v>1579103.3333180002</v>
          </cell>
          <cell r="AE124">
            <v>131700</v>
          </cell>
          <cell r="AF124">
            <v>3957000</v>
          </cell>
          <cell r="AG124">
            <v>0</v>
          </cell>
          <cell r="AH124">
            <v>5930079</v>
          </cell>
        </row>
        <row r="125">
          <cell r="A125">
            <v>121</v>
          </cell>
          <cell r="B125">
            <v>19940004</v>
          </cell>
          <cell r="C125" t="str">
            <v>최훈</v>
          </cell>
          <cell r="D125">
            <v>19940004</v>
          </cell>
          <cell r="E125" t="str">
            <v>영업부</v>
          </cell>
          <cell r="F125" t="str">
            <v>남</v>
          </cell>
          <cell r="G125" t="str">
            <v>640109-1010221</v>
          </cell>
          <cell r="H125">
            <v>34456</v>
          </cell>
          <cell r="I125">
            <v>38231</v>
          </cell>
          <cell r="J125">
            <v>14.923287671232877</v>
          </cell>
          <cell r="K125">
            <v>4.580821917808219</v>
          </cell>
          <cell r="L125">
            <v>65203.333333000002</v>
          </cell>
          <cell r="M125">
            <v>2424510</v>
          </cell>
          <cell r="N125">
            <v>2404510</v>
          </cell>
          <cell r="O125">
            <v>2404510</v>
          </cell>
          <cell r="P125">
            <v>7233530</v>
          </cell>
          <cell r="Q125">
            <v>2384700</v>
          </cell>
          <cell r="R125">
            <v>1742200</v>
          </cell>
          <cell r="S125">
            <v>2068960</v>
          </cell>
          <cell r="T125">
            <v>1848960</v>
          </cell>
          <cell r="U125">
            <v>1989320</v>
          </cell>
          <cell r="V125">
            <v>1848960</v>
          </cell>
          <cell r="W125">
            <v>2048960</v>
          </cell>
          <cell r="X125">
            <v>2236650</v>
          </cell>
          <cell r="Y125">
            <v>1848960</v>
          </cell>
          <cell r="Z125">
            <v>15632970</v>
          </cell>
          <cell r="AA125">
            <v>1302600</v>
          </cell>
          <cell r="AB125">
            <v>15</v>
          </cell>
          <cell r="AC125">
            <v>7</v>
          </cell>
          <cell r="AD125">
            <v>1434473.333326</v>
          </cell>
          <cell r="AE125">
            <v>119400</v>
          </cell>
          <cell r="AF125">
            <v>3806700</v>
          </cell>
          <cell r="AG125">
            <v>0.5</v>
          </cell>
          <cell r="AH125">
            <v>19341165</v>
          </cell>
        </row>
        <row r="126">
          <cell r="A126">
            <v>122</v>
          </cell>
          <cell r="B126">
            <v>19950007</v>
          </cell>
          <cell r="C126" t="str">
            <v>김석이</v>
          </cell>
          <cell r="D126">
            <v>19950007</v>
          </cell>
          <cell r="E126" t="str">
            <v>영업부</v>
          </cell>
          <cell r="F126" t="str">
            <v>남</v>
          </cell>
          <cell r="G126" t="str">
            <v>680127-1154915</v>
          </cell>
          <cell r="H126">
            <v>34988</v>
          </cell>
          <cell r="I126">
            <v>39022</v>
          </cell>
          <cell r="J126">
            <v>13.465753424657533</v>
          </cell>
          <cell r="K126">
            <v>2.4136986301369863</v>
          </cell>
          <cell r="L126">
            <v>53933.333333000002</v>
          </cell>
          <cell r="M126">
            <v>2010700</v>
          </cell>
          <cell r="N126">
            <v>2070700</v>
          </cell>
          <cell r="O126">
            <v>2030700</v>
          </cell>
          <cell r="P126">
            <v>6112100</v>
          </cell>
          <cell r="Q126">
            <v>2015100</v>
          </cell>
          <cell r="R126">
            <v>1458940</v>
          </cell>
          <cell r="S126">
            <v>1770570</v>
          </cell>
          <cell r="T126">
            <v>1550570</v>
          </cell>
          <cell r="U126">
            <v>1763600</v>
          </cell>
          <cell r="V126">
            <v>1550570</v>
          </cell>
          <cell r="W126">
            <v>1750570</v>
          </cell>
          <cell r="X126">
            <v>1954500</v>
          </cell>
          <cell r="Y126">
            <v>1550570</v>
          </cell>
          <cell r="Z126">
            <v>13349890</v>
          </cell>
          <cell r="AA126">
            <v>1112400</v>
          </cell>
          <cell r="AB126">
            <v>15</v>
          </cell>
          <cell r="AC126">
            <v>6</v>
          </cell>
          <cell r="AD126">
            <v>1132599.9999929999</v>
          </cell>
          <cell r="AE126">
            <v>94500</v>
          </cell>
          <cell r="AF126">
            <v>3222000</v>
          </cell>
          <cell r="AG126">
            <v>0</v>
          </cell>
          <cell r="AH126">
            <v>7776937</v>
          </cell>
        </row>
        <row r="127">
          <cell r="A127">
            <v>123</v>
          </cell>
          <cell r="B127">
            <v>19980006</v>
          </cell>
          <cell r="C127" t="str">
            <v>성준모</v>
          </cell>
          <cell r="D127">
            <v>19980006</v>
          </cell>
          <cell r="E127" t="str">
            <v>영업부</v>
          </cell>
          <cell r="F127" t="str">
            <v>남</v>
          </cell>
          <cell r="G127" t="str">
            <v>720111-1906014</v>
          </cell>
          <cell r="H127">
            <v>36139</v>
          </cell>
          <cell r="I127">
            <v>39356</v>
          </cell>
          <cell r="J127">
            <v>10.312328767123288</v>
          </cell>
          <cell r="K127">
            <v>1.4986301369863013</v>
          </cell>
          <cell r="L127">
            <v>48803.333333000002</v>
          </cell>
          <cell r="M127">
            <v>1838710</v>
          </cell>
          <cell r="N127">
            <v>1878710</v>
          </cell>
          <cell r="O127">
            <v>1838710</v>
          </cell>
          <cell r="P127">
            <v>5556130</v>
          </cell>
          <cell r="Q127">
            <v>1831800</v>
          </cell>
          <cell r="R127">
            <v>1323650</v>
          </cell>
          <cell r="S127">
            <v>1627720</v>
          </cell>
          <cell r="T127">
            <v>1407720</v>
          </cell>
          <cell r="U127">
            <v>1668920</v>
          </cell>
          <cell r="V127">
            <v>1407720</v>
          </cell>
          <cell r="W127">
            <v>1607720</v>
          </cell>
          <cell r="X127">
            <v>1872870</v>
          </cell>
          <cell r="Y127">
            <v>1407720</v>
          </cell>
          <cell r="Z127">
            <v>12324040</v>
          </cell>
          <cell r="AA127">
            <v>1026900</v>
          </cell>
          <cell r="AB127">
            <v>15</v>
          </cell>
          <cell r="AC127">
            <v>5</v>
          </cell>
          <cell r="AD127">
            <v>976066.6666600001</v>
          </cell>
          <cell r="AE127">
            <v>81300</v>
          </cell>
          <cell r="AF127">
            <v>2940000</v>
          </cell>
          <cell r="AG127">
            <v>0</v>
          </cell>
          <cell r="AH127">
            <v>4405973</v>
          </cell>
        </row>
        <row r="128">
          <cell r="A128">
            <v>124</v>
          </cell>
          <cell r="B128">
            <v>19990018</v>
          </cell>
          <cell r="C128" t="str">
            <v>정지열</v>
          </cell>
          <cell r="D128">
            <v>19990018</v>
          </cell>
          <cell r="E128" t="str">
            <v>영업부</v>
          </cell>
          <cell r="F128" t="str">
            <v>남</v>
          </cell>
          <cell r="G128" t="str">
            <v>721014-1794011</v>
          </cell>
          <cell r="H128">
            <v>36262</v>
          </cell>
          <cell r="I128">
            <v>36262</v>
          </cell>
          <cell r="J128">
            <v>9.9753424657534246</v>
          </cell>
          <cell r="K128">
            <v>9.9753424657534246</v>
          </cell>
          <cell r="L128">
            <v>47970</v>
          </cell>
          <cell r="M128">
            <v>1864970</v>
          </cell>
          <cell r="N128">
            <v>1844970</v>
          </cell>
          <cell r="O128">
            <v>1824970</v>
          </cell>
          <cell r="P128">
            <v>5534910</v>
          </cell>
          <cell r="Q128">
            <v>1824600</v>
          </cell>
          <cell r="R128">
            <v>1312140</v>
          </cell>
          <cell r="S128">
            <v>1627720</v>
          </cell>
          <cell r="T128">
            <v>1407720</v>
          </cell>
          <cell r="U128">
            <v>1668920</v>
          </cell>
          <cell r="V128">
            <v>1407720</v>
          </cell>
          <cell r="W128">
            <v>1607720</v>
          </cell>
          <cell r="X128">
            <v>1836150</v>
          </cell>
          <cell r="Y128">
            <v>1407720</v>
          </cell>
          <cell r="Z128">
            <v>12275810</v>
          </cell>
          <cell r="AA128">
            <v>1023000</v>
          </cell>
          <cell r="AB128">
            <v>15</v>
          </cell>
          <cell r="AC128">
            <v>4</v>
          </cell>
          <cell r="AD128">
            <v>911430</v>
          </cell>
          <cell r="AE128">
            <v>75900</v>
          </cell>
          <cell r="AF128">
            <v>2923500</v>
          </cell>
          <cell r="AG128">
            <v>2</v>
          </cell>
          <cell r="AH128">
            <v>35009914</v>
          </cell>
        </row>
        <row r="129">
          <cell r="A129">
            <v>125</v>
          </cell>
          <cell r="B129">
            <v>19990019</v>
          </cell>
          <cell r="C129" t="str">
            <v>박광진</v>
          </cell>
          <cell r="D129">
            <v>19990019</v>
          </cell>
          <cell r="E129" t="str">
            <v>영업부</v>
          </cell>
          <cell r="F129" t="str">
            <v>남</v>
          </cell>
          <cell r="G129" t="str">
            <v>720301-1256121</v>
          </cell>
          <cell r="H129">
            <v>36267</v>
          </cell>
          <cell r="I129">
            <v>39661</v>
          </cell>
          <cell r="J129">
            <v>9.9616438356164387</v>
          </cell>
          <cell r="K129">
            <v>0.66301369863013704</v>
          </cell>
          <cell r="L129">
            <v>48276.666665999997</v>
          </cell>
          <cell r="M129">
            <v>1855540</v>
          </cell>
          <cell r="N129">
            <v>1855540</v>
          </cell>
          <cell r="O129">
            <v>1815540</v>
          </cell>
          <cell r="P129">
            <v>5526620</v>
          </cell>
          <cell r="Q129">
            <v>1821900</v>
          </cell>
          <cell r="R129">
            <v>1316700</v>
          </cell>
          <cell r="S129">
            <v>1632550</v>
          </cell>
          <cell r="T129">
            <v>1412550</v>
          </cell>
          <cell r="U129">
            <v>1673960</v>
          </cell>
          <cell r="V129">
            <v>1412550</v>
          </cell>
          <cell r="W129">
            <v>1612550</v>
          </cell>
          <cell r="X129">
            <v>1842450</v>
          </cell>
          <cell r="Y129">
            <v>1412550</v>
          </cell>
          <cell r="Z129">
            <v>12315860</v>
          </cell>
          <cell r="AA129">
            <v>1026300</v>
          </cell>
          <cell r="AB129">
            <v>15</v>
          </cell>
          <cell r="AC129">
            <v>4</v>
          </cell>
          <cell r="AD129">
            <v>917256.66665399994</v>
          </cell>
          <cell r="AE129">
            <v>76500</v>
          </cell>
          <cell r="AF129">
            <v>2924700</v>
          </cell>
          <cell r="AG129">
            <v>0</v>
          </cell>
          <cell r="AH129">
            <v>1939116</v>
          </cell>
        </row>
        <row r="130">
          <cell r="A130">
            <v>126</v>
          </cell>
          <cell r="B130">
            <v>20010013</v>
          </cell>
          <cell r="C130" t="str">
            <v>이기억</v>
          </cell>
          <cell r="D130">
            <v>20010013</v>
          </cell>
          <cell r="E130" t="str">
            <v>영업부</v>
          </cell>
          <cell r="F130" t="str">
            <v>남</v>
          </cell>
          <cell r="G130" t="str">
            <v>720122-1150218</v>
          </cell>
          <cell r="H130">
            <v>37032</v>
          </cell>
          <cell r="I130">
            <v>37032</v>
          </cell>
          <cell r="J130">
            <v>7.8657534246575347</v>
          </cell>
          <cell r="K130">
            <v>7.8657534246575347</v>
          </cell>
          <cell r="L130">
            <v>44710</v>
          </cell>
          <cell r="M130">
            <v>1757500</v>
          </cell>
          <cell r="N130">
            <v>1757500</v>
          </cell>
          <cell r="O130">
            <v>1777500</v>
          </cell>
          <cell r="P130">
            <v>5292500</v>
          </cell>
          <cell r="Q130">
            <v>1744800</v>
          </cell>
          <cell r="R130">
            <v>1227520</v>
          </cell>
          <cell r="S130">
            <v>1537920</v>
          </cell>
          <cell r="T130">
            <v>1317920</v>
          </cell>
          <cell r="U130">
            <v>1599560</v>
          </cell>
          <cell r="V130">
            <v>1317920</v>
          </cell>
          <cell r="W130">
            <v>1517920</v>
          </cell>
          <cell r="X130">
            <v>1749450</v>
          </cell>
          <cell r="Y130">
            <v>1317920</v>
          </cell>
          <cell r="Z130">
            <v>11586130</v>
          </cell>
          <cell r="AA130">
            <v>965400</v>
          </cell>
          <cell r="AB130">
            <v>15</v>
          </cell>
          <cell r="AC130">
            <v>3</v>
          </cell>
          <cell r="AD130">
            <v>804780</v>
          </cell>
          <cell r="AE130">
            <v>67200</v>
          </cell>
          <cell r="AF130">
            <v>2777400</v>
          </cell>
          <cell r="AG130">
            <v>1</v>
          </cell>
          <cell r="AH130">
            <v>24623744</v>
          </cell>
        </row>
        <row r="131">
          <cell r="A131">
            <v>127</v>
          </cell>
          <cell r="B131">
            <v>20020011</v>
          </cell>
          <cell r="C131" t="str">
            <v>오은성</v>
          </cell>
          <cell r="D131">
            <v>20020011</v>
          </cell>
          <cell r="E131" t="str">
            <v>영업부</v>
          </cell>
          <cell r="F131" t="str">
            <v>여</v>
          </cell>
          <cell r="G131" t="str">
            <v>831101-2109812</v>
          </cell>
          <cell r="H131">
            <v>37347</v>
          </cell>
          <cell r="I131">
            <v>37347</v>
          </cell>
          <cell r="J131">
            <v>7.0027397260273974</v>
          </cell>
          <cell r="K131">
            <v>7.0027397260273974</v>
          </cell>
          <cell r="L131">
            <v>32836.666665999997</v>
          </cell>
          <cell r="M131">
            <v>1262860</v>
          </cell>
          <cell r="N131">
            <v>1282860</v>
          </cell>
          <cell r="O131">
            <v>1267860</v>
          </cell>
          <cell r="P131">
            <v>3813580</v>
          </cell>
          <cell r="Q131">
            <v>1257300</v>
          </cell>
          <cell r="R131">
            <v>857000</v>
          </cell>
          <cell r="S131">
            <v>1135100</v>
          </cell>
          <cell r="T131">
            <v>915100</v>
          </cell>
          <cell r="U131">
            <v>1298120</v>
          </cell>
          <cell r="V131">
            <v>915100</v>
          </cell>
          <cell r="W131">
            <v>1115100</v>
          </cell>
          <cell r="X131">
            <v>1372650</v>
          </cell>
          <cell r="Y131">
            <v>915100</v>
          </cell>
          <cell r="Z131">
            <v>8523270</v>
          </cell>
          <cell r="AA131">
            <v>710400</v>
          </cell>
          <cell r="AB131">
            <v>15</v>
          </cell>
          <cell r="AC131">
            <v>3</v>
          </cell>
          <cell r="AD131">
            <v>591059.99998799991</v>
          </cell>
          <cell r="AE131">
            <v>49200</v>
          </cell>
          <cell r="AF131">
            <v>2016900</v>
          </cell>
          <cell r="AG131">
            <v>1</v>
          </cell>
          <cell r="AH131">
            <v>16140726</v>
          </cell>
        </row>
        <row r="132">
          <cell r="A132">
            <v>128</v>
          </cell>
          <cell r="B132">
            <v>20020056</v>
          </cell>
          <cell r="C132" t="str">
            <v>신은경</v>
          </cell>
          <cell r="D132">
            <v>20020056</v>
          </cell>
          <cell r="E132" t="str">
            <v>영업부</v>
          </cell>
          <cell r="F132" t="str">
            <v>여</v>
          </cell>
          <cell r="G132" t="str">
            <v>831218-2691214</v>
          </cell>
          <cell r="H132">
            <v>37561</v>
          </cell>
          <cell r="I132">
            <v>37561</v>
          </cell>
          <cell r="J132">
            <v>6.4164383561643836</v>
          </cell>
          <cell r="K132">
            <v>6.4164383561643836</v>
          </cell>
          <cell r="L132">
            <v>32836.666665999997</v>
          </cell>
          <cell r="M132">
            <v>1282860</v>
          </cell>
          <cell r="N132">
            <v>1262860</v>
          </cell>
          <cell r="O132">
            <v>1262860</v>
          </cell>
          <cell r="P132">
            <v>3808580</v>
          </cell>
          <cell r="Q132">
            <v>1255500</v>
          </cell>
          <cell r="R132">
            <v>857000</v>
          </cell>
          <cell r="S132">
            <v>1135100</v>
          </cell>
          <cell r="T132">
            <v>915100</v>
          </cell>
          <cell r="U132">
            <v>1298120</v>
          </cell>
          <cell r="V132">
            <v>915100</v>
          </cell>
          <cell r="W132">
            <v>1115100</v>
          </cell>
          <cell r="X132">
            <v>1372650</v>
          </cell>
          <cell r="Y132">
            <v>915100</v>
          </cell>
          <cell r="Z132">
            <v>8523270</v>
          </cell>
          <cell r="AA132">
            <v>710400</v>
          </cell>
          <cell r="AB132">
            <v>15</v>
          </cell>
          <cell r="AC132">
            <v>3</v>
          </cell>
          <cell r="AD132">
            <v>591059.99998799991</v>
          </cell>
          <cell r="AE132">
            <v>49200</v>
          </cell>
          <cell r="AF132">
            <v>2015100</v>
          </cell>
          <cell r="AG132">
            <v>1</v>
          </cell>
          <cell r="AH132">
            <v>14944865</v>
          </cell>
        </row>
        <row r="133">
          <cell r="A133">
            <v>129</v>
          </cell>
          <cell r="B133">
            <v>20030009</v>
          </cell>
          <cell r="C133" t="str">
            <v>김대철</v>
          </cell>
          <cell r="D133">
            <v>20030009</v>
          </cell>
          <cell r="E133" t="str">
            <v>영업부</v>
          </cell>
          <cell r="F133" t="str">
            <v>남</v>
          </cell>
          <cell r="G133" t="str">
            <v>750424-1156836</v>
          </cell>
          <cell r="H133">
            <v>37712</v>
          </cell>
          <cell r="I133">
            <v>37712</v>
          </cell>
          <cell r="J133">
            <v>6.0027397260273974</v>
          </cell>
          <cell r="K133">
            <v>6.0027397260273974</v>
          </cell>
          <cell r="L133">
            <v>42556.666665999997</v>
          </cell>
          <cell r="M133">
            <v>1603200</v>
          </cell>
          <cell r="N133">
            <v>1623200</v>
          </cell>
          <cell r="O133">
            <v>1648200</v>
          </cell>
          <cell r="P133">
            <v>4874600</v>
          </cell>
          <cell r="Q133">
            <v>1607100</v>
          </cell>
          <cell r="R133">
            <v>1158840</v>
          </cell>
          <cell r="S133">
            <v>1465100</v>
          </cell>
          <cell r="T133">
            <v>1245100</v>
          </cell>
          <cell r="U133">
            <v>1534040</v>
          </cell>
          <cell r="V133">
            <v>1245100</v>
          </cell>
          <cell r="W133">
            <v>1445100</v>
          </cell>
          <cell r="X133">
            <v>1667550</v>
          </cell>
          <cell r="Y133">
            <v>1245100</v>
          </cell>
          <cell r="Z133">
            <v>11005930</v>
          </cell>
          <cell r="AA133">
            <v>917100</v>
          </cell>
          <cell r="AB133">
            <v>15</v>
          </cell>
          <cell r="AC133">
            <v>2</v>
          </cell>
          <cell r="AD133">
            <v>723463.33332199999</v>
          </cell>
          <cell r="AE133">
            <v>60300</v>
          </cell>
          <cell r="AF133">
            <v>2584500</v>
          </cell>
          <cell r="AG133">
            <v>1</v>
          </cell>
          <cell r="AH133">
            <v>18098581</v>
          </cell>
        </row>
        <row r="134">
          <cell r="A134">
            <v>130</v>
          </cell>
          <cell r="B134">
            <v>20030019</v>
          </cell>
          <cell r="C134" t="str">
            <v>황삼성</v>
          </cell>
          <cell r="D134">
            <v>20030019</v>
          </cell>
          <cell r="E134" t="str">
            <v>영업부</v>
          </cell>
          <cell r="F134" t="str">
            <v>남</v>
          </cell>
          <cell r="G134" t="str">
            <v>780112-1524411</v>
          </cell>
          <cell r="H134">
            <v>37767</v>
          </cell>
          <cell r="I134">
            <v>39356</v>
          </cell>
          <cell r="J134">
            <v>5.8520547945205479</v>
          </cell>
          <cell r="K134">
            <v>1.4986301369863013</v>
          </cell>
          <cell r="L134">
            <v>41773.333333000002</v>
          </cell>
          <cell r="M134">
            <v>1566180</v>
          </cell>
          <cell r="N134">
            <v>1546180</v>
          </cell>
          <cell r="O134">
            <v>1586180</v>
          </cell>
          <cell r="P134">
            <v>4698540</v>
          </cell>
          <cell r="Q134">
            <v>1548900</v>
          </cell>
          <cell r="R134">
            <v>1129240</v>
          </cell>
          <cell r="S134">
            <v>1444550</v>
          </cell>
          <cell r="T134">
            <v>1224550</v>
          </cell>
          <cell r="U134">
            <v>1523840</v>
          </cell>
          <cell r="V134">
            <v>1224550</v>
          </cell>
          <cell r="W134">
            <v>1424550</v>
          </cell>
          <cell r="X134">
            <v>1654800</v>
          </cell>
          <cell r="Y134">
            <v>1224550</v>
          </cell>
          <cell r="Z134">
            <v>10850630</v>
          </cell>
          <cell r="AA134">
            <v>904200</v>
          </cell>
          <cell r="AB134">
            <v>15</v>
          </cell>
          <cell r="AC134">
            <v>2</v>
          </cell>
          <cell r="AD134">
            <v>710146.666661</v>
          </cell>
          <cell r="AE134">
            <v>59100</v>
          </cell>
          <cell r="AF134">
            <v>2512200</v>
          </cell>
          <cell r="AG134">
            <v>0</v>
          </cell>
          <cell r="AH134">
            <v>3764859</v>
          </cell>
        </row>
        <row r="135">
          <cell r="A135">
            <v>131</v>
          </cell>
          <cell r="B135">
            <v>20030028</v>
          </cell>
          <cell r="C135" t="str">
            <v>송지연</v>
          </cell>
          <cell r="D135">
            <v>20030028</v>
          </cell>
          <cell r="E135" t="str">
            <v>영업부</v>
          </cell>
          <cell r="F135" t="str">
            <v>여</v>
          </cell>
          <cell r="G135" t="str">
            <v>840228-2148819</v>
          </cell>
          <cell r="H135">
            <v>37803</v>
          </cell>
          <cell r="I135">
            <v>39356</v>
          </cell>
          <cell r="J135">
            <v>5.7534246575342465</v>
          </cell>
          <cell r="K135">
            <v>1.4986301369863013</v>
          </cell>
          <cell r="L135">
            <v>33186.666665999997</v>
          </cell>
          <cell r="M135">
            <v>1249940</v>
          </cell>
          <cell r="N135">
            <v>1289940</v>
          </cell>
          <cell r="O135">
            <v>1269940</v>
          </cell>
          <cell r="P135">
            <v>3809820</v>
          </cell>
          <cell r="Q135">
            <v>1256100</v>
          </cell>
          <cell r="R135">
            <v>867000</v>
          </cell>
          <cell r="S135">
            <v>1145600</v>
          </cell>
          <cell r="T135">
            <v>925600</v>
          </cell>
          <cell r="U135">
            <v>1310720</v>
          </cell>
          <cell r="V135">
            <v>925600</v>
          </cell>
          <cell r="W135">
            <v>1125600</v>
          </cell>
          <cell r="X135">
            <v>1388400</v>
          </cell>
          <cell r="Y135">
            <v>925600</v>
          </cell>
          <cell r="Z135">
            <v>8614120</v>
          </cell>
          <cell r="AA135">
            <v>717900</v>
          </cell>
          <cell r="AB135">
            <v>15</v>
          </cell>
          <cell r="AC135">
            <v>2</v>
          </cell>
          <cell r="AD135">
            <v>564173.33332199999</v>
          </cell>
          <cell r="AE135">
            <v>47100</v>
          </cell>
          <cell r="AF135">
            <v>2021100</v>
          </cell>
          <cell r="AG135">
            <v>0</v>
          </cell>
          <cell r="AH135">
            <v>3028881</v>
          </cell>
        </row>
        <row r="136">
          <cell r="A136">
            <v>132</v>
          </cell>
          <cell r="B136">
            <v>20030032</v>
          </cell>
          <cell r="C136" t="str">
            <v>윤수정</v>
          </cell>
          <cell r="D136">
            <v>20030032</v>
          </cell>
          <cell r="E136" t="str">
            <v>영업부</v>
          </cell>
          <cell r="F136" t="str">
            <v>여</v>
          </cell>
          <cell r="G136" t="str">
            <v>820928-2031619</v>
          </cell>
          <cell r="H136">
            <v>37820</v>
          </cell>
          <cell r="I136">
            <v>39783</v>
          </cell>
          <cell r="J136">
            <v>5.7068493150684931</v>
          </cell>
          <cell r="K136">
            <v>0.32876712328767121</v>
          </cell>
          <cell r="L136">
            <v>33090</v>
          </cell>
          <cell r="M136">
            <v>1236610</v>
          </cell>
          <cell r="N136">
            <v>1216610</v>
          </cell>
          <cell r="O136">
            <v>1236610</v>
          </cell>
          <cell r="P136">
            <v>3689830</v>
          </cell>
          <cell r="Q136">
            <v>1216500</v>
          </cell>
          <cell r="R136">
            <v>869000</v>
          </cell>
          <cell r="S136">
            <v>1147700</v>
          </cell>
          <cell r="T136">
            <v>927700</v>
          </cell>
          <cell r="U136">
            <v>1313240</v>
          </cell>
          <cell r="V136">
            <v>927700</v>
          </cell>
          <cell r="W136">
            <v>1127700</v>
          </cell>
          <cell r="X136">
            <v>1391550</v>
          </cell>
          <cell r="Y136">
            <v>927700</v>
          </cell>
          <cell r="Z136">
            <v>8632290</v>
          </cell>
          <cell r="AA136">
            <v>719400</v>
          </cell>
          <cell r="AB136">
            <v>15</v>
          </cell>
          <cell r="AC136">
            <v>2</v>
          </cell>
          <cell r="AD136">
            <v>562530</v>
          </cell>
          <cell r="AE136">
            <v>46800</v>
          </cell>
          <cell r="AF136">
            <v>1982700</v>
          </cell>
          <cell r="AG136">
            <v>0</v>
          </cell>
          <cell r="AH136">
            <v>651847</v>
          </cell>
        </row>
        <row r="137">
          <cell r="A137">
            <v>133</v>
          </cell>
          <cell r="B137">
            <v>20030040</v>
          </cell>
          <cell r="C137" t="str">
            <v>김정화</v>
          </cell>
          <cell r="D137">
            <v>20030040</v>
          </cell>
          <cell r="E137" t="str">
            <v>영업부</v>
          </cell>
          <cell r="F137" t="str">
            <v>남</v>
          </cell>
          <cell r="G137" t="str">
            <v>761118-1106421</v>
          </cell>
          <cell r="H137">
            <v>37895</v>
          </cell>
          <cell r="I137">
            <v>39814</v>
          </cell>
          <cell r="J137">
            <v>5.5013698630136982</v>
          </cell>
          <cell r="K137">
            <v>0.24383561643835616</v>
          </cell>
          <cell r="L137">
            <v>41633.333333000002</v>
          </cell>
          <cell r="M137">
            <v>1576350</v>
          </cell>
          <cell r="N137">
            <v>1556350</v>
          </cell>
          <cell r="O137">
            <v>1576350</v>
          </cell>
          <cell r="P137">
            <v>4709050</v>
          </cell>
          <cell r="Q137">
            <v>1552500</v>
          </cell>
          <cell r="R137">
            <v>1124880</v>
          </cell>
          <cell r="S137">
            <v>1439890</v>
          </cell>
          <cell r="T137">
            <v>1219890</v>
          </cell>
          <cell r="U137">
            <v>1518800</v>
          </cell>
          <cell r="V137">
            <v>1219890</v>
          </cell>
          <cell r="W137">
            <v>1419890</v>
          </cell>
          <cell r="X137">
            <v>1648500</v>
          </cell>
          <cell r="Y137">
            <v>1219890</v>
          </cell>
          <cell r="Z137">
            <v>10811630</v>
          </cell>
          <cell r="AA137">
            <v>900900</v>
          </cell>
          <cell r="AB137">
            <v>15</v>
          </cell>
          <cell r="AC137">
            <v>2</v>
          </cell>
          <cell r="AD137">
            <v>707766.666661</v>
          </cell>
          <cell r="AE137">
            <v>59100</v>
          </cell>
          <cell r="AF137">
            <v>2512500</v>
          </cell>
          <cell r="AG137">
            <v>0</v>
          </cell>
          <cell r="AH137">
            <v>612637</v>
          </cell>
        </row>
        <row r="138">
          <cell r="A138">
            <v>134</v>
          </cell>
          <cell r="B138">
            <v>20030046</v>
          </cell>
          <cell r="C138" t="str">
            <v>이정훈</v>
          </cell>
          <cell r="D138">
            <v>20030046</v>
          </cell>
          <cell r="E138" t="str">
            <v>영업부</v>
          </cell>
          <cell r="F138" t="str">
            <v>남</v>
          </cell>
          <cell r="G138" t="str">
            <v>720708-1684110</v>
          </cell>
          <cell r="H138">
            <v>37926</v>
          </cell>
          <cell r="I138">
            <v>37926</v>
          </cell>
          <cell r="J138">
            <v>5.4164383561643836</v>
          </cell>
          <cell r="K138">
            <v>5.4164383561643836</v>
          </cell>
          <cell r="L138">
            <v>46690</v>
          </cell>
          <cell r="M138">
            <v>1765810</v>
          </cell>
          <cell r="N138">
            <v>1785810</v>
          </cell>
          <cell r="O138">
            <v>1805810</v>
          </cell>
          <cell r="P138">
            <v>5357430</v>
          </cell>
          <cell r="Q138">
            <v>1766100</v>
          </cell>
          <cell r="R138">
            <v>1291590</v>
          </cell>
          <cell r="S138">
            <v>1605900</v>
          </cell>
          <cell r="T138">
            <v>1385900</v>
          </cell>
          <cell r="U138">
            <v>1658840</v>
          </cell>
          <cell r="V138">
            <v>1385900</v>
          </cell>
          <cell r="W138">
            <v>1585900</v>
          </cell>
          <cell r="X138">
            <v>1823550</v>
          </cell>
          <cell r="Y138">
            <v>1385900</v>
          </cell>
          <cell r="Z138">
            <v>12123480</v>
          </cell>
          <cell r="AA138">
            <v>1010400</v>
          </cell>
          <cell r="AB138">
            <v>15</v>
          </cell>
          <cell r="AC138">
            <v>2</v>
          </cell>
          <cell r="AD138">
            <v>793730</v>
          </cell>
          <cell r="AE138">
            <v>66000</v>
          </cell>
          <cell r="AF138">
            <v>2842500</v>
          </cell>
          <cell r="AG138">
            <v>0.5</v>
          </cell>
          <cell r="AH138">
            <v>16817476</v>
          </cell>
        </row>
        <row r="139">
          <cell r="A139">
            <v>135</v>
          </cell>
          <cell r="B139">
            <v>20040016</v>
          </cell>
          <cell r="C139" t="str">
            <v>김미선</v>
          </cell>
          <cell r="D139">
            <v>20040016</v>
          </cell>
          <cell r="E139" t="str">
            <v>영업부</v>
          </cell>
          <cell r="F139" t="str">
            <v>여</v>
          </cell>
          <cell r="G139" t="str">
            <v>860125-2143415</v>
          </cell>
          <cell r="H139">
            <v>38048</v>
          </cell>
          <cell r="I139">
            <v>38048</v>
          </cell>
          <cell r="J139">
            <v>5.0821917808219181</v>
          </cell>
          <cell r="K139">
            <v>5.0821917808219181</v>
          </cell>
          <cell r="L139">
            <v>32293.333332999999</v>
          </cell>
          <cell r="M139">
            <v>1254120</v>
          </cell>
          <cell r="N139">
            <v>1234120</v>
          </cell>
          <cell r="O139">
            <v>1259120</v>
          </cell>
          <cell r="P139">
            <v>3747360</v>
          </cell>
          <cell r="Q139">
            <v>1235400</v>
          </cell>
          <cell r="R139">
            <v>841500</v>
          </cell>
          <cell r="S139">
            <v>1118800</v>
          </cell>
          <cell r="T139">
            <v>898800</v>
          </cell>
          <cell r="U139">
            <v>1278560</v>
          </cell>
          <cell r="V139">
            <v>898800</v>
          </cell>
          <cell r="W139">
            <v>1098800</v>
          </cell>
          <cell r="X139">
            <v>1375160</v>
          </cell>
          <cell r="Y139">
            <v>898800</v>
          </cell>
          <cell r="Z139">
            <v>8409220</v>
          </cell>
          <cell r="AA139">
            <v>700800</v>
          </cell>
          <cell r="AB139">
            <v>15</v>
          </cell>
          <cell r="AC139">
            <v>2</v>
          </cell>
          <cell r="AD139">
            <v>548986.666661</v>
          </cell>
          <cell r="AE139">
            <v>45600</v>
          </cell>
          <cell r="AF139">
            <v>1981800</v>
          </cell>
          <cell r="AG139">
            <v>0.5</v>
          </cell>
          <cell r="AH139">
            <v>11062788</v>
          </cell>
        </row>
        <row r="140">
          <cell r="A140">
            <v>136</v>
          </cell>
          <cell r="B140">
            <v>20040031</v>
          </cell>
          <cell r="C140" t="str">
            <v>강도수</v>
          </cell>
          <cell r="D140">
            <v>20040031</v>
          </cell>
          <cell r="E140" t="str">
            <v>영업부</v>
          </cell>
          <cell r="F140" t="str">
            <v>남</v>
          </cell>
          <cell r="G140" t="str">
            <v>770526-1398418</v>
          </cell>
          <cell r="H140">
            <v>38089</v>
          </cell>
          <cell r="I140">
            <v>38089</v>
          </cell>
          <cell r="J140">
            <v>4.9698630136986299</v>
          </cell>
          <cell r="K140">
            <v>4.9698630136986299</v>
          </cell>
          <cell r="L140">
            <v>41536.666665999997</v>
          </cell>
          <cell r="M140">
            <v>1583010</v>
          </cell>
          <cell r="N140">
            <v>1563010</v>
          </cell>
          <cell r="O140">
            <v>1563010</v>
          </cell>
          <cell r="P140">
            <v>4709030</v>
          </cell>
          <cell r="Q140">
            <v>1552500</v>
          </cell>
          <cell r="R140">
            <v>1127060</v>
          </cell>
          <cell r="S140">
            <v>1442220</v>
          </cell>
          <cell r="T140">
            <v>1222220</v>
          </cell>
          <cell r="U140">
            <v>1521320</v>
          </cell>
          <cell r="V140">
            <v>1222220</v>
          </cell>
          <cell r="W140">
            <v>1422220</v>
          </cell>
          <cell r="X140">
            <v>1651650</v>
          </cell>
          <cell r="Y140">
            <v>1222220</v>
          </cell>
          <cell r="Z140">
            <v>10831130</v>
          </cell>
          <cell r="AA140">
            <v>902700</v>
          </cell>
          <cell r="AB140">
            <v>15</v>
          </cell>
          <cell r="AC140">
            <v>2</v>
          </cell>
          <cell r="AD140">
            <v>706123.33332199999</v>
          </cell>
          <cell r="AE140">
            <v>58800</v>
          </cell>
          <cell r="AF140">
            <v>2514000</v>
          </cell>
          <cell r="AG140">
            <v>0.5</v>
          </cell>
          <cell r="AH140">
            <v>13751236</v>
          </cell>
        </row>
        <row r="141">
          <cell r="A141">
            <v>137</v>
          </cell>
          <cell r="B141">
            <v>20040060</v>
          </cell>
          <cell r="C141" t="str">
            <v>천희용</v>
          </cell>
          <cell r="D141">
            <v>20040060</v>
          </cell>
          <cell r="E141" t="str">
            <v>영업부</v>
          </cell>
          <cell r="F141" t="str">
            <v>남</v>
          </cell>
          <cell r="G141" t="str">
            <v>760919-1148638</v>
          </cell>
          <cell r="H141">
            <v>38243</v>
          </cell>
          <cell r="I141">
            <v>38243</v>
          </cell>
          <cell r="J141">
            <v>4.5479452054794525</v>
          </cell>
          <cell r="K141">
            <v>4.5479452054794525</v>
          </cell>
          <cell r="L141">
            <v>40800</v>
          </cell>
          <cell r="M141">
            <v>1557600</v>
          </cell>
          <cell r="N141">
            <v>1537600</v>
          </cell>
          <cell r="O141">
            <v>1557600</v>
          </cell>
          <cell r="P141">
            <v>4652800</v>
          </cell>
          <cell r="Q141">
            <v>1533900</v>
          </cell>
          <cell r="R141">
            <v>1062960</v>
          </cell>
          <cell r="S141">
            <v>1417910</v>
          </cell>
          <cell r="T141">
            <v>1197910</v>
          </cell>
          <cell r="U141">
            <v>1518800</v>
          </cell>
          <cell r="V141">
            <v>1197910</v>
          </cell>
          <cell r="W141">
            <v>1397910</v>
          </cell>
          <cell r="X141">
            <v>1648500</v>
          </cell>
          <cell r="Y141">
            <v>1197910</v>
          </cell>
          <cell r="Z141">
            <v>10639810</v>
          </cell>
          <cell r="AA141">
            <v>886800</v>
          </cell>
          <cell r="AB141">
            <v>15</v>
          </cell>
          <cell r="AC141">
            <v>2</v>
          </cell>
          <cell r="AD141">
            <v>693600</v>
          </cell>
          <cell r="AE141">
            <v>57900</v>
          </cell>
          <cell r="AF141">
            <v>2478600</v>
          </cell>
          <cell r="AG141">
            <v>0.5</v>
          </cell>
          <cell r="AH141">
            <v>12511837</v>
          </cell>
        </row>
        <row r="142">
          <cell r="A142">
            <v>138</v>
          </cell>
          <cell r="B142">
            <v>20050055</v>
          </cell>
          <cell r="C142" t="str">
            <v>이영주</v>
          </cell>
          <cell r="D142">
            <v>20050055</v>
          </cell>
          <cell r="E142" t="str">
            <v>영업부</v>
          </cell>
          <cell r="F142" t="str">
            <v>여</v>
          </cell>
          <cell r="G142" t="str">
            <v>870324-2696427</v>
          </cell>
          <cell r="H142">
            <v>38629</v>
          </cell>
          <cell r="I142">
            <v>38629</v>
          </cell>
          <cell r="J142">
            <v>3.4904109589041097</v>
          </cell>
          <cell r="K142">
            <v>3.4904109589041097</v>
          </cell>
          <cell r="L142">
            <v>31750</v>
          </cell>
          <cell r="M142">
            <v>1210380</v>
          </cell>
          <cell r="N142">
            <v>1230380</v>
          </cell>
          <cell r="O142">
            <v>1210380</v>
          </cell>
          <cell r="P142">
            <v>3651140</v>
          </cell>
          <cell r="Q142">
            <v>1203600</v>
          </cell>
          <cell r="R142">
            <v>826000</v>
          </cell>
          <cell r="S142">
            <v>1102500</v>
          </cell>
          <cell r="T142">
            <v>882500</v>
          </cell>
          <cell r="U142">
            <v>1259000</v>
          </cell>
          <cell r="V142">
            <v>882500</v>
          </cell>
          <cell r="W142">
            <v>1082500</v>
          </cell>
          <cell r="X142">
            <v>1323750</v>
          </cell>
          <cell r="Y142">
            <v>882500</v>
          </cell>
          <cell r="Z142">
            <v>8241250</v>
          </cell>
          <cell r="AA142">
            <v>686700</v>
          </cell>
          <cell r="AB142">
            <v>15</v>
          </cell>
          <cell r="AC142">
            <v>1</v>
          </cell>
          <cell r="AD142">
            <v>508000</v>
          </cell>
          <cell r="AE142">
            <v>42300</v>
          </cell>
          <cell r="AF142">
            <v>1932600</v>
          </cell>
          <cell r="AG142">
            <v>0</v>
          </cell>
          <cell r="AH142">
            <v>6745568</v>
          </cell>
        </row>
        <row r="143">
          <cell r="A143">
            <v>139</v>
          </cell>
          <cell r="B143">
            <v>20060006</v>
          </cell>
          <cell r="C143" t="str">
            <v>우성모</v>
          </cell>
          <cell r="D143">
            <v>20060006</v>
          </cell>
          <cell r="E143" t="str">
            <v>영업부</v>
          </cell>
          <cell r="F143" t="str">
            <v>남</v>
          </cell>
          <cell r="G143" t="str">
            <v>711129-1810319</v>
          </cell>
          <cell r="H143">
            <v>38749</v>
          </cell>
          <cell r="I143">
            <v>38749</v>
          </cell>
          <cell r="J143">
            <v>3.1616438356164385</v>
          </cell>
          <cell r="K143">
            <v>3.1616438356164385</v>
          </cell>
          <cell r="L143">
            <v>49050</v>
          </cell>
          <cell r="M143">
            <v>1857230</v>
          </cell>
          <cell r="N143">
            <v>1897230</v>
          </cell>
          <cell r="O143">
            <v>1857230</v>
          </cell>
          <cell r="P143">
            <v>5611690</v>
          </cell>
          <cell r="Q143">
            <v>1850100</v>
          </cell>
          <cell r="R143">
            <v>1331700</v>
          </cell>
          <cell r="S143">
            <v>1636230</v>
          </cell>
          <cell r="T143">
            <v>1416230</v>
          </cell>
          <cell r="U143">
            <v>1677800</v>
          </cell>
          <cell r="V143">
            <v>1416230</v>
          </cell>
          <cell r="W143">
            <v>1616230</v>
          </cell>
          <cell r="X143">
            <v>1847250</v>
          </cell>
          <cell r="Y143">
            <v>1416230</v>
          </cell>
          <cell r="Z143">
            <v>12357900</v>
          </cell>
          <cell r="AA143">
            <v>1029900</v>
          </cell>
          <cell r="AB143">
            <v>15</v>
          </cell>
          <cell r="AC143">
            <v>1</v>
          </cell>
          <cell r="AD143">
            <v>784800</v>
          </cell>
          <cell r="AE143">
            <v>65400</v>
          </cell>
          <cell r="AF143">
            <v>2945400</v>
          </cell>
          <cell r="AG143">
            <v>0</v>
          </cell>
          <cell r="AH143">
            <v>9312306</v>
          </cell>
        </row>
        <row r="144">
          <cell r="A144">
            <v>140</v>
          </cell>
          <cell r="B144">
            <v>20060039</v>
          </cell>
          <cell r="C144" t="str">
            <v>이재승</v>
          </cell>
          <cell r="D144">
            <v>20060039</v>
          </cell>
          <cell r="E144" t="str">
            <v>영업부</v>
          </cell>
          <cell r="F144" t="str">
            <v>남</v>
          </cell>
          <cell r="G144" t="str">
            <v>710601-1056014</v>
          </cell>
          <cell r="H144">
            <v>38991</v>
          </cell>
          <cell r="I144">
            <v>39783</v>
          </cell>
          <cell r="J144">
            <v>2.4986301369863013</v>
          </cell>
          <cell r="K144">
            <v>0.32876712328767121</v>
          </cell>
          <cell r="L144">
            <v>53933.333333000002</v>
          </cell>
          <cell r="M144">
            <v>1995700</v>
          </cell>
          <cell r="N144">
            <v>2015700</v>
          </cell>
          <cell r="O144">
            <v>2015700</v>
          </cell>
          <cell r="P144">
            <v>6027100</v>
          </cell>
          <cell r="Q144">
            <v>1986900</v>
          </cell>
          <cell r="R144">
            <v>1458940</v>
          </cell>
          <cell r="S144">
            <v>1770570</v>
          </cell>
          <cell r="T144">
            <v>1550570</v>
          </cell>
          <cell r="U144">
            <v>1763600</v>
          </cell>
          <cell r="V144">
            <v>1550570</v>
          </cell>
          <cell r="W144">
            <v>1750570</v>
          </cell>
          <cell r="X144">
            <v>1954500</v>
          </cell>
          <cell r="Y144">
            <v>1550570</v>
          </cell>
          <cell r="Z144">
            <v>13349890</v>
          </cell>
          <cell r="AA144">
            <v>1112400</v>
          </cell>
          <cell r="AB144">
            <v>15</v>
          </cell>
          <cell r="AC144">
            <v>1</v>
          </cell>
          <cell r="AD144">
            <v>862933.33332800004</v>
          </cell>
          <cell r="AE144">
            <v>72000</v>
          </cell>
          <cell r="AF144">
            <v>3171300</v>
          </cell>
          <cell r="AG144">
            <v>0</v>
          </cell>
          <cell r="AH144">
            <v>1042619</v>
          </cell>
        </row>
        <row r="145">
          <cell r="A145">
            <v>141</v>
          </cell>
          <cell r="B145">
            <v>20060041</v>
          </cell>
          <cell r="C145" t="str">
            <v>심양순</v>
          </cell>
          <cell r="D145">
            <v>20060041</v>
          </cell>
          <cell r="E145" t="str">
            <v>영업부</v>
          </cell>
          <cell r="F145" t="str">
            <v>여</v>
          </cell>
          <cell r="G145" t="str">
            <v>811102-2183215</v>
          </cell>
          <cell r="H145">
            <v>38991</v>
          </cell>
          <cell r="I145">
            <v>38991</v>
          </cell>
          <cell r="J145">
            <v>2.4986301369863013</v>
          </cell>
          <cell r="K145">
            <v>2.4986301369863013</v>
          </cell>
          <cell r="L145">
            <v>33993.333333000002</v>
          </cell>
          <cell r="M145">
            <v>1292770</v>
          </cell>
          <cell r="N145">
            <v>1292770</v>
          </cell>
          <cell r="O145">
            <v>1272770</v>
          </cell>
          <cell r="P145">
            <v>3858310</v>
          </cell>
          <cell r="Q145">
            <v>1272000</v>
          </cell>
          <cell r="R145">
            <v>890000</v>
          </cell>
          <cell r="S145">
            <v>1169800</v>
          </cell>
          <cell r="T145">
            <v>949800</v>
          </cell>
          <cell r="U145">
            <v>1339760</v>
          </cell>
          <cell r="V145">
            <v>949800</v>
          </cell>
          <cell r="W145">
            <v>1149800</v>
          </cell>
          <cell r="X145">
            <v>1424700</v>
          </cell>
          <cell r="Y145">
            <v>949800</v>
          </cell>
          <cell r="Z145">
            <v>8823460</v>
          </cell>
          <cell r="AA145">
            <v>735300</v>
          </cell>
          <cell r="AB145">
            <v>15</v>
          </cell>
          <cell r="AC145">
            <v>1</v>
          </cell>
          <cell r="AD145">
            <v>543893.33332800004</v>
          </cell>
          <cell r="AE145">
            <v>45300</v>
          </cell>
          <cell r="AF145">
            <v>2052600</v>
          </cell>
          <cell r="AG145">
            <v>0</v>
          </cell>
          <cell r="AH145">
            <v>5128688</v>
          </cell>
        </row>
        <row r="146">
          <cell r="A146">
            <v>142</v>
          </cell>
          <cell r="B146">
            <v>20070012</v>
          </cell>
          <cell r="C146" t="str">
            <v>박이슬</v>
          </cell>
          <cell r="D146">
            <v>20070012</v>
          </cell>
          <cell r="E146" t="str">
            <v>영업부</v>
          </cell>
          <cell r="F146" t="str">
            <v>여</v>
          </cell>
          <cell r="G146" t="str">
            <v>880507-2163310</v>
          </cell>
          <cell r="H146">
            <v>39153</v>
          </cell>
          <cell r="I146">
            <v>39153</v>
          </cell>
          <cell r="J146">
            <v>2.0547945205479454</v>
          </cell>
          <cell r="K146">
            <v>2.0547945205479454</v>
          </cell>
          <cell r="L146">
            <v>30986.666666000001</v>
          </cell>
          <cell r="M146">
            <v>1174040</v>
          </cell>
          <cell r="N146">
            <v>1194040</v>
          </cell>
          <cell r="O146">
            <v>1179040</v>
          </cell>
          <cell r="P146">
            <v>3547120</v>
          </cell>
          <cell r="Q146">
            <v>1169400</v>
          </cell>
          <cell r="R146">
            <v>809000</v>
          </cell>
          <cell r="S146">
            <v>1084600</v>
          </cell>
          <cell r="T146">
            <v>864600</v>
          </cell>
          <cell r="U146">
            <v>1237520</v>
          </cell>
          <cell r="V146">
            <v>864600</v>
          </cell>
          <cell r="W146">
            <v>1064600</v>
          </cell>
          <cell r="X146">
            <v>1296900</v>
          </cell>
          <cell r="Y146">
            <v>864600</v>
          </cell>
          <cell r="Z146">
            <v>8086420</v>
          </cell>
          <cell r="AA146">
            <v>673800</v>
          </cell>
          <cell r="AB146">
            <v>15</v>
          </cell>
          <cell r="AC146">
            <v>0</v>
          </cell>
          <cell r="AD146">
            <v>464799.99999000004</v>
          </cell>
          <cell r="AE146">
            <v>38700</v>
          </cell>
          <cell r="AF146">
            <v>1881900</v>
          </cell>
          <cell r="AG146">
            <v>0</v>
          </cell>
          <cell r="AH146">
            <v>3866918</v>
          </cell>
        </row>
        <row r="147">
          <cell r="A147">
            <v>143</v>
          </cell>
          <cell r="B147">
            <v>20070017</v>
          </cell>
          <cell r="C147" t="str">
            <v>김혜선</v>
          </cell>
          <cell r="D147">
            <v>20070017</v>
          </cell>
          <cell r="E147" t="str">
            <v>영업부</v>
          </cell>
          <cell r="F147" t="str">
            <v>여</v>
          </cell>
          <cell r="G147" t="str">
            <v>881023-2155939</v>
          </cell>
          <cell r="H147">
            <v>39167</v>
          </cell>
          <cell r="I147">
            <v>39167</v>
          </cell>
          <cell r="J147">
            <v>2.0164383561643837</v>
          </cell>
          <cell r="K147">
            <v>2.0164383561643837</v>
          </cell>
          <cell r="L147">
            <v>31153.333332999999</v>
          </cell>
          <cell r="M147">
            <v>1179790</v>
          </cell>
          <cell r="N147">
            <v>1239790</v>
          </cell>
          <cell r="O147">
            <v>1204790</v>
          </cell>
          <cell r="P147">
            <v>3624370</v>
          </cell>
          <cell r="Q147">
            <v>1194900</v>
          </cell>
          <cell r="R147">
            <v>809000</v>
          </cell>
          <cell r="S147">
            <v>1084600</v>
          </cell>
          <cell r="T147">
            <v>864600</v>
          </cell>
          <cell r="U147">
            <v>1237520</v>
          </cell>
          <cell r="V147">
            <v>864600</v>
          </cell>
          <cell r="W147">
            <v>1064600</v>
          </cell>
          <cell r="X147">
            <v>1296900</v>
          </cell>
          <cell r="Y147">
            <v>864600</v>
          </cell>
          <cell r="Z147">
            <v>8086420</v>
          </cell>
          <cell r="AA147">
            <v>673800</v>
          </cell>
          <cell r="AB147">
            <v>15</v>
          </cell>
          <cell r="AC147">
            <v>0</v>
          </cell>
          <cell r="AD147">
            <v>467299.99999499996</v>
          </cell>
          <cell r="AE147">
            <v>39000</v>
          </cell>
          <cell r="AF147">
            <v>1907700</v>
          </cell>
          <cell r="AG147">
            <v>0</v>
          </cell>
          <cell r="AH147">
            <v>3846759</v>
          </cell>
        </row>
        <row r="148">
          <cell r="A148">
            <v>144</v>
          </cell>
          <cell r="B148">
            <v>20070018</v>
          </cell>
          <cell r="C148" t="str">
            <v>손다혜</v>
          </cell>
          <cell r="D148">
            <v>20070018</v>
          </cell>
          <cell r="E148" t="str">
            <v>영업부</v>
          </cell>
          <cell r="F148" t="str">
            <v>여</v>
          </cell>
          <cell r="G148" t="str">
            <v>880525-2056222</v>
          </cell>
          <cell r="H148">
            <v>39167</v>
          </cell>
          <cell r="I148">
            <v>39167</v>
          </cell>
          <cell r="J148">
            <v>2.0164383561643837</v>
          </cell>
          <cell r="K148">
            <v>2.0164383561643837</v>
          </cell>
          <cell r="L148">
            <v>31153.333332999999</v>
          </cell>
          <cell r="M148">
            <v>1199790</v>
          </cell>
          <cell r="N148">
            <v>1199790</v>
          </cell>
          <cell r="O148">
            <v>1224790</v>
          </cell>
          <cell r="P148">
            <v>3624370</v>
          </cell>
          <cell r="Q148">
            <v>1194900</v>
          </cell>
          <cell r="R148">
            <v>809000</v>
          </cell>
          <cell r="S148">
            <v>1084600</v>
          </cell>
          <cell r="T148">
            <v>864600</v>
          </cell>
          <cell r="U148">
            <v>1237520</v>
          </cell>
          <cell r="V148">
            <v>864600</v>
          </cell>
          <cell r="W148">
            <v>1064600</v>
          </cell>
          <cell r="X148">
            <v>1296900</v>
          </cell>
          <cell r="Y148">
            <v>864600</v>
          </cell>
          <cell r="Z148">
            <v>8086420</v>
          </cell>
          <cell r="AA148">
            <v>673800</v>
          </cell>
          <cell r="AB148">
            <v>15</v>
          </cell>
          <cell r="AC148">
            <v>0</v>
          </cell>
          <cell r="AD148">
            <v>467299.99999499996</v>
          </cell>
          <cell r="AE148">
            <v>39000</v>
          </cell>
          <cell r="AF148">
            <v>1907700</v>
          </cell>
          <cell r="AG148">
            <v>0</v>
          </cell>
          <cell r="AH148">
            <v>3846759</v>
          </cell>
        </row>
        <row r="149">
          <cell r="A149">
            <v>145</v>
          </cell>
          <cell r="B149">
            <v>20070022</v>
          </cell>
          <cell r="C149" t="str">
            <v>김영준</v>
          </cell>
          <cell r="D149">
            <v>20070022</v>
          </cell>
          <cell r="E149" t="str">
            <v>영업부</v>
          </cell>
          <cell r="F149" t="str">
            <v>남</v>
          </cell>
          <cell r="G149" t="str">
            <v>790321-1805214</v>
          </cell>
          <cell r="H149">
            <v>39182</v>
          </cell>
          <cell r="I149">
            <v>39182</v>
          </cell>
          <cell r="J149">
            <v>1.9753424657534246</v>
          </cell>
          <cell r="K149">
            <v>1.9753424657534246</v>
          </cell>
          <cell r="L149">
            <v>38680</v>
          </cell>
          <cell r="M149">
            <v>1459460</v>
          </cell>
          <cell r="N149">
            <v>1439460</v>
          </cell>
          <cell r="O149">
            <v>1419460</v>
          </cell>
          <cell r="P149">
            <v>4318380</v>
          </cell>
          <cell r="Q149">
            <v>1423500</v>
          </cell>
          <cell r="R149">
            <v>1019000</v>
          </cell>
          <cell r="S149">
            <v>1305400</v>
          </cell>
          <cell r="T149">
            <v>1085400</v>
          </cell>
          <cell r="U149">
            <v>1502480</v>
          </cell>
          <cell r="V149">
            <v>1085400</v>
          </cell>
          <cell r="W149">
            <v>1285400</v>
          </cell>
          <cell r="X149">
            <v>1628100</v>
          </cell>
          <cell r="Y149">
            <v>1085400</v>
          </cell>
          <cell r="Z149">
            <v>9996580</v>
          </cell>
          <cell r="AA149">
            <v>833100</v>
          </cell>
          <cell r="AB149">
            <v>15</v>
          </cell>
          <cell r="AC149">
            <v>0</v>
          </cell>
          <cell r="AD149">
            <v>580200</v>
          </cell>
          <cell r="AE149">
            <v>48300</v>
          </cell>
          <cell r="AF149">
            <v>2304900</v>
          </cell>
          <cell r="AG149">
            <v>0</v>
          </cell>
          <cell r="AH149">
            <v>4552967</v>
          </cell>
        </row>
        <row r="150">
          <cell r="A150">
            <v>146</v>
          </cell>
          <cell r="B150">
            <v>20070066</v>
          </cell>
          <cell r="C150" t="str">
            <v>박지영</v>
          </cell>
          <cell r="D150">
            <v>20070066</v>
          </cell>
          <cell r="E150" t="str">
            <v>영업부</v>
          </cell>
          <cell r="F150" t="str">
            <v>여</v>
          </cell>
          <cell r="G150" t="str">
            <v>861204-2006112</v>
          </cell>
          <cell r="H150">
            <v>39407</v>
          </cell>
          <cell r="I150">
            <v>39407</v>
          </cell>
          <cell r="J150">
            <v>1.3589041095890411</v>
          </cell>
          <cell r="K150">
            <v>1.3589041095890411</v>
          </cell>
          <cell r="L150">
            <v>31576.666666000001</v>
          </cell>
          <cell r="M150">
            <v>1174390</v>
          </cell>
          <cell r="N150">
            <v>1174390</v>
          </cell>
          <cell r="O150">
            <v>1214390</v>
          </cell>
          <cell r="P150">
            <v>3563170</v>
          </cell>
          <cell r="Q150">
            <v>1174800</v>
          </cell>
          <cell r="R150">
            <v>361240</v>
          </cell>
          <cell r="S150">
            <v>685150</v>
          </cell>
          <cell r="T150">
            <v>684290</v>
          </cell>
          <cell r="U150">
            <v>971150</v>
          </cell>
          <cell r="V150">
            <v>833440</v>
          </cell>
          <cell r="W150">
            <v>1077300</v>
          </cell>
          <cell r="X150">
            <v>1315950</v>
          </cell>
          <cell r="Y150">
            <v>877300</v>
          </cell>
          <cell r="Z150">
            <v>6805820</v>
          </cell>
          <cell r="AA150">
            <v>567300</v>
          </cell>
          <cell r="AB150">
            <v>15</v>
          </cell>
          <cell r="AC150">
            <v>0</v>
          </cell>
          <cell r="AD150">
            <v>473649.99999000004</v>
          </cell>
          <cell r="AE150">
            <v>39600</v>
          </cell>
          <cell r="AF150">
            <v>1781700</v>
          </cell>
          <cell r="AG150">
            <v>0</v>
          </cell>
          <cell r="AH150">
            <v>2421159</v>
          </cell>
        </row>
        <row r="151">
          <cell r="A151">
            <v>147</v>
          </cell>
          <cell r="B151">
            <v>20070070</v>
          </cell>
          <cell r="C151" t="str">
            <v>진봄이</v>
          </cell>
          <cell r="D151">
            <v>20070070</v>
          </cell>
          <cell r="E151" t="str">
            <v>영업부</v>
          </cell>
          <cell r="F151" t="str">
            <v>여</v>
          </cell>
          <cell r="G151" t="str">
            <v>860722-2051515</v>
          </cell>
          <cell r="H151">
            <v>39414</v>
          </cell>
          <cell r="I151">
            <v>39414</v>
          </cell>
          <cell r="J151">
            <v>1.3397260273972602</v>
          </cell>
          <cell r="K151">
            <v>1.3397260273972602</v>
          </cell>
          <cell r="L151">
            <v>31410</v>
          </cell>
          <cell r="M151">
            <v>1208650</v>
          </cell>
          <cell r="N151">
            <v>1188650</v>
          </cell>
          <cell r="O151">
            <v>1168650</v>
          </cell>
          <cell r="P151">
            <v>3565950</v>
          </cell>
          <cell r="Q151">
            <v>1175700</v>
          </cell>
          <cell r="R151">
            <v>344820</v>
          </cell>
          <cell r="S151">
            <v>667610</v>
          </cell>
          <cell r="T151">
            <v>666750</v>
          </cell>
          <cell r="U151">
            <v>950100</v>
          </cell>
          <cell r="V151">
            <v>815890</v>
          </cell>
          <cell r="W151">
            <v>1077300</v>
          </cell>
          <cell r="X151">
            <v>1315950</v>
          </cell>
          <cell r="Y151">
            <v>877300</v>
          </cell>
          <cell r="Z151">
            <v>6715720</v>
          </cell>
          <cell r="AA151">
            <v>559500</v>
          </cell>
          <cell r="AB151">
            <v>15</v>
          </cell>
          <cell r="AC151">
            <v>0</v>
          </cell>
          <cell r="AD151">
            <v>471150</v>
          </cell>
          <cell r="AE151">
            <v>39300</v>
          </cell>
          <cell r="AF151">
            <v>1774500</v>
          </cell>
          <cell r="AG151">
            <v>0</v>
          </cell>
          <cell r="AH151">
            <v>2377344</v>
          </cell>
        </row>
        <row r="152">
          <cell r="A152">
            <v>148</v>
          </cell>
          <cell r="B152">
            <v>20080008</v>
          </cell>
          <cell r="C152" t="str">
            <v>전수진</v>
          </cell>
          <cell r="D152">
            <v>20080008</v>
          </cell>
          <cell r="E152" t="str">
            <v>영업부</v>
          </cell>
          <cell r="F152" t="str">
            <v>여</v>
          </cell>
          <cell r="G152" t="str">
            <v>870922-2056413</v>
          </cell>
          <cell r="H152">
            <v>39475</v>
          </cell>
          <cell r="I152">
            <v>39475</v>
          </cell>
          <cell r="J152">
            <v>1.1726027397260275</v>
          </cell>
          <cell r="K152">
            <v>1.1726027397260275</v>
          </cell>
          <cell r="L152">
            <v>31406.666666000001</v>
          </cell>
          <cell r="M152">
            <v>1168530</v>
          </cell>
          <cell r="N152">
            <v>1188530</v>
          </cell>
          <cell r="O152">
            <v>1168530</v>
          </cell>
          <cell r="P152">
            <v>3525590</v>
          </cell>
          <cell r="Q152">
            <v>1162200</v>
          </cell>
          <cell r="R152">
            <v>213460</v>
          </cell>
          <cell r="S152">
            <v>518420</v>
          </cell>
          <cell r="T152">
            <v>517550</v>
          </cell>
          <cell r="U152">
            <v>771060</v>
          </cell>
          <cell r="V152">
            <v>666670</v>
          </cell>
          <cell r="W152">
            <v>965800</v>
          </cell>
          <cell r="X152">
            <v>1223690</v>
          </cell>
          <cell r="Y152">
            <v>877200</v>
          </cell>
          <cell r="Z152">
            <v>5753850</v>
          </cell>
          <cell r="AA152">
            <v>479400</v>
          </cell>
          <cell r="AB152">
            <v>15</v>
          </cell>
          <cell r="AC152">
            <v>0</v>
          </cell>
          <cell r="AD152">
            <v>471099.99999000004</v>
          </cell>
          <cell r="AE152">
            <v>39300</v>
          </cell>
          <cell r="AF152">
            <v>1680900</v>
          </cell>
          <cell r="AG152">
            <v>0</v>
          </cell>
          <cell r="AH152">
            <v>1971028</v>
          </cell>
        </row>
        <row r="153">
          <cell r="A153">
            <v>149</v>
          </cell>
          <cell r="B153">
            <v>20080013</v>
          </cell>
          <cell r="C153" t="str">
            <v>고원경</v>
          </cell>
          <cell r="D153">
            <v>20080013</v>
          </cell>
          <cell r="E153" t="str">
            <v>영업부</v>
          </cell>
          <cell r="F153" t="str">
            <v>여</v>
          </cell>
          <cell r="G153" t="str">
            <v>870404-2082111</v>
          </cell>
          <cell r="H153">
            <v>39517</v>
          </cell>
          <cell r="I153">
            <v>39517</v>
          </cell>
          <cell r="J153">
            <v>1.0575342465753426</v>
          </cell>
          <cell r="K153">
            <v>1.0575342465753426</v>
          </cell>
          <cell r="L153">
            <v>31573.333332999999</v>
          </cell>
          <cell r="M153">
            <v>1179280</v>
          </cell>
          <cell r="N153">
            <v>1199280</v>
          </cell>
          <cell r="O153">
            <v>1214280</v>
          </cell>
          <cell r="P153">
            <v>3592840</v>
          </cell>
          <cell r="Q153">
            <v>1184400</v>
          </cell>
          <cell r="R153">
            <v>112640</v>
          </cell>
          <cell r="S153">
            <v>371930</v>
          </cell>
          <cell r="T153">
            <v>421060</v>
          </cell>
          <cell r="U153">
            <v>655270</v>
          </cell>
          <cell r="V153">
            <v>570180</v>
          </cell>
          <cell r="W153">
            <v>860530</v>
          </cell>
          <cell r="X153">
            <v>1065800</v>
          </cell>
          <cell r="Y153">
            <v>859660</v>
          </cell>
          <cell r="Z153">
            <v>4917070</v>
          </cell>
          <cell r="AA153">
            <v>409800</v>
          </cell>
          <cell r="AB153">
            <v>15</v>
          </cell>
          <cell r="AC153">
            <v>0</v>
          </cell>
          <cell r="AD153">
            <v>473599.99999499996</v>
          </cell>
          <cell r="AE153">
            <v>39600</v>
          </cell>
          <cell r="AF153">
            <v>1633800</v>
          </cell>
          <cell r="AG153">
            <v>0</v>
          </cell>
          <cell r="AH153">
            <v>1727799</v>
          </cell>
        </row>
        <row r="154">
          <cell r="A154">
            <v>150</v>
          </cell>
          <cell r="B154">
            <v>20080021</v>
          </cell>
          <cell r="C154" t="str">
            <v>박미나</v>
          </cell>
          <cell r="D154">
            <v>20080021</v>
          </cell>
          <cell r="E154" t="str">
            <v>영업부</v>
          </cell>
          <cell r="F154" t="str">
            <v>여</v>
          </cell>
          <cell r="G154" t="str">
            <v>860110-2063812</v>
          </cell>
          <cell r="H154">
            <v>39566</v>
          </cell>
          <cell r="I154">
            <v>39566</v>
          </cell>
          <cell r="J154">
            <v>0.92328767123287669</v>
          </cell>
          <cell r="K154">
            <v>0.92328767123287669</v>
          </cell>
          <cell r="L154">
            <v>30800</v>
          </cell>
          <cell r="M154">
            <v>1172600</v>
          </cell>
          <cell r="N154">
            <v>1152600</v>
          </cell>
          <cell r="O154">
            <v>1132600</v>
          </cell>
          <cell r="P154">
            <v>3457800</v>
          </cell>
          <cell r="Q154">
            <v>1140000</v>
          </cell>
          <cell r="R154">
            <v>20000</v>
          </cell>
          <cell r="S154">
            <v>250650</v>
          </cell>
          <cell r="T154">
            <v>298900</v>
          </cell>
          <cell r="U154">
            <v>458680</v>
          </cell>
          <cell r="V154">
            <v>435540</v>
          </cell>
          <cell r="W154">
            <v>730720</v>
          </cell>
          <cell r="X154">
            <v>871080</v>
          </cell>
          <cell r="Y154">
            <v>717360</v>
          </cell>
          <cell r="Z154">
            <v>3782930</v>
          </cell>
          <cell r="AA154">
            <v>315300</v>
          </cell>
          <cell r="AB154">
            <v>0</v>
          </cell>
          <cell r="AC154">
            <v>0</v>
          </cell>
          <cell r="AD154">
            <v>0</v>
          </cell>
          <cell r="AE154">
            <v>0</v>
          </cell>
          <cell r="AF154">
            <v>1455300</v>
          </cell>
          <cell r="AG154">
            <v>0</v>
          </cell>
          <cell r="AH154" t="str">
            <v>퇴직금없음</v>
          </cell>
        </row>
        <row r="155">
          <cell r="A155">
            <v>151</v>
          </cell>
          <cell r="B155">
            <v>20080035</v>
          </cell>
          <cell r="C155" t="str">
            <v>임상우</v>
          </cell>
          <cell r="D155">
            <v>20080035</v>
          </cell>
          <cell r="E155" t="str">
            <v>영업부</v>
          </cell>
          <cell r="F155" t="str">
            <v>남</v>
          </cell>
          <cell r="G155" t="str">
            <v>820930-1149214</v>
          </cell>
          <cell r="H155">
            <v>39603</v>
          </cell>
          <cell r="I155">
            <v>39603</v>
          </cell>
          <cell r="J155">
            <v>0.82191780821917804</v>
          </cell>
          <cell r="K155">
            <v>0.82191780821917804</v>
          </cell>
          <cell r="L155">
            <v>37260</v>
          </cell>
          <cell r="M155">
            <v>1345470</v>
          </cell>
          <cell r="N155">
            <v>1365470</v>
          </cell>
          <cell r="O155">
            <v>1365470</v>
          </cell>
          <cell r="P155">
            <v>4076410</v>
          </cell>
          <cell r="Q155">
            <v>1344000</v>
          </cell>
          <cell r="R155">
            <v>0</v>
          </cell>
          <cell r="S155">
            <v>143700</v>
          </cell>
          <cell r="T155">
            <v>252670</v>
          </cell>
          <cell r="U155">
            <v>403210</v>
          </cell>
          <cell r="V155">
            <v>431650</v>
          </cell>
          <cell r="W155">
            <v>760620</v>
          </cell>
          <cell r="X155">
            <v>915940</v>
          </cell>
          <cell r="Y155">
            <v>779070</v>
          </cell>
          <cell r="Z155">
            <v>3686860</v>
          </cell>
          <cell r="AA155">
            <v>307200</v>
          </cell>
          <cell r="AB155">
            <v>0</v>
          </cell>
          <cell r="AC155">
            <v>0</v>
          </cell>
          <cell r="AD155">
            <v>0</v>
          </cell>
          <cell r="AE155">
            <v>0</v>
          </cell>
          <cell r="AF155">
            <v>1651200</v>
          </cell>
          <cell r="AG155">
            <v>0</v>
          </cell>
          <cell r="AH155" t="str">
            <v>퇴직금없음</v>
          </cell>
        </row>
        <row r="156">
          <cell r="A156">
            <v>152</v>
          </cell>
          <cell r="B156">
            <v>20080045</v>
          </cell>
          <cell r="C156" t="str">
            <v>이연주</v>
          </cell>
          <cell r="D156">
            <v>20080045</v>
          </cell>
          <cell r="E156" t="str">
            <v>영업부</v>
          </cell>
          <cell r="F156" t="str">
            <v>여</v>
          </cell>
          <cell r="G156" t="str">
            <v>871222-2110220</v>
          </cell>
          <cell r="H156">
            <v>39624</v>
          </cell>
          <cell r="I156">
            <v>39624</v>
          </cell>
          <cell r="J156">
            <v>0.76438356164383559</v>
          </cell>
          <cell r="K156">
            <v>0.76438356164383559</v>
          </cell>
          <cell r="L156">
            <v>30633.333332999999</v>
          </cell>
          <cell r="M156">
            <v>1166850</v>
          </cell>
          <cell r="N156">
            <v>1146850</v>
          </cell>
          <cell r="O156">
            <v>1146850</v>
          </cell>
          <cell r="P156">
            <v>3460550</v>
          </cell>
          <cell r="Q156">
            <v>1140900</v>
          </cell>
          <cell r="R156">
            <v>0</v>
          </cell>
          <cell r="S156">
            <v>90000</v>
          </cell>
          <cell r="T156">
            <v>159010</v>
          </cell>
          <cell r="U156">
            <v>260820</v>
          </cell>
          <cell r="V156">
            <v>298900</v>
          </cell>
          <cell r="W156">
            <v>594080</v>
          </cell>
          <cell r="X156">
            <v>666120</v>
          </cell>
          <cell r="Y156">
            <v>580720</v>
          </cell>
          <cell r="Z156">
            <v>2649650</v>
          </cell>
          <cell r="AA156">
            <v>220800</v>
          </cell>
          <cell r="AB156">
            <v>0</v>
          </cell>
          <cell r="AC156">
            <v>0</v>
          </cell>
          <cell r="AD156">
            <v>0</v>
          </cell>
          <cell r="AE156">
            <v>0</v>
          </cell>
          <cell r="AF156">
            <v>1361700</v>
          </cell>
          <cell r="AG156">
            <v>0</v>
          </cell>
          <cell r="AH156" t="str">
            <v>퇴직금없음</v>
          </cell>
        </row>
        <row r="157">
          <cell r="A157">
            <v>153</v>
          </cell>
          <cell r="B157">
            <v>20080065</v>
          </cell>
          <cell r="C157" t="str">
            <v>김광태</v>
          </cell>
          <cell r="D157">
            <v>20080065</v>
          </cell>
          <cell r="E157" t="str">
            <v>영업부</v>
          </cell>
          <cell r="F157" t="str">
            <v>남</v>
          </cell>
          <cell r="G157" t="str">
            <v>771211-1163015</v>
          </cell>
          <cell r="H157">
            <v>39657</v>
          </cell>
          <cell r="I157">
            <v>39657</v>
          </cell>
          <cell r="J157">
            <v>0.67397260273972603</v>
          </cell>
          <cell r="K157">
            <v>0.67397260273972603</v>
          </cell>
          <cell r="L157">
            <v>40976.666665999997</v>
          </cell>
          <cell r="M157">
            <v>1473690</v>
          </cell>
          <cell r="N157">
            <v>1513690</v>
          </cell>
          <cell r="O157">
            <v>1533690</v>
          </cell>
          <cell r="P157">
            <v>4521070</v>
          </cell>
          <cell r="Q157">
            <v>1490400</v>
          </cell>
          <cell r="R157">
            <v>0</v>
          </cell>
          <cell r="S157">
            <v>0</v>
          </cell>
          <cell r="T157">
            <v>115800</v>
          </cell>
          <cell r="U157">
            <v>204920</v>
          </cell>
          <cell r="V157">
            <v>301090</v>
          </cell>
          <cell r="W157">
            <v>597950</v>
          </cell>
          <cell r="X157">
            <v>725170</v>
          </cell>
          <cell r="Y157">
            <v>683240</v>
          </cell>
          <cell r="Z157">
            <v>2628170</v>
          </cell>
          <cell r="AA157">
            <v>219000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1709400</v>
          </cell>
          <cell r="AG157">
            <v>0</v>
          </cell>
          <cell r="AH157" t="str">
            <v>퇴직금없음</v>
          </cell>
        </row>
        <row r="158">
          <cell r="A158">
            <v>154</v>
          </cell>
          <cell r="B158">
            <v>20080110</v>
          </cell>
          <cell r="C158" t="str">
            <v>박정아</v>
          </cell>
          <cell r="D158">
            <v>20080110</v>
          </cell>
          <cell r="E158" t="str">
            <v>영업부</v>
          </cell>
          <cell r="F158" t="str">
            <v>여</v>
          </cell>
          <cell r="G158" t="str">
            <v>910226-2702919</v>
          </cell>
          <cell r="H158">
            <v>39790</v>
          </cell>
          <cell r="I158">
            <v>39790</v>
          </cell>
          <cell r="J158">
            <v>0.30958904109589042</v>
          </cell>
          <cell r="K158">
            <v>0.30958904109589042</v>
          </cell>
          <cell r="L158">
            <v>29443.333332999999</v>
          </cell>
          <cell r="M158">
            <v>1110790</v>
          </cell>
          <cell r="N158">
            <v>1130790</v>
          </cell>
          <cell r="O158">
            <v>1170000</v>
          </cell>
          <cell r="P158">
            <v>3411580</v>
          </cell>
          <cell r="Q158">
            <v>1124700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107280</v>
          </cell>
          <cell r="X158">
            <v>85920</v>
          </cell>
          <cell r="Y158">
            <v>188210</v>
          </cell>
          <cell r="Z158">
            <v>381410</v>
          </cell>
          <cell r="AA158">
            <v>31800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1156500</v>
          </cell>
          <cell r="AG158">
            <v>0</v>
          </cell>
          <cell r="AH158" t="str">
            <v>퇴직금없음</v>
          </cell>
        </row>
        <row r="159">
          <cell r="A159">
            <v>155</v>
          </cell>
          <cell r="B159">
            <v>20080111</v>
          </cell>
          <cell r="C159" t="str">
            <v>이혜진</v>
          </cell>
          <cell r="D159">
            <v>20080111</v>
          </cell>
          <cell r="E159" t="str">
            <v>영업부</v>
          </cell>
          <cell r="F159" t="str">
            <v>여</v>
          </cell>
          <cell r="G159" t="str">
            <v>901229-2183419</v>
          </cell>
          <cell r="H159">
            <v>39790</v>
          </cell>
          <cell r="I159">
            <v>39790</v>
          </cell>
          <cell r="J159">
            <v>0.30958904109589042</v>
          </cell>
          <cell r="K159">
            <v>0.30958904109589042</v>
          </cell>
          <cell r="L159">
            <v>29443.333332999999</v>
          </cell>
          <cell r="M159">
            <v>1130790</v>
          </cell>
          <cell r="N159">
            <v>1150790</v>
          </cell>
          <cell r="O159">
            <v>1150000</v>
          </cell>
          <cell r="P159">
            <v>3431580</v>
          </cell>
          <cell r="Q159">
            <v>1131300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107280</v>
          </cell>
          <cell r="X159">
            <v>85920</v>
          </cell>
          <cell r="Y159">
            <v>188210</v>
          </cell>
          <cell r="Z159">
            <v>381410</v>
          </cell>
          <cell r="AA159">
            <v>31800</v>
          </cell>
          <cell r="AB159">
            <v>0</v>
          </cell>
          <cell r="AC159">
            <v>0</v>
          </cell>
          <cell r="AD159">
            <v>0</v>
          </cell>
          <cell r="AE159">
            <v>0</v>
          </cell>
          <cell r="AF159">
            <v>1163100</v>
          </cell>
          <cell r="AG159">
            <v>0</v>
          </cell>
          <cell r="AH159" t="str">
            <v>퇴직금없음</v>
          </cell>
        </row>
        <row r="160">
          <cell r="A160">
            <v>156</v>
          </cell>
          <cell r="B160">
            <v>20080113</v>
          </cell>
          <cell r="C160" t="str">
            <v>이경희</v>
          </cell>
          <cell r="D160">
            <v>20080113</v>
          </cell>
          <cell r="E160" t="str">
            <v>영업부</v>
          </cell>
          <cell r="F160" t="str">
            <v>여</v>
          </cell>
          <cell r="G160" t="str">
            <v>900727-2155519</v>
          </cell>
          <cell r="H160">
            <v>39790</v>
          </cell>
          <cell r="I160">
            <v>39790</v>
          </cell>
          <cell r="J160">
            <v>0.30958904109589042</v>
          </cell>
          <cell r="K160">
            <v>0.30958904109589042</v>
          </cell>
          <cell r="L160">
            <v>29443.333332999999</v>
          </cell>
          <cell r="M160">
            <v>1090790</v>
          </cell>
          <cell r="N160">
            <v>1150790</v>
          </cell>
          <cell r="O160">
            <v>1170000</v>
          </cell>
          <cell r="P160">
            <v>3411580</v>
          </cell>
          <cell r="Q160">
            <v>1124700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107280</v>
          </cell>
          <cell r="X160">
            <v>85920</v>
          </cell>
          <cell r="Y160">
            <v>188210</v>
          </cell>
          <cell r="Z160">
            <v>381410</v>
          </cell>
          <cell r="AA160">
            <v>31800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1156500</v>
          </cell>
          <cell r="AG160">
            <v>0</v>
          </cell>
          <cell r="AH160" t="str">
            <v>퇴직금없음</v>
          </cell>
        </row>
        <row r="161">
          <cell r="A161">
            <v>157</v>
          </cell>
          <cell r="B161">
            <v>20090004</v>
          </cell>
          <cell r="C161" t="str">
            <v>박민아</v>
          </cell>
          <cell r="D161">
            <v>20090004</v>
          </cell>
          <cell r="E161" t="str">
            <v>영업부</v>
          </cell>
          <cell r="F161" t="str">
            <v>여</v>
          </cell>
          <cell r="G161" t="str">
            <v>900630-2158119</v>
          </cell>
          <cell r="H161">
            <v>39867</v>
          </cell>
          <cell r="I161">
            <v>39867</v>
          </cell>
          <cell r="J161">
            <v>9.8630136986301367E-2</v>
          </cell>
          <cell r="K161">
            <v>9.8630136986301367E-2</v>
          </cell>
          <cell r="L161" t="e">
            <v>#N/A</v>
          </cell>
          <cell r="M161">
            <v>0</v>
          </cell>
          <cell r="N161">
            <v>0</v>
          </cell>
          <cell r="O161">
            <v>1395980</v>
          </cell>
          <cell r="P161">
            <v>1395980</v>
          </cell>
          <cell r="Q161">
            <v>460200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20000</v>
          </cell>
          <cell r="Z161">
            <v>20000</v>
          </cell>
          <cell r="AA161">
            <v>1800</v>
          </cell>
          <cell r="AB161">
            <v>0</v>
          </cell>
          <cell r="AC161">
            <v>0</v>
          </cell>
          <cell r="AD161" t="e">
            <v>#N/A</v>
          </cell>
          <cell r="AE161" t="e">
            <v>#N/A</v>
          </cell>
          <cell r="AF161" t="e">
            <v>#N/A</v>
          </cell>
          <cell r="AG161">
            <v>0</v>
          </cell>
          <cell r="AH161" t="str">
            <v>퇴직금없음</v>
          </cell>
        </row>
        <row r="162">
          <cell r="A162">
            <v>158</v>
          </cell>
          <cell r="B162">
            <v>19880001</v>
          </cell>
          <cell r="C162" t="str">
            <v>윤종수</v>
          </cell>
          <cell r="D162">
            <v>19880001</v>
          </cell>
          <cell r="E162" t="str">
            <v>임원</v>
          </cell>
          <cell r="F162" t="str">
            <v>남</v>
          </cell>
          <cell r="G162" t="str">
            <v>361108-1066811</v>
          </cell>
          <cell r="H162">
            <v>32352</v>
          </cell>
          <cell r="I162">
            <v>32352</v>
          </cell>
          <cell r="J162">
            <v>20.687671232876713</v>
          </cell>
          <cell r="K162">
            <v>20.687671232876713</v>
          </cell>
          <cell r="L162">
            <v>273550</v>
          </cell>
          <cell r="M162">
            <v>9461500</v>
          </cell>
          <cell r="N162">
            <v>9461500</v>
          </cell>
          <cell r="O162">
            <v>9461500</v>
          </cell>
          <cell r="P162">
            <v>28384500</v>
          </cell>
          <cell r="Q162">
            <v>9357600</v>
          </cell>
          <cell r="R162">
            <v>7896150</v>
          </cell>
          <cell r="S162">
            <v>8511030</v>
          </cell>
          <cell r="T162">
            <v>8291030</v>
          </cell>
          <cell r="U162">
            <v>7569800</v>
          </cell>
          <cell r="V162">
            <v>8291030</v>
          </cell>
          <cell r="W162">
            <v>8491030</v>
          </cell>
          <cell r="X162">
            <v>9212250</v>
          </cell>
          <cell r="Y162">
            <v>8291030</v>
          </cell>
          <cell r="Z162">
            <v>66553350</v>
          </cell>
          <cell r="AA162">
            <v>5546100</v>
          </cell>
          <cell r="AB162">
            <v>15</v>
          </cell>
          <cell r="AC162">
            <v>10</v>
          </cell>
          <cell r="AD162">
            <v>6838750</v>
          </cell>
          <cell r="AF162">
            <v>14903700</v>
          </cell>
          <cell r="AG162" t="str">
            <v>2배</v>
          </cell>
          <cell r="AH162">
            <v>616645692</v>
          </cell>
        </row>
        <row r="163">
          <cell r="A163">
            <v>159</v>
          </cell>
          <cell r="B163">
            <v>19990028</v>
          </cell>
          <cell r="C163" t="str">
            <v>윤현도</v>
          </cell>
          <cell r="D163">
            <v>19990028</v>
          </cell>
          <cell r="E163" t="str">
            <v>임원</v>
          </cell>
          <cell r="F163" t="str">
            <v>남</v>
          </cell>
          <cell r="G163" t="str">
            <v>660614-1066822</v>
          </cell>
          <cell r="H163">
            <v>36396</v>
          </cell>
          <cell r="I163">
            <v>36396</v>
          </cell>
          <cell r="J163">
            <v>9.6082191780821926</v>
          </cell>
          <cell r="K163">
            <v>9.6082191780821926</v>
          </cell>
          <cell r="L163">
            <v>329666.66666599998</v>
          </cell>
          <cell r="M163">
            <v>11475000</v>
          </cell>
          <cell r="N163">
            <v>11475000</v>
          </cell>
          <cell r="O163">
            <v>11475000</v>
          </cell>
          <cell r="P163">
            <v>34425000</v>
          </cell>
          <cell r="Q163">
            <v>11349000</v>
          </cell>
          <cell r="R163">
            <v>8645000</v>
          </cell>
          <cell r="S163">
            <v>9297250</v>
          </cell>
          <cell r="T163">
            <v>9077250</v>
          </cell>
          <cell r="U163">
            <v>8390000</v>
          </cell>
          <cell r="V163">
            <v>9077250</v>
          </cell>
          <cell r="W163">
            <v>9277250</v>
          </cell>
          <cell r="X163">
            <v>10237500</v>
          </cell>
          <cell r="Y163">
            <v>9077250</v>
          </cell>
          <cell r="Z163">
            <v>73078750</v>
          </cell>
          <cell r="AA163">
            <v>6090000</v>
          </cell>
          <cell r="AB163">
            <v>15</v>
          </cell>
          <cell r="AC163">
            <v>4</v>
          </cell>
          <cell r="AD163">
            <v>6263666.6666539991</v>
          </cell>
          <cell r="AF163">
            <v>17439000</v>
          </cell>
          <cell r="AG163" t="str">
            <v>2배</v>
          </cell>
          <cell r="AH163">
            <v>303787380</v>
          </cell>
        </row>
        <row r="164">
          <cell r="A164">
            <v>160</v>
          </cell>
          <cell r="B164">
            <v>20020025</v>
          </cell>
          <cell r="C164" t="str">
            <v>오한경</v>
          </cell>
          <cell r="D164">
            <v>20020025</v>
          </cell>
          <cell r="E164" t="str">
            <v>임원</v>
          </cell>
          <cell r="F164" t="str">
            <v>남</v>
          </cell>
          <cell r="G164" t="str">
            <v>500201-1830328</v>
          </cell>
          <cell r="H164">
            <v>37422</v>
          </cell>
          <cell r="I164">
            <v>37422</v>
          </cell>
          <cell r="J164">
            <v>6.7972602739726025</v>
          </cell>
          <cell r="K164">
            <v>6.7972602739726025</v>
          </cell>
          <cell r="L164">
            <v>115366.666666</v>
          </cell>
          <cell r="M164">
            <v>4516000</v>
          </cell>
          <cell r="N164">
            <v>4516000</v>
          </cell>
          <cell r="O164">
            <v>4516000</v>
          </cell>
          <cell r="P164">
            <v>13548000</v>
          </cell>
          <cell r="Q164">
            <v>4466400</v>
          </cell>
          <cell r="R164">
            <v>2809620</v>
          </cell>
          <cell r="S164">
            <v>3181840</v>
          </cell>
          <cell r="T164">
            <v>2961840</v>
          </cell>
          <cell r="U164">
            <v>2955200</v>
          </cell>
          <cell r="V164">
            <v>2961840</v>
          </cell>
          <cell r="W164">
            <v>3161840</v>
          </cell>
          <cell r="X164">
            <v>3444000</v>
          </cell>
          <cell r="Y164">
            <v>2961840</v>
          </cell>
          <cell r="Z164">
            <v>24438020</v>
          </cell>
          <cell r="AA164">
            <v>2036400</v>
          </cell>
          <cell r="AB164">
            <v>15</v>
          </cell>
          <cell r="AC164">
            <v>3</v>
          </cell>
          <cell r="AD164">
            <v>2076599.9999880001</v>
          </cell>
          <cell r="AF164">
            <v>6502800</v>
          </cell>
          <cell r="AG164" t="str">
            <v>1.5배</v>
          </cell>
          <cell r="AH164">
            <v>66301836</v>
          </cell>
        </row>
        <row r="165">
          <cell r="A165">
            <v>161</v>
          </cell>
          <cell r="B165">
            <v>20020026</v>
          </cell>
          <cell r="C165" t="str">
            <v>황영춘</v>
          </cell>
          <cell r="D165">
            <v>20020026</v>
          </cell>
          <cell r="E165" t="str">
            <v>임원</v>
          </cell>
          <cell r="F165" t="str">
            <v>남</v>
          </cell>
          <cell r="G165" t="str">
            <v>520120-1140328</v>
          </cell>
          <cell r="H165">
            <v>37422</v>
          </cell>
          <cell r="I165">
            <v>37422</v>
          </cell>
          <cell r="J165">
            <v>6.7972602739726025</v>
          </cell>
          <cell r="K165">
            <v>6.7972602739726025</v>
          </cell>
          <cell r="L165">
            <v>112833.333333</v>
          </cell>
          <cell r="M165">
            <v>4373000</v>
          </cell>
          <cell r="N165">
            <v>4373000</v>
          </cell>
          <cell r="O165">
            <v>4373000</v>
          </cell>
          <cell r="P165">
            <v>13119000</v>
          </cell>
          <cell r="Q165">
            <v>4324800</v>
          </cell>
          <cell r="R165">
            <v>2716740</v>
          </cell>
          <cell r="S165">
            <v>3083800</v>
          </cell>
          <cell r="T165">
            <v>2863800</v>
          </cell>
          <cell r="U165">
            <v>2864000</v>
          </cell>
          <cell r="V165">
            <v>2863800</v>
          </cell>
          <cell r="W165">
            <v>3063800</v>
          </cell>
          <cell r="X165">
            <v>3330000</v>
          </cell>
          <cell r="Y165">
            <v>2863800</v>
          </cell>
          <cell r="Z165">
            <v>23649740</v>
          </cell>
          <cell r="AA165">
            <v>1970700</v>
          </cell>
          <cell r="AB165">
            <v>15</v>
          </cell>
          <cell r="AC165">
            <v>3</v>
          </cell>
          <cell r="AD165">
            <v>2030999.999994</v>
          </cell>
          <cell r="AF165">
            <v>6295500</v>
          </cell>
          <cell r="AG165" t="str">
            <v>1.5배</v>
          </cell>
          <cell r="AH165">
            <v>64188228</v>
          </cell>
        </row>
        <row r="166">
          <cell r="A166">
            <v>162</v>
          </cell>
          <cell r="B166">
            <v>20020027</v>
          </cell>
          <cell r="C166" t="str">
            <v>김승호</v>
          </cell>
          <cell r="D166">
            <v>20020027</v>
          </cell>
          <cell r="E166" t="str">
            <v>임원</v>
          </cell>
          <cell r="F166" t="str">
            <v>남</v>
          </cell>
          <cell r="G166" t="str">
            <v>540828-1056015</v>
          </cell>
          <cell r="H166">
            <v>37422</v>
          </cell>
          <cell r="I166">
            <v>37422</v>
          </cell>
          <cell r="J166">
            <v>6.7972602739726025</v>
          </cell>
          <cell r="K166">
            <v>6.7972602739726025</v>
          </cell>
          <cell r="L166">
            <v>76166.666666000005</v>
          </cell>
          <cell r="M166">
            <v>3215000</v>
          </cell>
          <cell r="N166">
            <v>3215000</v>
          </cell>
          <cell r="O166">
            <v>3215000</v>
          </cell>
          <cell r="P166">
            <v>9645000</v>
          </cell>
          <cell r="Q166">
            <v>3179700</v>
          </cell>
          <cell r="R166">
            <v>2716740</v>
          </cell>
          <cell r="S166">
            <v>3083800</v>
          </cell>
          <cell r="T166">
            <v>2863800</v>
          </cell>
          <cell r="U166">
            <v>2864000</v>
          </cell>
          <cell r="V166">
            <v>2863800</v>
          </cell>
          <cell r="W166">
            <v>3063800</v>
          </cell>
          <cell r="X166">
            <v>1748250</v>
          </cell>
          <cell r="Y166">
            <v>2863800</v>
          </cell>
          <cell r="Z166">
            <v>22067990</v>
          </cell>
          <cell r="AA166">
            <v>1839000</v>
          </cell>
          <cell r="AB166">
            <v>15</v>
          </cell>
          <cell r="AC166">
            <v>3</v>
          </cell>
          <cell r="AD166">
            <v>1370999.9999880001</v>
          </cell>
          <cell r="AF166">
            <v>5018700</v>
          </cell>
          <cell r="AG166" t="str">
            <v>1.5배</v>
          </cell>
          <cell r="AH166">
            <v>51170115</v>
          </cell>
        </row>
        <row r="167">
          <cell r="A167">
            <v>163</v>
          </cell>
          <cell r="B167">
            <v>20050022</v>
          </cell>
          <cell r="C167" t="str">
            <v>박승용</v>
          </cell>
          <cell r="D167">
            <v>20050022</v>
          </cell>
          <cell r="E167" t="str">
            <v>임원</v>
          </cell>
          <cell r="F167" t="str">
            <v>남</v>
          </cell>
          <cell r="G167" t="str">
            <v>610318-1840514</v>
          </cell>
          <cell r="H167">
            <v>38474</v>
          </cell>
          <cell r="I167">
            <v>38474</v>
          </cell>
          <cell r="J167">
            <v>3.9150684931506849</v>
          </cell>
          <cell r="K167">
            <v>3.9150684931506849</v>
          </cell>
          <cell r="L167">
            <v>92386.666666000005</v>
          </cell>
          <cell r="M167">
            <v>3441600</v>
          </cell>
          <cell r="N167">
            <v>3441600</v>
          </cell>
          <cell r="O167">
            <v>3441600</v>
          </cell>
          <cell r="P167">
            <v>10324800</v>
          </cell>
          <cell r="Q167">
            <v>3403800</v>
          </cell>
          <cell r="R167">
            <v>2044700</v>
          </cell>
          <cell r="S167">
            <v>2421510</v>
          </cell>
          <cell r="T167">
            <v>2201510</v>
          </cell>
          <cell r="U167">
            <v>2247920</v>
          </cell>
          <cell r="V167">
            <v>2201510</v>
          </cell>
          <cell r="W167">
            <v>2401510</v>
          </cell>
          <cell r="X167">
            <v>2559900</v>
          </cell>
          <cell r="Y167">
            <v>2201510</v>
          </cell>
          <cell r="Z167">
            <v>18280070</v>
          </cell>
          <cell r="AA167">
            <v>1523400</v>
          </cell>
          <cell r="AB167">
            <v>15</v>
          </cell>
          <cell r="AC167">
            <v>1</v>
          </cell>
          <cell r="AD167">
            <v>1478186.6666560001</v>
          </cell>
          <cell r="AF167">
            <v>4927200</v>
          </cell>
          <cell r="AH167">
            <v>25867800</v>
          </cell>
        </row>
        <row r="168">
          <cell r="A168">
            <v>164</v>
          </cell>
          <cell r="B168">
            <v>20080036</v>
          </cell>
          <cell r="C168" t="str">
            <v>김두황</v>
          </cell>
          <cell r="D168">
            <v>20080036</v>
          </cell>
          <cell r="E168" t="str">
            <v>임원</v>
          </cell>
          <cell r="F168" t="str">
            <v>남</v>
          </cell>
          <cell r="G168" t="str">
            <v>310211-1030719</v>
          </cell>
          <cell r="H168">
            <v>39609</v>
          </cell>
          <cell r="I168">
            <v>39609</v>
          </cell>
          <cell r="J168">
            <v>0.80547945205479454</v>
          </cell>
          <cell r="K168">
            <v>0.80547945205479454</v>
          </cell>
          <cell r="L168">
            <v>83333.333333000002</v>
          </cell>
          <cell r="M168">
            <v>2500000</v>
          </cell>
          <cell r="N168">
            <v>2500000</v>
          </cell>
          <cell r="O168">
            <v>2500000</v>
          </cell>
          <cell r="P168">
            <v>7500000</v>
          </cell>
          <cell r="Q168">
            <v>2472600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AF168">
            <v>2472600</v>
          </cell>
          <cell r="AG168">
            <v>0</v>
          </cell>
          <cell r="AH168" t="str">
            <v>퇴직금없음</v>
          </cell>
        </row>
        <row r="169">
          <cell r="A169">
            <v>165</v>
          </cell>
          <cell r="B169">
            <v>20080037</v>
          </cell>
          <cell r="C169" t="str">
            <v>최효성</v>
          </cell>
          <cell r="D169">
            <v>20080037</v>
          </cell>
          <cell r="E169" t="str">
            <v>임원</v>
          </cell>
          <cell r="F169" t="str">
            <v>남</v>
          </cell>
          <cell r="G169" t="str">
            <v>630214-1520111</v>
          </cell>
          <cell r="H169">
            <v>39609</v>
          </cell>
          <cell r="I169">
            <v>39609</v>
          </cell>
          <cell r="J169">
            <v>0.80547945205479454</v>
          </cell>
          <cell r="K169">
            <v>0.80547945205479454</v>
          </cell>
          <cell r="L169">
            <v>66666.666666000005</v>
          </cell>
          <cell r="M169">
            <v>2000000</v>
          </cell>
          <cell r="N169">
            <v>2000000</v>
          </cell>
          <cell r="O169">
            <v>2000000</v>
          </cell>
          <cell r="P169">
            <v>6000000</v>
          </cell>
          <cell r="Q169">
            <v>1977900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0</v>
          </cell>
          <cell r="AD169">
            <v>0</v>
          </cell>
          <cell r="AE169">
            <v>0</v>
          </cell>
          <cell r="AF169">
            <v>1977900</v>
          </cell>
          <cell r="AG169">
            <v>0</v>
          </cell>
          <cell r="AH169" t="str">
            <v>퇴직금없음</v>
          </cell>
        </row>
        <row r="170">
          <cell r="A170">
            <v>166</v>
          </cell>
          <cell r="B170">
            <v>20080038</v>
          </cell>
          <cell r="C170" t="str">
            <v>형창우</v>
          </cell>
          <cell r="D170">
            <v>20080038</v>
          </cell>
          <cell r="E170" t="str">
            <v>임원</v>
          </cell>
          <cell r="F170" t="str">
            <v>남</v>
          </cell>
          <cell r="G170" t="str">
            <v>660428-1654611</v>
          </cell>
          <cell r="H170">
            <v>39609</v>
          </cell>
          <cell r="I170">
            <v>39609</v>
          </cell>
          <cell r="J170">
            <v>0.80547945205479454</v>
          </cell>
          <cell r="K170">
            <v>0.80547945205479454</v>
          </cell>
          <cell r="L170">
            <v>66666.666666000005</v>
          </cell>
          <cell r="M170">
            <v>2000000</v>
          </cell>
          <cell r="N170">
            <v>2000000</v>
          </cell>
          <cell r="O170">
            <v>2000000</v>
          </cell>
          <cell r="P170">
            <v>6000000</v>
          </cell>
          <cell r="Q170">
            <v>1977900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  <cell r="W170">
            <v>0</v>
          </cell>
          <cell r="X170">
            <v>0</v>
          </cell>
          <cell r="Y170">
            <v>0</v>
          </cell>
          <cell r="Z170">
            <v>0</v>
          </cell>
          <cell r="AA170">
            <v>0</v>
          </cell>
          <cell r="AB170">
            <v>0</v>
          </cell>
          <cell r="AC170">
            <v>0</v>
          </cell>
          <cell r="AD170">
            <v>0</v>
          </cell>
          <cell r="AE170">
            <v>0</v>
          </cell>
          <cell r="AF170">
            <v>1977900</v>
          </cell>
          <cell r="AG170">
            <v>0</v>
          </cell>
          <cell r="AH170" t="str">
            <v>퇴직금없음</v>
          </cell>
        </row>
        <row r="171">
          <cell r="A171">
            <v>167</v>
          </cell>
          <cell r="B171">
            <v>19980002</v>
          </cell>
          <cell r="C171" t="str">
            <v>차병권</v>
          </cell>
          <cell r="D171">
            <v>19980002</v>
          </cell>
          <cell r="E171" t="str">
            <v>자재과</v>
          </cell>
          <cell r="F171" t="str">
            <v>남</v>
          </cell>
          <cell r="G171" t="str">
            <v>680305-1148221</v>
          </cell>
          <cell r="H171">
            <v>35908</v>
          </cell>
          <cell r="I171">
            <v>39264</v>
          </cell>
          <cell r="J171">
            <v>10.945205479452055</v>
          </cell>
          <cell r="K171">
            <v>1.7506849315068493</v>
          </cell>
          <cell r="L171">
            <v>53600</v>
          </cell>
          <cell r="M171">
            <v>1944200</v>
          </cell>
          <cell r="N171">
            <v>1944200</v>
          </cell>
          <cell r="O171">
            <v>1944200</v>
          </cell>
          <cell r="P171">
            <v>5832600</v>
          </cell>
          <cell r="Q171">
            <v>1922700</v>
          </cell>
          <cell r="R171">
            <v>1458940</v>
          </cell>
          <cell r="S171">
            <v>1770570</v>
          </cell>
          <cell r="T171">
            <v>1550570</v>
          </cell>
          <cell r="U171">
            <v>1763600</v>
          </cell>
          <cell r="V171">
            <v>1550570</v>
          </cell>
          <cell r="W171">
            <v>1750570</v>
          </cell>
          <cell r="X171">
            <v>1954500</v>
          </cell>
          <cell r="Y171">
            <v>1550570</v>
          </cell>
          <cell r="Z171">
            <v>13349890</v>
          </cell>
          <cell r="AA171">
            <v>1112400</v>
          </cell>
          <cell r="AB171">
            <v>15</v>
          </cell>
          <cell r="AC171">
            <v>5</v>
          </cell>
          <cell r="AD171">
            <v>1072000</v>
          </cell>
          <cell r="AE171">
            <v>89400</v>
          </cell>
          <cell r="AF171">
            <v>3124500</v>
          </cell>
          <cell r="AG171">
            <v>0</v>
          </cell>
          <cell r="AH171">
            <v>5470015</v>
          </cell>
        </row>
        <row r="172">
          <cell r="A172">
            <v>168</v>
          </cell>
          <cell r="B172">
            <v>19990005</v>
          </cell>
          <cell r="C172" t="str">
            <v>손성용</v>
          </cell>
          <cell r="D172">
            <v>19990005</v>
          </cell>
          <cell r="E172" t="str">
            <v>자재과</v>
          </cell>
          <cell r="F172" t="str">
            <v>남</v>
          </cell>
          <cell r="G172" t="str">
            <v>710628-1156416</v>
          </cell>
          <cell r="H172">
            <v>36213</v>
          </cell>
          <cell r="I172">
            <v>38838</v>
          </cell>
          <cell r="J172">
            <v>10.109589041095891</v>
          </cell>
          <cell r="K172">
            <v>2.9178082191780823</v>
          </cell>
          <cell r="L172">
            <v>47706.666665999997</v>
          </cell>
          <cell r="M172">
            <v>1750880</v>
          </cell>
          <cell r="N172">
            <v>1770880</v>
          </cell>
          <cell r="O172">
            <v>1750880</v>
          </cell>
          <cell r="P172">
            <v>5272640</v>
          </cell>
          <cell r="Q172">
            <v>1738200</v>
          </cell>
          <cell r="R172">
            <v>1314420</v>
          </cell>
          <cell r="S172">
            <v>1630130</v>
          </cell>
          <cell r="T172">
            <v>1410130</v>
          </cell>
          <cell r="U172">
            <v>1671440</v>
          </cell>
          <cell r="V172">
            <v>1410130</v>
          </cell>
          <cell r="W172">
            <v>1610130</v>
          </cell>
          <cell r="X172">
            <v>1839300</v>
          </cell>
          <cell r="Y172">
            <v>1410130</v>
          </cell>
          <cell r="Z172">
            <v>12295810</v>
          </cell>
          <cell r="AA172">
            <v>1024800</v>
          </cell>
          <cell r="AB172">
            <v>15</v>
          </cell>
          <cell r="AC172">
            <v>4</v>
          </cell>
          <cell r="AD172">
            <v>906426.66665399994</v>
          </cell>
          <cell r="AE172">
            <v>75600</v>
          </cell>
          <cell r="AF172">
            <v>2838600</v>
          </cell>
          <cell r="AG172">
            <v>0</v>
          </cell>
          <cell r="AH172">
            <v>8282490</v>
          </cell>
        </row>
        <row r="173">
          <cell r="A173">
            <v>169</v>
          </cell>
          <cell r="B173">
            <v>20050036</v>
          </cell>
          <cell r="C173" t="str">
            <v>곽주영</v>
          </cell>
          <cell r="D173">
            <v>20050036</v>
          </cell>
          <cell r="E173" t="str">
            <v>자재과</v>
          </cell>
          <cell r="F173" t="str">
            <v>남</v>
          </cell>
          <cell r="G173" t="str">
            <v>800926-1149516</v>
          </cell>
          <cell r="H173">
            <v>38530</v>
          </cell>
          <cell r="I173">
            <v>38530</v>
          </cell>
          <cell r="J173">
            <v>3.7616438356164386</v>
          </cell>
          <cell r="K173">
            <v>3.7616438356164386</v>
          </cell>
          <cell r="L173">
            <v>39266.666665999997</v>
          </cell>
          <cell r="M173">
            <v>1429700</v>
          </cell>
          <cell r="N173">
            <v>1409700</v>
          </cell>
          <cell r="O173">
            <v>1449700</v>
          </cell>
          <cell r="P173">
            <v>4289100</v>
          </cell>
          <cell r="Q173">
            <v>1413900</v>
          </cell>
          <cell r="R173">
            <v>1012000</v>
          </cell>
          <cell r="S173">
            <v>1330340</v>
          </cell>
          <cell r="T173">
            <v>1110340</v>
          </cell>
          <cell r="U173">
            <v>1493600</v>
          </cell>
          <cell r="V173">
            <v>1110340</v>
          </cell>
          <cell r="W173">
            <v>1310340</v>
          </cell>
          <cell r="X173">
            <v>1617000</v>
          </cell>
          <cell r="Y173">
            <v>1110340</v>
          </cell>
          <cell r="Z173">
            <v>10094300</v>
          </cell>
          <cell r="AA173">
            <v>841200</v>
          </cell>
          <cell r="AB173">
            <v>15</v>
          </cell>
          <cell r="AC173">
            <v>1</v>
          </cell>
          <cell r="AD173">
            <v>628266.66665599996</v>
          </cell>
          <cell r="AE173">
            <v>52500</v>
          </cell>
          <cell r="AF173">
            <v>2307600</v>
          </cell>
          <cell r="AG173">
            <v>0</v>
          </cell>
          <cell r="AH173">
            <v>8680369</v>
          </cell>
        </row>
        <row r="174">
          <cell r="A174">
            <v>170</v>
          </cell>
          <cell r="B174">
            <v>20070029</v>
          </cell>
          <cell r="C174" t="str">
            <v>강유리</v>
          </cell>
          <cell r="D174">
            <v>20070029</v>
          </cell>
          <cell r="E174" t="str">
            <v>자재과</v>
          </cell>
          <cell r="F174" t="str">
            <v>여</v>
          </cell>
          <cell r="G174" t="str">
            <v>851210-2149218</v>
          </cell>
          <cell r="H174">
            <v>39230</v>
          </cell>
          <cell r="I174">
            <v>39230</v>
          </cell>
          <cell r="J174">
            <v>1.8438356164383563</v>
          </cell>
          <cell r="K174">
            <v>1.8438356164383563</v>
          </cell>
          <cell r="L174">
            <v>32293.333332999999</v>
          </cell>
          <cell r="M174">
            <v>1219120</v>
          </cell>
          <cell r="N174">
            <v>1179120</v>
          </cell>
          <cell r="O174">
            <v>1199120</v>
          </cell>
          <cell r="P174">
            <v>3597360</v>
          </cell>
          <cell r="Q174">
            <v>1185900</v>
          </cell>
          <cell r="R174">
            <v>782600</v>
          </cell>
          <cell r="S174">
            <v>1118800</v>
          </cell>
          <cell r="T174">
            <v>898800</v>
          </cell>
          <cell r="U174">
            <v>1278560</v>
          </cell>
          <cell r="V174">
            <v>898800</v>
          </cell>
          <cell r="W174">
            <v>1098800</v>
          </cell>
          <cell r="X174">
            <v>1348200</v>
          </cell>
          <cell r="Y174">
            <v>898800</v>
          </cell>
          <cell r="Z174">
            <v>8323360</v>
          </cell>
          <cell r="AA174">
            <v>693600</v>
          </cell>
          <cell r="AB174">
            <v>15</v>
          </cell>
          <cell r="AC174">
            <v>0</v>
          </cell>
          <cell r="AD174">
            <v>484399.99999499996</v>
          </cell>
          <cell r="AE174">
            <v>40500</v>
          </cell>
          <cell r="AF174">
            <v>1920000</v>
          </cell>
          <cell r="AG174">
            <v>0</v>
          </cell>
          <cell r="AH174">
            <v>3540164</v>
          </cell>
        </row>
        <row r="175">
          <cell r="A175">
            <v>171</v>
          </cell>
          <cell r="B175">
            <v>19890009</v>
          </cell>
          <cell r="C175" t="str">
            <v>최영근</v>
          </cell>
          <cell r="D175">
            <v>19890009</v>
          </cell>
          <cell r="E175" t="str">
            <v>전산실</v>
          </cell>
          <cell r="F175" t="str">
            <v>남</v>
          </cell>
          <cell r="G175" t="str">
            <v>620103-1143411</v>
          </cell>
          <cell r="H175">
            <v>32599</v>
          </cell>
          <cell r="I175">
            <v>39356</v>
          </cell>
          <cell r="J175">
            <v>20.010958904109589</v>
          </cell>
          <cell r="K175">
            <v>1.4986301369863013</v>
          </cell>
          <cell r="L175">
            <v>76796.666666000005</v>
          </cell>
          <cell r="M175">
            <v>2924480</v>
          </cell>
          <cell r="N175">
            <v>2924480</v>
          </cell>
          <cell r="O175">
            <v>2924480</v>
          </cell>
          <cell r="P175">
            <v>8773440</v>
          </cell>
          <cell r="Q175">
            <v>2892300</v>
          </cell>
          <cell r="R175">
            <v>1921250</v>
          </cell>
          <cell r="S175">
            <v>2273670</v>
          </cell>
          <cell r="T175">
            <v>2053670</v>
          </cell>
          <cell r="U175">
            <v>2155880</v>
          </cell>
          <cell r="V175">
            <v>2053670</v>
          </cell>
          <cell r="W175">
            <v>2253670</v>
          </cell>
          <cell r="X175">
            <v>2444850</v>
          </cell>
          <cell r="Y175">
            <v>2053670</v>
          </cell>
          <cell r="Z175">
            <v>17210330</v>
          </cell>
          <cell r="AA175">
            <v>1434300</v>
          </cell>
          <cell r="AB175">
            <v>15</v>
          </cell>
          <cell r="AC175">
            <v>9</v>
          </cell>
          <cell r="AD175">
            <v>1843119.9999840001</v>
          </cell>
          <cell r="AE175">
            <v>153600</v>
          </cell>
          <cell r="AF175">
            <v>4480200</v>
          </cell>
          <cell r="AG175">
            <v>0</v>
          </cell>
          <cell r="AH175">
            <v>6714163</v>
          </cell>
        </row>
        <row r="176">
          <cell r="A176">
            <v>172</v>
          </cell>
          <cell r="B176">
            <v>20000010</v>
          </cell>
          <cell r="C176" t="str">
            <v>김유진</v>
          </cell>
          <cell r="D176">
            <v>20000010</v>
          </cell>
          <cell r="E176" t="str">
            <v>전산실</v>
          </cell>
          <cell r="F176" t="str">
            <v>남</v>
          </cell>
          <cell r="G176" t="str">
            <v>710814-1056715</v>
          </cell>
          <cell r="H176">
            <v>36612</v>
          </cell>
          <cell r="I176">
            <v>38899</v>
          </cell>
          <cell r="J176">
            <v>9.0164383561643842</v>
          </cell>
          <cell r="K176">
            <v>2.7506849315068491</v>
          </cell>
          <cell r="L176">
            <v>53590</v>
          </cell>
          <cell r="M176">
            <v>2003860</v>
          </cell>
          <cell r="N176">
            <v>2003860</v>
          </cell>
          <cell r="O176">
            <v>1975560</v>
          </cell>
          <cell r="P176">
            <v>5983280</v>
          </cell>
          <cell r="Q176">
            <v>1972500</v>
          </cell>
          <cell r="R176">
            <v>1428570</v>
          </cell>
          <cell r="S176">
            <v>1751290</v>
          </cell>
          <cell r="T176">
            <v>1531290</v>
          </cell>
          <cell r="U176">
            <v>1757240</v>
          </cell>
          <cell r="V176">
            <v>1531290</v>
          </cell>
          <cell r="W176">
            <v>1731290</v>
          </cell>
          <cell r="X176">
            <v>1946550</v>
          </cell>
          <cell r="Y176">
            <v>1531290</v>
          </cell>
          <cell r="Z176">
            <v>13208810</v>
          </cell>
          <cell r="AA176">
            <v>1100700</v>
          </cell>
          <cell r="AB176">
            <v>15</v>
          </cell>
          <cell r="AC176">
            <v>4</v>
          </cell>
          <cell r="AD176">
            <v>1018210</v>
          </cell>
          <cell r="AE176">
            <v>84900</v>
          </cell>
          <cell r="AF176">
            <v>3158100</v>
          </cell>
          <cell r="AG176">
            <v>0</v>
          </cell>
          <cell r="AH176">
            <v>8686938</v>
          </cell>
        </row>
        <row r="177">
          <cell r="A177">
            <v>173</v>
          </cell>
          <cell r="B177">
            <v>20010037</v>
          </cell>
          <cell r="C177" t="str">
            <v>정진일</v>
          </cell>
          <cell r="D177">
            <v>20010037</v>
          </cell>
          <cell r="E177" t="str">
            <v>전산실</v>
          </cell>
          <cell r="F177" t="str">
            <v>남</v>
          </cell>
          <cell r="G177" t="str">
            <v>700214-1453112</v>
          </cell>
          <cell r="H177">
            <v>37172</v>
          </cell>
          <cell r="I177">
            <v>39539</v>
          </cell>
          <cell r="J177">
            <v>7.4821917808219176</v>
          </cell>
          <cell r="K177">
            <v>0.99726027397260275</v>
          </cell>
          <cell r="L177">
            <v>54476.666665999997</v>
          </cell>
          <cell r="M177">
            <v>2079440</v>
          </cell>
          <cell r="N177">
            <v>2079440</v>
          </cell>
          <cell r="O177">
            <v>2064440</v>
          </cell>
          <cell r="P177">
            <v>6223320</v>
          </cell>
          <cell r="Q177">
            <v>2051700</v>
          </cell>
          <cell r="R177">
            <v>1488690</v>
          </cell>
          <cell r="S177">
            <v>1801870</v>
          </cell>
          <cell r="T177">
            <v>1581870</v>
          </cell>
          <cell r="U177">
            <v>1795160</v>
          </cell>
          <cell r="V177">
            <v>1581870</v>
          </cell>
          <cell r="W177">
            <v>1781870</v>
          </cell>
          <cell r="X177">
            <v>1954100</v>
          </cell>
          <cell r="Y177">
            <v>1581870</v>
          </cell>
          <cell r="Z177">
            <v>13567300</v>
          </cell>
          <cell r="AA177">
            <v>1130700</v>
          </cell>
          <cell r="AB177">
            <v>15</v>
          </cell>
          <cell r="AC177">
            <v>3</v>
          </cell>
          <cell r="AD177">
            <v>980579.99998799991</v>
          </cell>
          <cell r="AE177">
            <v>81600</v>
          </cell>
          <cell r="AF177">
            <v>3264000</v>
          </cell>
          <cell r="AG177">
            <v>0</v>
          </cell>
          <cell r="AH177">
            <v>3255058</v>
          </cell>
        </row>
        <row r="178">
          <cell r="A178">
            <v>174</v>
          </cell>
          <cell r="B178">
            <v>20040025</v>
          </cell>
          <cell r="C178" t="str">
            <v>이범선</v>
          </cell>
          <cell r="D178">
            <v>20040025</v>
          </cell>
          <cell r="E178" t="str">
            <v>전산실</v>
          </cell>
          <cell r="F178" t="str">
            <v>남</v>
          </cell>
          <cell r="G178" t="str">
            <v>770408-1474214</v>
          </cell>
          <cell r="H178">
            <v>38072</v>
          </cell>
          <cell r="I178">
            <v>38072</v>
          </cell>
          <cell r="J178">
            <v>5.0164383561643833</v>
          </cell>
          <cell r="K178">
            <v>5.0164383561643833</v>
          </cell>
          <cell r="L178">
            <v>42300</v>
          </cell>
          <cell r="M178">
            <v>1529350</v>
          </cell>
          <cell r="N178">
            <v>1529350</v>
          </cell>
          <cell r="O178">
            <v>1534350</v>
          </cell>
          <cell r="P178">
            <v>4593050</v>
          </cell>
          <cell r="Q178">
            <v>1514100</v>
          </cell>
          <cell r="R178">
            <v>1124880</v>
          </cell>
          <cell r="S178">
            <v>1439890</v>
          </cell>
          <cell r="T178">
            <v>1219890</v>
          </cell>
          <cell r="U178">
            <v>1518800</v>
          </cell>
          <cell r="V178">
            <v>1219890</v>
          </cell>
          <cell r="W178">
            <v>1419890</v>
          </cell>
          <cell r="X178">
            <v>1648500</v>
          </cell>
          <cell r="Y178">
            <v>1219890</v>
          </cell>
          <cell r="Z178">
            <v>10811630</v>
          </cell>
          <cell r="AA178">
            <v>900900</v>
          </cell>
          <cell r="AB178">
            <v>15</v>
          </cell>
          <cell r="AC178">
            <v>2</v>
          </cell>
          <cell r="AD178">
            <v>719100</v>
          </cell>
          <cell r="AE178">
            <v>60000</v>
          </cell>
          <cell r="AF178">
            <v>2475000</v>
          </cell>
          <cell r="AG178">
            <v>0.5</v>
          </cell>
          <cell r="AH178">
            <v>13653185</v>
          </cell>
        </row>
        <row r="179">
          <cell r="A179">
            <v>175</v>
          </cell>
          <cell r="B179">
            <v>20070032</v>
          </cell>
          <cell r="C179" t="str">
            <v>김성연</v>
          </cell>
          <cell r="D179">
            <v>20070032</v>
          </cell>
          <cell r="E179" t="str">
            <v>전산실</v>
          </cell>
          <cell r="F179" t="str">
            <v>여</v>
          </cell>
          <cell r="G179" t="str">
            <v>840718-2030813</v>
          </cell>
          <cell r="H179">
            <v>39258</v>
          </cell>
          <cell r="I179">
            <v>39258</v>
          </cell>
          <cell r="J179">
            <v>1.7671232876712328</v>
          </cell>
          <cell r="K179">
            <v>1.7671232876712328</v>
          </cell>
          <cell r="L179">
            <v>33106.666665999997</v>
          </cell>
          <cell r="M179">
            <v>1187180</v>
          </cell>
          <cell r="N179">
            <v>1187180</v>
          </cell>
          <cell r="O179">
            <v>1187180</v>
          </cell>
          <cell r="P179">
            <v>3561540</v>
          </cell>
          <cell r="Q179">
            <v>1174200</v>
          </cell>
          <cell r="R179">
            <v>731000</v>
          </cell>
          <cell r="S179">
            <v>1138200</v>
          </cell>
          <cell r="T179">
            <v>918200</v>
          </cell>
          <cell r="U179">
            <v>1301840</v>
          </cell>
          <cell r="V179">
            <v>918200</v>
          </cell>
          <cell r="W179">
            <v>1118200</v>
          </cell>
          <cell r="X179">
            <v>1377300</v>
          </cell>
          <cell r="Y179">
            <v>918200</v>
          </cell>
          <cell r="Z179">
            <v>8421140</v>
          </cell>
          <cell r="AA179">
            <v>701700</v>
          </cell>
          <cell r="AB179">
            <v>15</v>
          </cell>
          <cell r="AC179">
            <v>0</v>
          </cell>
          <cell r="AD179">
            <v>496599.99998999998</v>
          </cell>
          <cell r="AE179">
            <v>41400</v>
          </cell>
          <cell r="AF179">
            <v>1917300</v>
          </cell>
          <cell r="AG179">
            <v>0</v>
          </cell>
          <cell r="AH179">
            <v>3388105</v>
          </cell>
        </row>
        <row r="180">
          <cell r="A180">
            <v>176</v>
          </cell>
          <cell r="B180">
            <v>19890008</v>
          </cell>
          <cell r="C180" t="str">
            <v>전해주</v>
          </cell>
          <cell r="D180">
            <v>19890008</v>
          </cell>
          <cell r="E180" t="str">
            <v>제조관리부</v>
          </cell>
          <cell r="F180" t="str">
            <v>남</v>
          </cell>
          <cell r="G180" t="str">
            <v>600705-1056511</v>
          </cell>
          <cell r="H180">
            <v>32599</v>
          </cell>
          <cell r="I180">
            <v>39356</v>
          </cell>
          <cell r="J180">
            <v>20.010958904109589</v>
          </cell>
          <cell r="K180">
            <v>1.4986301369863013</v>
          </cell>
          <cell r="L180">
            <v>77053.333333000002</v>
          </cell>
          <cell r="M180">
            <v>2838340</v>
          </cell>
          <cell r="N180">
            <v>2838340</v>
          </cell>
          <cell r="O180">
            <v>2838340</v>
          </cell>
          <cell r="P180">
            <v>8515020</v>
          </cell>
          <cell r="Q180">
            <v>2807100</v>
          </cell>
          <cell r="R180">
            <v>2048510</v>
          </cell>
          <cell r="S180">
            <v>2387380</v>
          </cell>
          <cell r="T180">
            <v>2167380</v>
          </cell>
          <cell r="U180">
            <v>2247920</v>
          </cell>
          <cell r="V180">
            <v>2167380</v>
          </cell>
          <cell r="W180">
            <v>2367380</v>
          </cell>
          <cell r="X180">
            <v>2559900</v>
          </cell>
          <cell r="Y180">
            <v>2167380</v>
          </cell>
          <cell r="Z180">
            <v>18113230</v>
          </cell>
          <cell r="AA180">
            <v>1509300</v>
          </cell>
          <cell r="AB180">
            <v>15</v>
          </cell>
          <cell r="AC180">
            <v>9</v>
          </cell>
          <cell r="AD180">
            <v>1849279.9999919999</v>
          </cell>
          <cell r="AE180">
            <v>154200</v>
          </cell>
          <cell r="AF180">
            <v>4470600</v>
          </cell>
          <cell r="AG180">
            <v>0</v>
          </cell>
          <cell r="AH180">
            <v>6699776</v>
          </cell>
        </row>
        <row r="181">
          <cell r="A181">
            <v>177</v>
          </cell>
          <cell r="B181">
            <v>19890014</v>
          </cell>
          <cell r="C181" t="str">
            <v>김영훈</v>
          </cell>
          <cell r="D181">
            <v>19890014</v>
          </cell>
          <cell r="E181" t="str">
            <v>제조관리부</v>
          </cell>
          <cell r="F181" t="str">
            <v>남</v>
          </cell>
          <cell r="G181" t="str">
            <v>631102-1143218</v>
          </cell>
          <cell r="H181">
            <v>32599</v>
          </cell>
          <cell r="I181">
            <v>39326</v>
          </cell>
          <cell r="J181">
            <v>20.010958904109589</v>
          </cell>
          <cell r="K181">
            <v>1.5808219178082192</v>
          </cell>
          <cell r="L181">
            <v>65333.333333000002</v>
          </cell>
          <cell r="M181">
            <v>2569000</v>
          </cell>
          <cell r="N181">
            <v>2609000</v>
          </cell>
          <cell r="O181">
            <v>2569000</v>
          </cell>
          <cell r="P181">
            <v>7747000</v>
          </cell>
          <cell r="Q181">
            <v>2553900</v>
          </cell>
          <cell r="R181">
            <v>2024580</v>
          </cell>
          <cell r="S181">
            <v>2104900</v>
          </cell>
          <cell r="T181">
            <v>1884900</v>
          </cell>
          <cell r="U181">
            <v>2054000</v>
          </cell>
          <cell r="V181">
            <v>1884900</v>
          </cell>
          <cell r="W181">
            <v>2084900</v>
          </cell>
          <cell r="X181">
            <v>2317500</v>
          </cell>
          <cell r="Y181">
            <v>1884900</v>
          </cell>
          <cell r="Z181">
            <v>16240580</v>
          </cell>
          <cell r="AA181">
            <v>1353300</v>
          </cell>
          <cell r="AB181">
            <v>15</v>
          </cell>
          <cell r="AC181">
            <v>9</v>
          </cell>
          <cell r="AD181">
            <v>1567999.9999919999</v>
          </cell>
          <cell r="AE181">
            <v>130800</v>
          </cell>
          <cell r="AF181">
            <v>4038000</v>
          </cell>
          <cell r="AG181">
            <v>0</v>
          </cell>
          <cell r="AH181">
            <v>6383359</v>
          </cell>
        </row>
        <row r="182">
          <cell r="A182">
            <v>178</v>
          </cell>
          <cell r="B182">
            <v>19940006</v>
          </cell>
          <cell r="C182" t="str">
            <v>이희욱</v>
          </cell>
          <cell r="D182">
            <v>19940006</v>
          </cell>
          <cell r="E182" t="str">
            <v>제조관리부</v>
          </cell>
          <cell r="F182" t="str">
            <v>남</v>
          </cell>
          <cell r="G182" t="str">
            <v>731212-1470924</v>
          </cell>
          <cell r="H182">
            <v>34550</v>
          </cell>
          <cell r="I182">
            <v>39356</v>
          </cell>
          <cell r="J182">
            <v>14.665753424657535</v>
          </cell>
          <cell r="K182">
            <v>1.4986301369863013</v>
          </cell>
          <cell r="L182">
            <v>44216.666665999997</v>
          </cell>
          <cell r="M182">
            <v>1820470</v>
          </cell>
          <cell r="N182">
            <v>1760470</v>
          </cell>
          <cell r="O182">
            <v>1700470</v>
          </cell>
          <cell r="P182">
            <v>5281410</v>
          </cell>
          <cell r="Q182">
            <v>1741200</v>
          </cell>
          <cell r="R182">
            <v>1243200</v>
          </cell>
          <cell r="S182">
            <v>1542570</v>
          </cell>
          <cell r="T182">
            <v>1322570</v>
          </cell>
          <cell r="U182">
            <v>1629800</v>
          </cell>
          <cell r="V182">
            <v>1322570</v>
          </cell>
          <cell r="W182">
            <v>1522570</v>
          </cell>
          <cell r="X182">
            <v>1787250</v>
          </cell>
          <cell r="Y182">
            <v>1322570</v>
          </cell>
          <cell r="Z182">
            <v>11693100</v>
          </cell>
          <cell r="AA182">
            <v>974400</v>
          </cell>
          <cell r="AB182">
            <v>15</v>
          </cell>
          <cell r="AC182">
            <v>7</v>
          </cell>
          <cell r="AD182">
            <v>972766.66665199993</v>
          </cell>
          <cell r="AE182">
            <v>81000</v>
          </cell>
          <cell r="AF182">
            <v>2796600</v>
          </cell>
          <cell r="AG182">
            <v>0</v>
          </cell>
          <cell r="AH182">
            <v>4191069</v>
          </cell>
        </row>
        <row r="183">
          <cell r="A183">
            <v>179</v>
          </cell>
          <cell r="B183">
            <v>19970019</v>
          </cell>
          <cell r="C183" t="str">
            <v>손은주</v>
          </cell>
          <cell r="D183">
            <v>19970019</v>
          </cell>
          <cell r="E183" t="str">
            <v>제조관리부</v>
          </cell>
          <cell r="F183" t="str">
            <v>여</v>
          </cell>
          <cell r="G183" t="str">
            <v>770426-2472311</v>
          </cell>
          <cell r="H183">
            <v>35668</v>
          </cell>
          <cell r="I183">
            <v>35668</v>
          </cell>
          <cell r="J183">
            <v>11.602739726027398</v>
          </cell>
          <cell r="K183">
            <v>11.602739726027398</v>
          </cell>
          <cell r="L183">
            <v>38366.666665999997</v>
          </cell>
          <cell r="M183">
            <v>1528650</v>
          </cell>
          <cell r="N183">
            <v>1508650</v>
          </cell>
          <cell r="O183">
            <v>1448650</v>
          </cell>
          <cell r="P183">
            <v>4485950</v>
          </cell>
          <cell r="Q183">
            <v>1479000</v>
          </cell>
          <cell r="R183">
            <v>1001160</v>
          </cell>
          <cell r="S183">
            <v>1349240</v>
          </cell>
          <cell r="T183">
            <v>1129240</v>
          </cell>
          <cell r="U183">
            <v>1443200</v>
          </cell>
          <cell r="V183">
            <v>1129240</v>
          </cell>
          <cell r="W183">
            <v>1329240</v>
          </cell>
          <cell r="X183">
            <v>1554000</v>
          </cell>
          <cell r="Y183">
            <v>1129240</v>
          </cell>
          <cell r="Z183">
            <v>10064560</v>
          </cell>
          <cell r="AA183">
            <v>838800</v>
          </cell>
          <cell r="AB183">
            <v>15</v>
          </cell>
          <cell r="AC183">
            <v>5</v>
          </cell>
          <cell r="AD183">
            <v>767333.33331999998</v>
          </cell>
          <cell r="AE183">
            <v>63900</v>
          </cell>
          <cell r="AF183">
            <v>2381700</v>
          </cell>
          <cell r="AG183">
            <v>3</v>
          </cell>
          <cell r="AH183">
            <v>34779345</v>
          </cell>
        </row>
        <row r="184">
          <cell r="A184">
            <v>180</v>
          </cell>
          <cell r="B184">
            <v>20010018</v>
          </cell>
          <cell r="C184" t="str">
            <v>이춘광주</v>
          </cell>
          <cell r="D184">
            <v>20010018</v>
          </cell>
          <cell r="E184" t="str">
            <v>제조관리부</v>
          </cell>
          <cell r="F184" t="str">
            <v>남</v>
          </cell>
          <cell r="G184" t="str">
            <v>750225-1658918</v>
          </cell>
          <cell r="H184">
            <v>37049</v>
          </cell>
          <cell r="I184">
            <v>39356</v>
          </cell>
          <cell r="J184">
            <v>7.8191780821917805</v>
          </cell>
          <cell r="K184">
            <v>1.4986301369863013</v>
          </cell>
          <cell r="L184">
            <v>43763.333333000002</v>
          </cell>
          <cell r="M184">
            <v>1649830</v>
          </cell>
          <cell r="N184">
            <v>1629830</v>
          </cell>
          <cell r="O184">
            <v>1629830</v>
          </cell>
          <cell r="P184">
            <v>4909490</v>
          </cell>
          <cell r="Q184">
            <v>1618500</v>
          </cell>
          <cell r="R184">
            <v>1207680</v>
          </cell>
          <cell r="S184">
            <v>1516850</v>
          </cell>
          <cell r="T184">
            <v>1296850</v>
          </cell>
          <cell r="U184">
            <v>1589480</v>
          </cell>
          <cell r="V184">
            <v>1296850</v>
          </cell>
          <cell r="W184">
            <v>1496850</v>
          </cell>
          <cell r="X184">
            <v>1736850</v>
          </cell>
          <cell r="Y184">
            <v>1296850</v>
          </cell>
          <cell r="Z184">
            <v>11438260</v>
          </cell>
          <cell r="AA184">
            <v>953100</v>
          </cell>
          <cell r="AB184">
            <v>15</v>
          </cell>
          <cell r="AC184">
            <v>3</v>
          </cell>
          <cell r="AD184">
            <v>787739.99999400007</v>
          </cell>
          <cell r="AE184">
            <v>65700</v>
          </cell>
          <cell r="AF184">
            <v>2637300</v>
          </cell>
          <cell r="AG184">
            <v>0</v>
          </cell>
          <cell r="AH184">
            <v>3952337</v>
          </cell>
        </row>
        <row r="185">
          <cell r="A185">
            <v>181</v>
          </cell>
          <cell r="B185">
            <v>20020006</v>
          </cell>
          <cell r="C185" t="str">
            <v>한연란</v>
          </cell>
          <cell r="D185">
            <v>20020006</v>
          </cell>
          <cell r="E185" t="str">
            <v>제조관리부</v>
          </cell>
          <cell r="F185" t="str">
            <v>여</v>
          </cell>
          <cell r="G185" t="str">
            <v>811020-2064018</v>
          </cell>
          <cell r="H185">
            <v>37326</v>
          </cell>
          <cell r="I185">
            <v>37326</v>
          </cell>
          <cell r="J185">
            <v>7.0602739726027401</v>
          </cell>
          <cell r="K185">
            <v>7.0602739726027401</v>
          </cell>
          <cell r="L185">
            <v>34043.333333000002</v>
          </cell>
          <cell r="M185">
            <v>1314490</v>
          </cell>
          <cell r="N185">
            <v>1374490</v>
          </cell>
          <cell r="O185">
            <v>1319490</v>
          </cell>
          <cell r="P185">
            <v>4008470</v>
          </cell>
          <cell r="Q185">
            <v>1321500</v>
          </cell>
          <cell r="R185">
            <v>891500</v>
          </cell>
          <cell r="S185">
            <v>1171300</v>
          </cell>
          <cell r="T185">
            <v>951300</v>
          </cell>
          <cell r="U185">
            <v>1341560</v>
          </cell>
          <cell r="V185">
            <v>951300</v>
          </cell>
          <cell r="W185">
            <v>1151300</v>
          </cell>
          <cell r="X185">
            <v>1426950</v>
          </cell>
          <cell r="Y185">
            <v>951300</v>
          </cell>
          <cell r="Z185">
            <v>8836510</v>
          </cell>
          <cell r="AA185">
            <v>736500</v>
          </cell>
          <cell r="AB185">
            <v>15</v>
          </cell>
          <cell r="AC185">
            <v>3</v>
          </cell>
          <cell r="AD185">
            <v>612779.99999400007</v>
          </cell>
          <cell r="AE185">
            <v>51000</v>
          </cell>
          <cell r="AF185">
            <v>2109000</v>
          </cell>
          <cell r="AG185">
            <v>1</v>
          </cell>
          <cell r="AH185">
            <v>16999118</v>
          </cell>
        </row>
        <row r="186">
          <cell r="A186">
            <v>182</v>
          </cell>
          <cell r="B186">
            <v>20050039</v>
          </cell>
          <cell r="C186" t="str">
            <v>이정애</v>
          </cell>
          <cell r="D186">
            <v>20050039</v>
          </cell>
          <cell r="E186" t="str">
            <v>제조관리부</v>
          </cell>
          <cell r="F186" t="str">
            <v>여</v>
          </cell>
          <cell r="G186" t="str">
            <v>821121-2008911</v>
          </cell>
          <cell r="H186">
            <v>38547</v>
          </cell>
          <cell r="I186">
            <v>38547</v>
          </cell>
          <cell r="J186">
            <v>3.7150684931506848</v>
          </cell>
          <cell r="K186">
            <v>3.7150684931506848</v>
          </cell>
          <cell r="L186">
            <v>33186.666665999997</v>
          </cell>
          <cell r="M186">
            <v>1309940</v>
          </cell>
          <cell r="N186">
            <v>1269940</v>
          </cell>
          <cell r="O186">
            <v>1309940</v>
          </cell>
          <cell r="P186">
            <v>3889820</v>
          </cell>
          <cell r="Q186">
            <v>1282500</v>
          </cell>
          <cell r="R186">
            <v>867000</v>
          </cell>
          <cell r="S186">
            <v>1145600</v>
          </cell>
          <cell r="T186">
            <v>925600</v>
          </cell>
          <cell r="U186">
            <v>1310720</v>
          </cell>
          <cell r="V186">
            <v>925600</v>
          </cell>
          <cell r="W186">
            <v>1125600</v>
          </cell>
          <cell r="X186">
            <v>1388400</v>
          </cell>
          <cell r="Y186">
            <v>925600</v>
          </cell>
          <cell r="Z186">
            <v>8614120</v>
          </cell>
          <cell r="AA186">
            <v>717900</v>
          </cell>
          <cell r="AB186">
            <v>15</v>
          </cell>
          <cell r="AC186">
            <v>1</v>
          </cell>
          <cell r="AD186">
            <v>530986.66665599996</v>
          </cell>
          <cell r="AE186">
            <v>44100</v>
          </cell>
          <cell r="AF186">
            <v>2044500</v>
          </cell>
          <cell r="AG186">
            <v>0</v>
          </cell>
          <cell r="AH186">
            <v>7595458</v>
          </cell>
        </row>
        <row r="187">
          <cell r="A187">
            <v>183</v>
          </cell>
          <cell r="B187">
            <v>20070004</v>
          </cell>
          <cell r="C187" t="str">
            <v>김태근</v>
          </cell>
          <cell r="D187">
            <v>20070004</v>
          </cell>
          <cell r="E187" t="str">
            <v>제조관리부</v>
          </cell>
          <cell r="F187" t="str">
            <v>남</v>
          </cell>
          <cell r="G187" t="str">
            <v>820612-1775324</v>
          </cell>
          <cell r="H187">
            <v>39133</v>
          </cell>
          <cell r="I187">
            <v>39133</v>
          </cell>
          <cell r="J187">
            <v>2.1095890410958904</v>
          </cell>
          <cell r="K187">
            <v>2.1095890410958904</v>
          </cell>
          <cell r="L187">
            <v>37706.666665999997</v>
          </cell>
          <cell r="M187">
            <v>1385880</v>
          </cell>
          <cell r="N187">
            <v>1410880</v>
          </cell>
          <cell r="O187">
            <v>1390880</v>
          </cell>
          <cell r="P187">
            <v>4187640</v>
          </cell>
          <cell r="Q187">
            <v>1380600</v>
          </cell>
          <cell r="R187">
            <v>996000</v>
          </cell>
          <cell r="S187">
            <v>1281200</v>
          </cell>
          <cell r="T187">
            <v>1061200</v>
          </cell>
          <cell r="U187">
            <v>1473440</v>
          </cell>
          <cell r="V187">
            <v>1061200</v>
          </cell>
          <cell r="W187">
            <v>1261200</v>
          </cell>
          <cell r="X187">
            <v>1591800</v>
          </cell>
          <cell r="Y187">
            <v>1061200</v>
          </cell>
          <cell r="Z187">
            <v>9787240</v>
          </cell>
          <cell r="AA187">
            <v>815700</v>
          </cell>
          <cell r="AB187">
            <v>15</v>
          </cell>
          <cell r="AC187">
            <v>0</v>
          </cell>
          <cell r="AD187">
            <v>565599.99998999992</v>
          </cell>
          <cell r="AE187">
            <v>47100</v>
          </cell>
          <cell r="AF187">
            <v>2243400</v>
          </cell>
          <cell r="AG187">
            <v>0</v>
          </cell>
          <cell r="AH187">
            <v>4732652</v>
          </cell>
        </row>
        <row r="188">
          <cell r="A188">
            <v>184</v>
          </cell>
          <cell r="B188">
            <v>20070037</v>
          </cell>
          <cell r="C188" t="str">
            <v>김학준</v>
          </cell>
          <cell r="D188">
            <v>20070037</v>
          </cell>
          <cell r="E188" t="str">
            <v>제조관리부</v>
          </cell>
          <cell r="F188" t="str">
            <v>남</v>
          </cell>
          <cell r="G188" t="str">
            <v>720822-1029514</v>
          </cell>
          <cell r="H188">
            <v>39310</v>
          </cell>
          <cell r="I188">
            <v>39310</v>
          </cell>
          <cell r="J188">
            <v>1.6246575342465754</v>
          </cell>
          <cell r="K188">
            <v>1.6246575342465754</v>
          </cell>
          <cell r="L188">
            <v>47966.666665999997</v>
          </cell>
          <cell r="M188">
            <v>1754850</v>
          </cell>
          <cell r="N188">
            <v>1754850</v>
          </cell>
          <cell r="O188">
            <v>1754850</v>
          </cell>
          <cell r="P188">
            <v>5264550</v>
          </cell>
          <cell r="Q188">
            <v>1735500</v>
          </cell>
          <cell r="R188">
            <v>1314420</v>
          </cell>
          <cell r="S188">
            <v>1557600</v>
          </cell>
          <cell r="T188">
            <v>1407600</v>
          </cell>
          <cell r="U188">
            <v>1668800</v>
          </cell>
          <cell r="V188">
            <v>1407600</v>
          </cell>
          <cell r="W188">
            <v>1607600</v>
          </cell>
          <cell r="X188">
            <v>1836000</v>
          </cell>
          <cell r="Y188">
            <v>1407600</v>
          </cell>
          <cell r="Z188">
            <v>12207220</v>
          </cell>
          <cell r="AA188">
            <v>1017300</v>
          </cell>
          <cell r="AB188">
            <v>15</v>
          </cell>
          <cell r="AC188">
            <v>0</v>
          </cell>
          <cell r="AD188">
            <v>719499.99998999992</v>
          </cell>
          <cell r="AE188">
            <v>60000</v>
          </cell>
          <cell r="AF188">
            <v>2812800</v>
          </cell>
          <cell r="AG188">
            <v>0</v>
          </cell>
          <cell r="AH188">
            <v>4569837</v>
          </cell>
        </row>
        <row r="189">
          <cell r="A189">
            <v>185</v>
          </cell>
          <cell r="B189">
            <v>20090002</v>
          </cell>
          <cell r="C189" t="str">
            <v>최혜정</v>
          </cell>
          <cell r="D189">
            <v>20090002</v>
          </cell>
          <cell r="E189" t="str">
            <v>제조관리부</v>
          </cell>
          <cell r="F189" t="str">
            <v>여</v>
          </cell>
          <cell r="G189" t="str">
            <v>900322-2151819</v>
          </cell>
          <cell r="H189">
            <v>39846</v>
          </cell>
          <cell r="I189">
            <v>39846</v>
          </cell>
          <cell r="J189">
            <v>0.15616438356164383</v>
          </cell>
          <cell r="K189">
            <v>0.15616438356164383</v>
          </cell>
          <cell r="L189">
            <v>29443.333332999999</v>
          </cell>
          <cell r="M189">
            <v>0</v>
          </cell>
          <cell r="N189">
            <v>945720</v>
          </cell>
          <cell r="O189">
            <v>1070790</v>
          </cell>
          <cell r="P189">
            <v>2016510</v>
          </cell>
          <cell r="Q189">
            <v>664800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57280</v>
          </cell>
          <cell r="Z189">
            <v>57280</v>
          </cell>
          <cell r="AA189">
            <v>4800</v>
          </cell>
          <cell r="AB189">
            <v>0</v>
          </cell>
          <cell r="AC189">
            <v>-1</v>
          </cell>
          <cell r="AD189">
            <v>-29443.333332999999</v>
          </cell>
          <cell r="AE189">
            <v>-2400</v>
          </cell>
          <cell r="AF189">
            <v>667200</v>
          </cell>
          <cell r="AG189">
            <v>0</v>
          </cell>
          <cell r="AH189" t="str">
            <v>퇴직금없음</v>
          </cell>
        </row>
        <row r="190">
          <cell r="A190">
            <v>186</v>
          </cell>
          <cell r="B190">
            <v>20090003</v>
          </cell>
          <cell r="C190" t="str">
            <v>이진경</v>
          </cell>
          <cell r="D190">
            <v>20090003</v>
          </cell>
          <cell r="E190" t="str">
            <v>제조관리부</v>
          </cell>
          <cell r="F190" t="str">
            <v>여</v>
          </cell>
          <cell r="G190" t="str">
            <v>880625-2469519</v>
          </cell>
          <cell r="H190">
            <v>39847</v>
          </cell>
          <cell r="I190">
            <v>39847</v>
          </cell>
          <cell r="J190">
            <v>0.15342465753424658</v>
          </cell>
          <cell r="K190">
            <v>0.15342465753424658</v>
          </cell>
          <cell r="L190">
            <v>30064</v>
          </cell>
          <cell r="M190">
            <v>0</v>
          </cell>
          <cell r="N190">
            <v>1009240</v>
          </cell>
          <cell r="O190">
            <v>1152210</v>
          </cell>
          <cell r="P190">
            <v>2161450</v>
          </cell>
          <cell r="Q190">
            <v>712500</v>
          </cell>
          <cell r="R190">
            <v>0</v>
          </cell>
          <cell r="S190">
            <v>0</v>
          </cell>
          <cell r="T190">
            <v>0</v>
          </cell>
          <cell r="U190">
            <v>0</v>
          </cell>
          <cell r="V190">
            <v>0</v>
          </cell>
          <cell r="W190">
            <v>0</v>
          </cell>
          <cell r="X190">
            <v>0</v>
          </cell>
          <cell r="Y190">
            <v>58580</v>
          </cell>
          <cell r="Z190">
            <v>58580</v>
          </cell>
          <cell r="AA190">
            <v>4800</v>
          </cell>
          <cell r="AB190">
            <v>0</v>
          </cell>
          <cell r="AC190">
            <v>-1</v>
          </cell>
          <cell r="AD190">
            <v>-30064</v>
          </cell>
          <cell r="AE190">
            <v>-2400</v>
          </cell>
          <cell r="AF190">
            <v>714900</v>
          </cell>
          <cell r="AG190">
            <v>0</v>
          </cell>
          <cell r="AH190" t="str">
            <v>퇴직금없음</v>
          </cell>
        </row>
        <row r="191">
          <cell r="A191">
            <v>187</v>
          </cell>
          <cell r="B191">
            <v>19890003</v>
          </cell>
          <cell r="C191" t="str">
            <v>안광옥</v>
          </cell>
          <cell r="D191">
            <v>19890003</v>
          </cell>
          <cell r="E191" t="str">
            <v>제조관리부2</v>
          </cell>
          <cell r="F191" t="str">
            <v>남</v>
          </cell>
          <cell r="G191" t="str">
            <v>581011-1822510</v>
          </cell>
          <cell r="H191">
            <v>32524</v>
          </cell>
          <cell r="I191">
            <v>39356</v>
          </cell>
          <cell r="J191">
            <v>20.216438356164385</v>
          </cell>
          <cell r="K191">
            <v>1.4986301369863013</v>
          </cell>
          <cell r="L191">
            <v>74896.666666000005</v>
          </cell>
          <cell r="M191">
            <v>2713930</v>
          </cell>
          <cell r="N191">
            <v>2713930</v>
          </cell>
          <cell r="O191">
            <v>2713930</v>
          </cell>
          <cell r="P191">
            <v>8141790</v>
          </cell>
          <cell r="Q191">
            <v>2684100</v>
          </cell>
          <cell r="R191">
            <v>2002600</v>
          </cell>
          <cell r="S191">
            <v>2359880</v>
          </cell>
          <cell r="T191">
            <v>2139880</v>
          </cell>
          <cell r="U191">
            <v>2254280</v>
          </cell>
          <cell r="V191">
            <v>2139880</v>
          </cell>
          <cell r="W191">
            <v>2339880</v>
          </cell>
          <cell r="X191">
            <v>2567850</v>
          </cell>
          <cell r="Y191">
            <v>2139880</v>
          </cell>
          <cell r="Z191">
            <v>17944130</v>
          </cell>
          <cell r="AA191">
            <v>1495200</v>
          </cell>
          <cell r="AB191">
            <v>15</v>
          </cell>
          <cell r="AC191">
            <v>9</v>
          </cell>
          <cell r="AD191">
            <v>1797519.9999840001</v>
          </cell>
          <cell r="AE191">
            <v>149700</v>
          </cell>
          <cell r="AF191">
            <v>4329000</v>
          </cell>
          <cell r="AG191">
            <v>0</v>
          </cell>
          <cell r="AH191">
            <v>6487570</v>
          </cell>
        </row>
        <row r="192">
          <cell r="A192">
            <v>188</v>
          </cell>
          <cell r="B192">
            <v>19930006</v>
          </cell>
          <cell r="C192" t="str">
            <v>장호철</v>
          </cell>
          <cell r="D192">
            <v>19930006</v>
          </cell>
          <cell r="E192" t="str">
            <v>제조관리부2</v>
          </cell>
          <cell r="F192" t="str">
            <v>남</v>
          </cell>
          <cell r="G192" t="str">
            <v>680503-1144114</v>
          </cell>
          <cell r="H192">
            <v>34255</v>
          </cell>
          <cell r="I192">
            <v>39356</v>
          </cell>
          <cell r="J192">
            <v>15.473972602739726</v>
          </cell>
          <cell r="K192">
            <v>1.4986301369863013</v>
          </cell>
          <cell r="L192">
            <v>54546.666665999997</v>
          </cell>
          <cell r="M192">
            <v>1991860</v>
          </cell>
          <cell r="N192">
            <v>1991860</v>
          </cell>
          <cell r="O192">
            <v>1991860</v>
          </cell>
          <cell r="P192">
            <v>5975580</v>
          </cell>
          <cell r="Q192">
            <v>1970100</v>
          </cell>
          <cell r="R192">
            <v>1491070</v>
          </cell>
          <cell r="S192">
            <v>1804370</v>
          </cell>
          <cell r="T192">
            <v>1584370</v>
          </cell>
          <cell r="U192">
            <v>1797680</v>
          </cell>
          <cell r="V192">
            <v>1584370</v>
          </cell>
          <cell r="W192">
            <v>1784370</v>
          </cell>
          <cell r="X192">
            <v>1997100</v>
          </cell>
          <cell r="Y192">
            <v>1584370</v>
          </cell>
          <cell r="Z192">
            <v>13627700</v>
          </cell>
          <cell r="AA192">
            <v>1135500</v>
          </cell>
          <cell r="AB192">
            <v>15</v>
          </cell>
          <cell r="AC192">
            <v>7</v>
          </cell>
          <cell r="AD192">
            <v>1200026.666652</v>
          </cell>
          <cell r="AE192">
            <v>99900</v>
          </cell>
          <cell r="AF192">
            <v>3205500</v>
          </cell>
          <cell r="AG192">
            <v>0</v>
          </cell>
          <cell r="AH192">
            <v>4803859</v>
          </cell>
        </row>
        <row r="193">
          <cell r="A193">
            <v>189</v>
          </cell>
          <cell r="B193">
            <v>19940005</v>
          </cell>
          <cell r="C193" t="str">
            <v>한승희</v>
          </cell>
          <cell r="D193">
            <v>19940005</v>
          </cell>
          <cell r="E193" t="str">
            <v>제조관리부2</v>
          </cell>
          <cell r="F193" t="str">
            <v>여</v>
          </cell>
          <cell r="G193" t="str">
            <v>761111-2332818</v>
          </cell>
          <cell r="H193">
            <v>34540</v>
          </cell>
          <cell r="I193">
            <v>38899</v>
          </cell>
          <cell r="J193">
            <v>14.693150684931506</v>
          </cell>
          <cell r="K193">
            <v>2.7506849315068491</v>
          </cell>
          <cell r="L193">
            <v>39356.666665999997</v>
          </cell>
          <cell r="M193">
            <v>1477800</v>
          </cell>
          <cell r="N193">
            <v>1457800</v>
          </cell>
          <cell r="O193">
            <v>1477800</v>
          </cell>
          <cell r="P193">
            <v>4413400</v>
          </cell>
          <cell r="Q193">
            <v>1455000</v>
          </cell>
          <cell r="R193">
            <v>1095450</v>
          </cell>
          <cell r="S193">
            <v>1381610</v>
          </cell>
          <cell r="T193">
            <v>1161610</v>
          </cell>
          <cell r="U193">
            <v>1478840</v>
          </cell>
          <cell r="V193">
            <v>1161610</v>
          </cell>
          <cell r="W193">
            <v>1361610</v>
          </cell>
          <cell r="X193">
            <v>1598550</v>
          </cell>
          <cell r="Y193">
            <v>1161610</v>
          </cell>
          <cell r="Z193">
            <v>10400890</v>
          </cell>
          <cell r="AA193">
            <v>866700</v>
          </cell>
          <cell r="AB193">
            <v>15</v>
          </cell>
          <cell r="AC193">
            <v>7</v>
          </cell>
          <cell r="AD193">
            <v>865846.66665199993</v>
          </cell>
          <cell r="AE193">
            <v>72300</v>
          </cell>
          <cell r="AF193">
            <v>2394000</v>
          </cell>
          <cell r="AG193">
            <v>0</v>
          </cell>
          <cell r="AH193">
            <v>6585140</v>
          </cell>
        </row>
        <row r="194">
          <cell r="A194">
            <v>190</v>
          </cell>
          <cell r="B194">
            <v>20010047</v>
          </cell>
          <cell r="C194" t="str">
            <v>이윤경</v>
          </cell>
          <cell r="D194">
            <v>20010047</v>
          </cell>
          <cell r="E194" t="str">
            <v>제조관리부2</v>
          </cell>
          <cell r="F194" t="str">
            <v>여</v>
          </cell>
          <cell r="G194" t="str">
            <v>831231-2148518</v>
          </cell>
          <cell r="H194">
            <v>37228</v>
          </cell>
          <cell r="I194">
            <v>37228</v>
          </cell>
          <cell r="J194">
            <v>7.3287671232876717</v>
          </cell>
          <cell r="K194">
            <v>7.3287671232876717</v>
          </cell>
          <cell r="L194">
            <v>33150</v>
          </cell>
          <cell r="M194">
            <v>1218680</v>
          </cell>
          <cell r="N194">
            <v>1218680</v>
          </cell>
          <cell r="O194">
            <v>1218680</v>
          </cell>
          <cell r="P194">
            <v>3656040</v>
          </cell>
          <cell r="Q194">
            <v>1205400</v>
          </cell>
          <cell r="R194">
            <v>866000</v>
          </cell>
          <cell r="S194">
            <v>1144500</v>
          </cell>
          <cell r="T194">
            <v>924500</v>
          </cell>
          <cell r="U194">
            <v>1309400</v>
          </cell>
          <cell r="V194">
            <v>924500</v>
          </cell>
          <cell r="W194">
            <v>1124500</v>
          </cell>
          <cell r="X194">
            <v>1386750</v>
          </cell>
          <cell r="Y194">
            <v>924500</v>
          </cell>
          <cell r="Z194">
            <v>8604650</v>
          </cell>
          <cell r="AA194">
            <v>717000</v>
          </cell>
          <cell r="AB194">
            <v>15</v>
          </cell>
          <cell r="AC194">
            <v>3</v>
          </cell>
          <cell r="AD194">
            <v>596700</v>
          </cell>
          <cell r="AE194">
            <v>49800</v>
          </cell>
          <cell r="AF194">
            <v>1972200</v>
          </cell>
          <cell r="AG194">
            <v>1</v>
          </cell>
          <cell r="AH194">
            <v>16425995</v>
          </cell>
        </row>
        <row r="195">
          <cell r="A195">
            <v>191</v>
          </cell>
          <cell r="B195">
            <v>20070015</v>
          </cell>
          <cell r="C195" t="str">
            <v>이수훈</v>
          </cell>
          <cell r="D195">
            <v>20070015</v>
          </cell>
          <cell r="E195" t="str">
            <v>제조관리부2</v>
          </cell>
          <cell r="F195" t="str">
            <v>남</v>
          </cell>
          <cell r="G195" t="str">
            <v>790615-1853147</v>
          </cell>
          <cell r="H195">
            <v>39160</v>
          </cell>
          <cell r="I195">
            <v>39160</v>
          </cell>
          <cell r="J195">
            <v>2.0356164383561643</v>
          </cell>
          <cell r="K195">
            <v>2.0356164383561643</v>
          </cell>
          <cell r="L195">
            <v>39513.333333000002</v>
          </cell>
          <cell r="M195">
            <v>1428210</v>
          </cell>
          <cell r="N195">
            <v>1468210</v>
          </cell>
          <cell r="O195">
            <v>1453210</v>
          </cell>
          <cell r="P195">
            <v>4349630</v>
          </cell>
          <cell r="Q195">
            <v>1434000</v>
          </cell>
          <cell r="R195">
            <v>1019000</v>
          </cell>
          <cell r="S195">
            <v>1337960</v>
          </cell>
          <cell r="T195">
            <v>1117960</v>
          </cell>
          <cell r="U195">
            <v>1502480</v>
          </cell>
          <cell r="V195">
            <v>1117960</v>
          </cell>
          <cell r="W195">
            <v>1317960</v>
          </cell>
          <cell r="X195">
            <v>1628100</v>
          </cell>
          <cell r="Y195">
            <v>1117960</v>
          </cell>
          <cell r="Z195">
            <v>10159380</v>
          </cell>
          <cell r="AA195">
            <v>846600</v>
          </cell>
          <cell r="AB195">
            <v>15</v>
          </cell>
          <cell r="AC195">
            <v>0</v>
          </cell>
          <cell r="AD195">
            <v>592699.99999500008</v>
          </cell>
          <cell r="AE195">
            <v>49500</v>
          </cell>
          <cell r="AF195">
            <v>2330100</v>
          </cell>
          <cell r="AG195">
            <v>0</v>
          </cell>
          <cell r="AH195">
            <v>4743190</v>
          </cell>
        </row>
        <row r="196">
          <cell r="A196">
            <v>192</v>
          </cell>
          <cell r="B196">
            <v>20070036</v>
          </cell>
          <cell r="C196" t="str">
            <v>최낙민</v>
          </cell>
          <cell r="D196">
            <v>20070036</v>
          </cell>
          <cell r="E196" t="str">
            <v>제조관리부2</v>
          </cell>
          <cell r="F196" t="str">
            <v>남</v>
          </cell>
          <cell r="G196" t="str">
            <v>800111-1852211</v>
          </cell>
          <cell r="H196">
            <v>39307</v>
          </cell>
          <cell r="I196">
            <v>39307</v>
          </cell>
          <cell r="J196">
            <v>1.6328767123287671</v>
          </cell>
          <cell r="K196">
            <v>1.6328767123287671</v>
          </cell>
          <cell r="L196">
            <v>40116.666665999997</v>
          </cell>
          <cell r="M196">
            <v>1574020</v>
          </cell>
          <cell r="N196">
            <v>1554020</v>
          </cell>
          <cell r="O196">
            <v>1554020</v>
          </cell>
          <cell r="P196">
            <v>4682060</v>
          </cell>
          <cell r="Q196">
            <v>1543500</v>
          </cell>
          <cell r="R196">
            <v>1072230</v>
          </cell>
          <cell r="S196">
            <v>1291760</v>
          </cell>
          <cell r="T196">
            <v>1141760</v>
          </cell>
          <cell r="U196">
            <v>1530200</v>
          </cell>
          <cell r="V196">
            <v>1141760</v>
          </cell>
          <cell r="W196">
            <v>1341760</v>
          </cell>
          <cell r="X196">
            <v>1662750</v>
          </cell>
          <cell r="Y196">
            <v>1141760</v>
          </cell>
          <cell r="Z196">
            <v>10323980</v>
          </cell>
          <cell r="AA196">
            <v>860400</v>
          </cell>
          <cell r="AB196">
            <v>15</v>
          </cell>
          <cell r="AC196">
            <v>0</v>
          </cell>
          <cell r="AD196">
            <v>601749.99998999992</v>
          </cell>
          <cell r="AE196">
            <v>50100</v>
          </cell>
          <cell r="AF196">
            <v>2454000</v>
          </cell>
          <cell r="AG196">
            <v>0</v>
          </cell>
          <cell r="AH196">
            <v>4007079</v>
          </cell>
        </row>
        <row r="197">
          <cell r="A197">
            <v>193</v>
          </cell>
          <cell r="B197">
            <v>20080031</v>
          </cell>
          <cell r="C197" t="str">
            <v>오세현</v>
          </cell>
          <cell r="D197">
            <v>20080031</v>
          </cell>
          <cell r="E197" t="str">
            <v>제조관리부2</v>
          </cell>
          <cell r="F197" t="str">
            <v>남</v>
          </cell>
          <cell r="G197" t="str">
            <v>750301-1830311</v>
          </cell>
          <cell r="H197">
            <v>39595</v>
          </cell>
          <cell r="I197">
            <v>39595</v>
          </cell>
          <cell r="J197">
            <v>0.84383561643835614</v>
          </cell>
          <cell r="K197">
            <v>0.84383561643835614</v>
          </cell>
          <cell r="L197">
            <v>41556.666665999997</v>
          </cell>
          <cell r="M197">
            <v>1543700</v>
          </cell>
          <cell r="N197">
            <v>1583700</v>
          </cell>
          <cell r="O197">
            <v>1523700</v>
          </cell>
          <cell r="P197">
            <v>4651100</v>
          </cell>
          <cell r="Q197">
            <v>1533300</v>
          </cell>
          <cell r="R197">
            <v>0</v>
          </cell>
          <cell r="S197">
            <v>427860</v>
          </cell>
          <cell r="T197">
            <v>740390</v>
          </cell>
          <cell r="U197">
            <v>460190</v>
          </cell>
          <cell r="V197">
            <v>863790</v>
          </cell>
          <cell r="W197">
            <v>1013790</v>
          </cell>
          <cell r="X197">
            <v>1000530</v>
          </cell>
          <cell r="Y197">
            <v>1048890</v>
          </cell>
          <cell r="Z197">
            <v>5555440</v>
          </cell>
          <cell r="AA197">
            <v>462900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1996200</v>
          </cell>
          <cell r="AG197">
            <v>0</v>
          </cell>
          <cell r="AH197" t="str">
            <v>퇴직금없음</v>
          </cell>
        </row>
        <row r="198">
          <cell r="A198">
            <v>194</v>
          </cell>
          <cell r="B198">
            <v>19930003</v>
          </cell>
          <cell r="C198" t="str">
            <v>우성한</v>
          </cell>
          <cell r="D198">
            <v>19930003</v>
          </cell>
          <cell r="E198" t="str">
            <v>조립반</v>
          </cell>
          <cell r="F198" t="str">
            <v>남</v>
          </cell>
          <cell r="G198" t="str">
            <v>690601-1812920</v>
          </cell>
          <cell r="H198">
            <v>34190</v>
          </cell>
          <cell r="I198">
            <v>34190</v>
          </cell>
          <cell r="J198">
            <v>15.652054794520549</v>
          </cell>
          <cell r="K198">
            <v>15.652054794520549</v>
          </cell>
          <cell r="L198">
            <v>52603.333333000002</v>
          </cell>
          <cell r="M198">
            <v>2354620</v>
          </cell>
          <cell r="N198">
            <v>2209860</v>
          </cell>
          <cell r="O198">
            <v>2486050</v>
          </cell>
          <cell r="P198">
            <v>7050530</v>
          </cell>
          <cell r="Q198">
            <v>2324400</v>
          </cell>
          <cell r="R198">
            <v>1411920</v>
          </cell>
          <cell r="S198">
            <v>1881730</v>
          </cell>
          <cell r="T198">
            <v>1531550</v>
          </cell>
          <cell r="U198">
            <v>1901720</v>
          </cell>
          <cell r="V198">
            <v>1661730</v>
          </cell>
          <cell r="W198">
            <v>1731550</v>
          </cell>
          <cell r="X198">
            <v>2127150</v>
          </cell>
          <cell r="Y198">
            <v>1531550</v>
          </cell>
          <cell r="Z198">
            <v>13778900</v>
          </cell>
          <cell r="AA198">
            <v>1148100</v>
          </cell>
          <cell r="AB198">
            <v>15</v>
          </cell>
          <cell r="AC198">
            <v>7</v>
          </cell>
          <cell r="AD198">
            <v>1157273.333326</v>
          </cell>
          <cell r="AE198">
            <v>96300</v>
          </cell>
          <cell r="AF198">
            <v>3568800</v>
          </cell>
          <cell r="AG198">
            <v>3</v>
          </cell>
          <cell r="AH198">
            <v>66565453</v>
          </cell>
        </row>
        <row r="199">
          <cell r="A199">
            <v>195</v>
          </cell>
          <cell r="B199">
            <v>19940007</v>
          </cell>
          <cell r="C199" t="str">
            <v>김성기</v>
          </cell>
          <cell r="D199">
            <v>19940007</v>
          </cell>
          <cell r="E199" t="str">
            <v>조립반</v>
          </cell>
          <cell r="F199" t="str">
            <v>남</v>
          </cell>
          <cell r="G199" t="str">
            <v>751215-1144411</v>
          </cell>
          <cell r="H199">
            <v>34550</v>
          </cell>
          <cell r="I199">
            <v>34550</v>
          </cell>
          <cell r="J199">
            <v>14.665753424657535</v>
          </cell>
          <cell r="K199">
            <v>14.665753424657535</v>
          </cell>
          <cell r="L199">
            <v>48346.666665999997</v>
          </cell>
          <cell r="M199">
            <v>2293010</v>
          </cell>
          <cell r="N199">
            <v>2143540</v>
          </cell>
          <cell r="O199">
            <v>2296940</v>
          </cell>
          <cell r="P199">
            <v>6733490</v>
          </cell>
          <cell r="Q199">
            <v>2219700</v>
          </cell>
          <cell r="R199">
            <v>1231200</v>
          </cell>
          <cell r="S199">
            <v>1673540</v>
          </cell>
          <cell r="T199">
            <v>1453540</v>
          </cell>
          <cell r="U199">
            <v>1776080</v>
          </cell>
          <cell r="V199">
            <v>1339670</v>
          </cell>
          <cell r="W199">
            <v>1653540</v>
          </cell>
          <cell r="X199">
            <v>1970100</v>
          </cell>
          <cell r="Y199">
            <v>1453540</v>
          </cell>
          <cell r="Z199">
            <v>12551210</v>
          </cell>
          <cell r="AA199">
            <v>1045800</v>
          </cell>
          <cell r="AB199">
            <v>15</v>
          </cell>
          <cell r="AC199">
            <v>7</v>
          </cell>
          <cell r="AD199">
            <v>1063626.666652</v>
          </cell>
          <cell r="AE199">
            <v>88500</v>
          </cell>
          <cell r="AF199">
            <v>3354000</v>
          </cell>
          <cell r="AG199">
            <v>3</v>
          </cell>
          <cell r="AH199">
            <v>59250937</v>
          </cell>
        </row>
        <row r="200">
          <cell r="A200">
            <v>196</v>
          </cell>
          <cell r="B200">
            <v>19940010</v>
          </cell>
          <cell r="C200" t="str">
            <v>박진우</v>
          </cell>
          <cell r="D200">
            <v>19940010</v>
          </cell>
          <cell r="E200" t="str">
            <v>조립반</v>
          </cell>
          <cell r="F200" t="str">
            <v>남</v>
          </cell>
          <cell r="G200" t="str">
            <v>740505-1156316</v>
          </cell>
          <cell r="H200">
            <v>34624</v>
          </cell>
          <cell r="I200">
            <v>39326</v>
          </cell>
          <cell r="J200">
            <v>14.463013698630137</v>
          </cell>
          <cell r="K200">
            <v>1.5808219178082192</v>
          </cell>
          <cell r="L200">
            <v>50163.333333000002</v>
          </cell>
          <cell r="M200">
            <v>2211380</v>
          </cell>
          <cell r="N200">
            <v>2142540</v>
          </cell>
          <cell r="O200">
            <v>2325560</v>
          </cell>
          <cell r="P200">
            <v>6679480</v>
          </cell>
          <cell r="Q200">
            <v>2202000</v>
          </cell>
          <cell r="R200">
            <v>1413030</v>
          </cell>
          <cell r="S200">
            <v>1739760</v>
          </cell>
          <cell r="T200">
            <v>1519760</v>
          </cell>
          <cell r="U200">
            <v>1831880</v>
          </cell>
          <cell r="V200">
            <v>1519760</v>
          </cell>
          <cell r="W200">
            <v>1719760</v>
          </cell>
          <cell r="X200">
            <v>2039850</v>
          </cell>
          <cell r="Y200">
            <v>1519760</v>
          </cell>
          <cell r="Z200">
            <v>13303560</v>
          </cell>
          <cell r="AA200">
            <v>1108500</v>
          </cell>
          <cell r="AB200">
            <v>15</v>
          </cell>
          <cell r="AC200">
            <v>7</v>
          </cell>
          <cell r="AD200">
            <v>1103593.333326</v>
          </cell>
          <cell r="AE200">
            <v>92100</v>
          </cell>
          <cell r="AF200">
            <v>3402600</v>
          </cell>
          <cell r="AG200">
            <v>0</v>
          </cell>
          <cell r="AH200">
            <v>5378905</v>
          </cell>
        </row>
        <row r="201">
          <cell r="A201">
            <v>197</v>
          </cell>
          <cell r="B201">
            <v>19940011</v>
          </cell>
          <cell r="C201" t="str">
            <v>서용기</v>
          </cell>
          <cell r="D201">
            <v>19940011</v>
          </cell>
          <cell r="E201" t="str">
            <v>조립반</v>
          </cell>
          <cell r="F201" t="str">
            <v>남</v>
          </cell>
          <cell r="G201" t="str">
            <v>700408-1057227</v>
          </cell>
          <cell r="H201">
            <v>34639</v>
          </cell>
          <cell r="I201">
            <v>39326</v>
          </cell>
          <cell r="J201">
            <v>14.421917808219177</v>
          </cell>
          <cell r="K201">
            <v>1.5808219178082192</v>
          </cell>
          <cell r="L201">
            <v>50733.333333000002</v>
          </cell>
          <cell r="M201">
            <v>2423050</v>
          </cell>
          <cell r="N201">
            <v>2228270</v>
          </cell>
          <cell r="O201">
            <v>2359590</v>
          </cell>
          <cell r="P201">
            <v>7010910</v>
          </cell>
          <cell r="Q201">
            <v>2311200</v>
          </cell>
          <cell r="R201">
            <v>1444990</v>
          </cell>
          <cell r="S201">
            <v>1773810</v>
          </cell>
          <cell r="T201">
            <v>1553810</v>
          </cell>
          <cell r="U201">
            <v>1852400</v>
          </cell>
          <cell r="V201">
            <v>1432080</v>
          </cell>
          <cell r="W201">
            <v>1753810</v>
          </cell>
          <cell r="X201">
            <v>2065500</v>
          </cell>
          <cell r="Y201">
            <v>1553810</v>
          </cell>
          <cell r="Z201">
            <v>13430210</v>
          </cell>
          <cell r="AA201">
            <v>1119300</v>
          </cell>
          <cell r="AB201">
            <v>15</v>
          </cell>
          <cell r="AC201">
            <v>7</v>
          </cell>
          <cell r="AD201">
            <v>1116133.333326</v>
          </cell>
          <cell r="AE201">
            <v>93000</v>
          </cell>
          <cell r="AF201">
            <v>3523500</v>
          </cell>
          <cell r="AG201">
            <v>0</v>
          </cell>
          <cell r="AH201">
            <v>5570026</v>
          </cell>
        </row>
        <row r="202">
          <cell r="A202">
            <v>198</v>
          </cell>
          <cell r="B202">
            <v>19950004</v>
          </cell>
          <cell r="C202" t="str">
            <v>한재식</v>
          </cell>
          <cell r="D202">
            <v>19950004</v>
          </cell>
          <cell r="E202" t="str">
            <v>조립반</v>
          </cell>
          <cell r="F202" t="str">
            <v>남</v>
          </cell>
          <cell r="G202" t="str">
            <v>760215-1148817</v>
          </cell>
          <cell r="H202">
            <v>34932</v>
          </cell>
          <cell r="I202">
            <v>39326</v>
          </cell>
          <cell r="J202">
            <v>13.61917808219178</v>
          </cell>
          <cell r="K202">
            <v>1.5808219178082192</v>
          </cell>
          <cell r="L202">
            <v>45776.666665999997</v>
          </cell>
          <cell r="M202">
            <v>2007770</v>
          </cell>
          <cell r="N202">
            <v>1904990</v>
          </cell>
          <cell r="O202">
            <v>2035530</v>
          </cell>
          <cell r="P202">
            <v>5948290</v>
          </cell>
          <cell r="Q202">
            <v>1961100</v>
          </cell>
          <cell r="R202">
            <v>1174500</v>
          </cell>
          <cell r="S202">
            <v>1576030</v>
          </cell>
          <cell r="T202">
            <v>1356030</v>
          </cell>
          <cell r="U202">
            <v>1699760</v>
          </cell>
          <cell r="V202">
            <v>1356030</v>
          </cell>
          <cell r="W202">
            <v>1556030</v>
          </cell>
          <cell r="X202">
            <v>1874700</v>
          </cell>
          <cell r="Y202">
            <v>1212310</v>
          </cell>
          <cell r="Z202">
            <v>11805390</v>
          </cell>
          <cell r="AA202">
            <v>983700</v>
          </cell>
          <cell r="AB202">
            <v>15</v>
          </cell>
          <cell r="AC202">
            <v>6</v>
          </cell>
          <cell r="AD202">
            <v>961309.99998599989</v>
          </cell>
          <cell r="AE202">
            <v>80100</v>
          </cell>
          <cell r="AF202">
            <v>3024900</v>
          </cell>
          <cell r="AG202">
            <v>0</v>
          </cell>
          <cell r="AH202">
            <v>4781828</v>
          </cell>
        </row>
        <row r="203">
          <cell r="A203">
            <v>199</v>
          </cell>
          <cell r="B203">
            <v>19970009</v>
          </cell>
          <cell r="C203" t="str">
            <v>이광진</v>
          </cell>
          <cell r="D203">
            <v>19970009</v>
          </cell>
          <cell r="E203" t="str">
            <v>조립반</v>
          </cell>
          <cell r="F203" t="str">
            <v>남</v>
          </cell>
          <cell r="G203" t="str">
            <v>701017-1052616</v>
          </cell>
          <cell r="H203">
            <v>35541</v>
          </cell>
          <cell r="I203">
            <v>39326</v>
          </cell>
          <cell r="J203">
            <v>11.950684931506849</v>
          </cell>
          <cell r="K203">
            <v>1.5808219178082192</v>
          </cell>
          <cell r="L203">
            <v>47890</v>
          </cell>
          <cell r="M203">
            <v>2115230</v>
          </cell>
          <cell r="N203">
            <v>2148310</v>
          </cell>
          <cell r="O203">
            <v>2269500</v>
          </cell>
          <cell r="P203">
            <v>6533040</v>
          </cell>
          <cell r="Q203">
            <v>2153700</v>
          </cell>
          <cell r="R203">
            <v>1319580</v>
          </cell>
          <cell r="S203">
            <v>1632340</v>
          </cell>
          <cell r="T203">
            <v>1412340</v>
          </cell>
          <cell r="U203">
            <v>1762040</v>
          </cell>
          <cell r="V203">
            <v>1412340</v>
          </cell>
          <cell r="W203">
            <v>1612340</v>
          </cell>
          <cell r="X203">
            <v>1952550</v>
          </cell>
          <cell r="Y203">
            <v>1412340</v>
          </cell>
          <cell r="Z203">
            <v>12515870</v>
          </cell>
          <cell r="AA203">
            <v>1043100</v>
          </cell>
          <cell r="AB203">
            <v>15</v>
          </cell>
          <cell r="AC203">
            <v>5</v>
          </cell>
          <cell r="AD203">
            <v>957800</v>
          </cell>
          <cell r="AE203">
            <v>79800</v>
          </cell>
          <cell r="AF203">
            <v>3276600</v>
          </cell>
          <cell r="AG203">
            <v>0</v>
          </cell>
          <cell r="AH203">
            <v>5179721</v>
          </cell>
        </row>
        <row r="204">
          <cell r="A204">
            <v>200</v>
          </cell>
          <cell r="B204">
            <v>20000004</v>
          </cell>
          <cell r="C204" t="str">
            <v>신대균</v>
          </cell>
          <cell r="D204">
            <v>20000004</v>
          </cell>
          <cell r="E204" t="str">
            <v>조립반</v>
          </cell>
          <cell r="F204" t="str">
            <v>남</v>
          </cell>
          <cell r="G204" t="str">
            <v>780807-1155418</v>
          </cell>
          <cell r="H204">
            <v>36570</v>
          </cell>
          <cell r="I204">
            <v>36570</v>
          </cell>
          <cell r="J204">
            <v>9.131506849315068</v>
          </cell>
          <cell r="K204">
            <v>9.131506849315068</v>
          </cell>
          <cell r="L204">
            <v>43390</v>
          </cell>
          <cell r="M204">
            <v>1980160</v>
          </cell>
          <cell r="N204">
            <v>1861990</v>
          </cell>
          <cell r="O204">
            <v>1894730</v>
          </cell>
          <cell r="P204">
            <v>5736880</v>
          </cell>
          <cell r="Q204">
            <v>1891200</v>
          </cell>
          <cell r="R204">
            <v>1108800</v>
          </cell>
          <cell r="S204">
            <v>1401700</v>
          </cell>
          <cell r="T204">
            <v>1181700</v>
          </cell>
          <cell r="U204">
            <v>1618040</v>
          </cell>
          <cell r="V204">
            <v>1146250</v>
          </cell>
          <cell r="W204">
            <v>1482140</v>
          </cell>
          <cell r="X204">
            <v>1772550</v>
          </cell>
          <cell r="Y204">
            <v>1282140</v>
          </cell>
          <cell r="Z204">
            <v>10993320</v>
          </cell>
          <cell r="AA204">
            <v>916200</v>
          </cell>
          <cell r="AB204">
            <v>15</v>
          </cell>
          <cell r="AC204">
            <v>4</v>
          </cell>
          <cell r="AD204">
            <v>824410</v>
          </cell>
          <cell r="AE204">
            <v>68700</v>
          </cell>
          <cell r="AF204">
            <v>2876100</v>
          </cell>
          <cell r="AG204">
            <v>2</v>
          </cell>
          <cell r="AH204">
            <v>32015327</v>
          </cell>
        </row>
        <row r="205">
          <cell r="A205">
            <v>201</v>
          </cell>
          <cell r="B205">
            <v>20000006</v>
          </cell>
          <cell r="C205" t="str">
            <v>이은용</v>
          </cell>
          <cell r="D205">
            <v>20000006</v>
          </cell>
          <cell r="E205" t="str">
            <v>조립반</v>
          </cell>
          <cell r="F205" t="str">
            <v>남</v>
          </cell>
          <cell r="G205" t="str">
            <v>760912-1155618</v>
          </cell>
          <cell r="H205">
            <v>36587</v>
          </cell>
          <cell r="I205">
            <v>39326</v>
          </cell>
          <cell r="J205">
            <v>9.0849315068493155</v>
          </cell>
          <cell r="K205">
            <v>1.5808219178082192</v>
          </cell>
          <cell r="L205">
            <v>42840</v>
          </cell>
          <cell r="M205">
            <v>1925970</v>
          </cell>
          <cell r="N205">
            <v>1656190</v>
          </cell>
          <cell r="O205">
            <v>1847790</v>
          </cell>
          <cell r="P205">
            <v>5429950</v>
          </cell>
          <cell r="Q205">
            <v>1790100</v>
          </cell>
          <cell r="R205">
            <v>1095900</v>
          </cell>
          <cell r="S205">
            <v>1385200</v>
          </cell>
          <cell r="T205">
            <v>1165200</v>
          </cell>
          <cell r="U205">
            <v>1598240</v>
          </cell>
          <cell r="V205">
            <v>1165200</v>
          </cell>
          <cell r="W205">
            <v>1365200</v>
          </cell>
          <cell r="X205">
            <v>1747800</v>
          </cell>
          <cell r="Y205">
            <v>1165200</v>
          </cell>
          <cell r="Z205">
            <v>10687940</v>
          </cell>
          <cell r="AA205">
            <v>890700</v>
          </cell>
          <cell r="AB205">
            <v>15</v>
          </cell>
          <cell r="AC205">
            <v>4</v>
          </cell>
          <cell r="AD205">
            <v>813960</v>
          </cell>
          <cell r="AE205">
            <v>67800</v>
          </cell>
          <cell r="AF205">
            <v>2748600</v>
          </cell>
          <cell r="AG205">
            <v>0</v>
          </cell>
          <cell r="AH205">
            <v>4345047</v>
          </cell>
        </row>
        <row r="206">
          <cell r="A206">
            <v>202</v>
          </cell>
          <cell r="B206">
            <v>20010015</v>
          </cell>
          <cell r="C206" t="str">
            <v>이용영</v>
          </cell>
          <cell r="D206">
            <v>20010015</v>
          </cell>
          <cell r="E206" t="str">
            <v>조립반</v>
          </cell>
          <cell r="F206" t="str">
            <v>남</v>
          </cell>
          <cell r="G206" t="str">
            <v>771030-1471227</v>
          </cell>
          <cell r="H206">
            <v>37041</v>
          </cell>
          <cell r="I206">
            <v>39326</v>
          </cell>
          <cell r="J206">
            <v>7.8410958904109593</v>
          </cell>
          <cell r="K206">
            <v>1.5808219178082192</v>
          </cell>
          <cell r="L206">
            <v>41626.666665999997</v>
          </cell>
          <cell r="M206">
            <v>1841990</v>
          </cell>
          <cell r="N206">
            <v>1880270</v>
          </cell>
          <cell r="O206">
            <v>1984850</v>
          </cell>
          <cell r="P206">
            <v>5707110</v>
          </cell>
          <cell r="Q206">
            <v>1881600</v>
          </cell>
          <cell r="R206">
            <v>1142510</v>
          </cell>
          <cell r="S206">
            <v>1439320</v>
          </cell>
          <cell r="T206">
            <v>1219320</v>
          </cell>
          <cell r="U206">
            <v>1548560</v>
          </cell>
          <cell r="V206">
            <v>1219320</v>
          </cell>
          <cell r="W206">
            <v>1419320</v>
          </cell>
          <cell r="X206">
            <v>1685700</v>
          </cell>
          <cell r="Y206">
            <v>1219320</v>
          </cell>
          <cell r="Z206">
            <v>10893370</v>
          </cell>
          <cell r="AA206">
            <v>907800</v>
          </cell>
          <cell r="AB206">
            <v>15</v>
          </cell>
          <cell r="AC206">
            <v>3</v>
          </cell>
          <cell r="AD206">
            <v>749279.99998799991</v>
          </cell>
          <cell r="AE206">
            <v>62400</v>
          </cell>
          <cell r="AF206">
            <v>2851800</v>
          </cell>
          <cell r="AG206">
            <v>0</v>
          </cell>
          <cell r="AH206">
            <v>4508188</v>
          </cell>
        </row>
        <row r="207">
          <cell r="A207">
            <v>203</v>
          </cell>
          <cell r="B207">
            <v>20040037</v>
          </cell>
          <cell r="C207" t="str">
            <v>이영천</v>
          </cell>
          <cell r="D207">
            <v>20040037</v>
          </cell>
          <cell r="E207" t="str">
            <v>조립반</v>
          </cell>
          <cell r="F207" t="str">
            <v>남</v>
          </cell>
          <cell r="G207" t="str">
            <v>800716-1081311</v>
          </cell>
          <cell r="H207">
            <v>38124</v>
          </cell>
          <cell r="I207">
            <v>38124</v>
          </cell>
          <cell r="J207">
            <v>4.8739726027397259</v>
          </cell>
          <cell r="K207">
            <v>4.8739726027397259</v>
          </cell>
          <cell r="L207">
            <v>39283.333333000002</v>
          </cell>
          <cell r="M207">
            <v>1693640</v>
          </cell>
          <cell r="N207">
            <v>1491980</v>
          </cell>
          <cell r="O207">
            <v>1566350</v>
          </cell>
          <cell r="P207">
            <v>4751970</v>
          </cell>
          <cell r="Q207">
            <v>1566600</v>
          </cell>
          <cell r="R207">
            <v>965540</v>
          </cell>
          <cell r="S207">
            <v>1279000</v>
          </cell>
          <cell r="T207">
            <v>1059000</v>
          </cell>
          <cell r="U207">
            <v>1470800</v>
          </cell>
          <cell r="V207">
            <v>1149020</v>
          </cell>
          <cell r="W207">
            <v>1349020</v>
          </cell>
          <cell r="X207">
            <v>1588500</v>
          </cell>
          <cell r="Y207">
            <v>1149020</v>
          </cell>
          <cell r="Z207">
            <v>10009900</v>
          </cell>
          <cell r="AA207">
            <v>834300</v>
          </cell>
          <cell r="AB207">
            <v>15</v>
          </cell>
          <cell r="AC207">
            <v>2</v>
          </cell>
          <cell r="AD207">
            <v>667816.666661</v>
          </cell>
          <cell r="AE207">
            <v>55800</v>
          </cell>
          <cell r="AF207">
            <v>2456700</v>
          </cell>
          <cell r="AG207">
            <v>0.5</v>
          </cell>
          <cell r="AH207">
            <v>13202238</v>
          </cell>
        </row>
        <row r="208">
          <cell r="A208">
            <v>204</v>
          </cell>
          <cell r="B208">
            <v>20050023</v>
          </cell>
          <cell r="C208" t="str">
            <v>유광표</v>
          </cell>
          <cell r="D208">
            <v>20050023</v>
          </cell>
          <cell r="E208" t="str">
            <v>조립반</v>
          </cell>
          <cell r="F208" t="str">
            <v>남</v>
          </cell>
          <cell r="G208" t="str">
            <v>830228-1151223</v>
          </cell>
          <cell r="H208">
            <v>38483</v>
          </cell>
          <cell r="I208">
            <v>38483</v>
          </cell>
          <cell r="J208">
            <v>3.8904109589041096</v>
          </cell>
          <cell r="K208">
            <v>3.8904109589041096</v>
          </cell>
          <cell r="L208">
            <v>38790</v>
          </cell>
          <cell r="M208">
            <v>1624400</v>
          </cell>
          <cell r="N208">
            <v>1537020</v>
          </cell>
          <cell r="O208">
            <v>1517160</v>
          </cell>
          <cell r="P208">
            <v>4678580</v>
          </cell>
          <cell r="Q208">
            <v>1542300</v>
          </cell>
          <cell r="R208">
            <v>1063730</v>
          </cell>
          <cell r="S208">
            <v>1263700</v>
          </cell>
          <cell r="T208">
            <v>1132410</v>
          </cell>
          <cell r="U208">
            <v>1452440</v>
          </cell>
          <cell r="V208">
            <v>1043700</v>
          </cell>
          <cell r="W208">
            <v>1332410</v>
          </cell>
          <cell r="X208">
            <v>1565550</v>
          </cell>
          <cell r="Y208">
            <v>1043700</v>
          </cell>
          <cell r="Z208">
            <v>9897640</v>
          </cell>
          <cell r="AA208">
            <v>824700</v>
          </cell>
          <cell r="AB208">
            <v>15</v>
          </cell>
          <cell r="AC208">
            <v>1</v>
          </cell>
          <cell r="AD208">
            <v>620640</v>
          </cell>
          <cell r="AE208">
            <v>51600</v>
          </cell>
          <cell r="AF208">
            <v>2418600</v>
          </cell>
          <cell r="AG208">
            <v>0</v>
          </cell>
          <cell r="AH208">
            <v>9409348</v>
          </cell>
        </row>
        <row r="209">
          <cell r="A209">
            <v>205</v>
          </cell>
          <cell r="B209">
            <v>20050049</v>
          </cell>
          <cell r="C209" t="str">
            <v>김응태</v>
          </cell>
          <cell r="D209">
            <v>20050049</v>
          </cell>
          <cell r="E209" t="str">
            <v>조립반</v>
          </cell>
          <cell r="F209" t="str">
            <v>남</v>
          </cell>
          <cell r="G209" t="str">
            <v>800213-1143113</v>
          </cell>
          <cell r="H209">
            <v>38600</v>
          </cell>
          <cell r="I209">
            <v>38600</v>
          </cell>
          <cell r="J209">
            <v>3.56986301369863</v>
          </cell>
          <cell r="K209">
            <v>3.56986301369863</v>
          </cell>
          <cell r="L209">
            <v>39336.666665999997</v>
          </cell>
          <cell r="M209">
            <v>1609810</v>
          </cell>
          <cell r="N209">
            <v>1598730</v>
          </cell>
          <cell r="O209">
            <v>1597250</v>
          </cell>
          <cell r="P209">
            <v>4805790</v>
          </cell>
          <cell r="Q209">
            <v>1584300</v>
          </cell>
          <cell r="R209">
            <v>991200</v>
          </cell>
          <cell r="S209">
            <v>1364780</v>
          </cell>
          <cell r="T209">
            <v>1023450</v>
          </cell>
          <cell r="U209">
            <v>1466120</v>
          </cell>
          <cell r="V209">
            <v>1055100</v>
          </cell>
          <cell r="W209">
            <v>1255100</v>
          </cell>
          <cell r="X209">
            <v>1582650</v>
          </cell>
          <cell r="Y209">
            <v>1055100</v>
          </cell>
          <cell r="Z209">
            <v>9793500</v>
          </cell>
          <cell r="AA209">
            <v>816000</v>
          </cell>
          <cell r="AB209">
            <v>15</v>
          </cell>
          <cell r="AC209">
            <v>1</v>
          </cell>
          <cell r="AD209">
            <v>629386.66665599996</v>
          </cell>
          <cell r="AE209">
            <v>52500</v>
          </cell>
          <cell r="AF209">
            <v>2452800</v>
          </cell>
          <cell r="AG209">
            <v>0</v>
          </cell>
          <cell r="AH209">
            <v>8756160</v>
          </cell>
        </row>
        <row r="210">
          <cell r="A210">
            <v>206</v>
          </cell>
          <cell r="B210">
            <v>20060028</v>
          </cell>
          <cell r="C210" t="str">
            <v>윤세현</v>
          </cell>
          <cell r="D210">
            <v>20060028</v>
          </cell>
          <cell r="E210" t="str">
            <v>조립반</v>
          </cell>
          <cell r="F210" t="str">
            <v>남</v>
          </cell>
          <cell r="G210" t="str">
            <v>820111-1648126</v>
          </cell>
          <cell r="H210">
            <v>38881</v>
          </cell>
          <cell r="I210">
            <v>38881</v>
          </cell>
          <cell r="J210">
            <v>2.8</v>
          </cell>
          <cell r="K210">
            <v>2.8</v>
          </cell>
          <cell r="L210">
            <v>38746.666665999997</v>
          </cell>
          <cell r="M210">
            <v>1865130</v>
          </cell>
          <cell r="N210">
            <v>1645150</v>
          </cell>
          <cell r="O210">
            <v>1791340</v>
          </cell>
          <cell r="P210">
            <v>5301620</v>
          </cell>
          <cell r="Q210">
            <v>1747800</v>
          </cell>
          <cell r="R210">
            <v>1055600</v>
          </cell>
          <cell r="S210">
            <v>1345580</v>
          </cell>
          <cell r="T210">
            <v>1037400</v>
          </cell>
          <cell r="U210">
            <v>1444880</v>
          </cell>
          <cell r="V210">
            <v>1125580</v>
          </cell>
          <cell r="W210">
            <v>1325580</v>
          </cell>
          <cell r="X210">
            <v>1556100</v>
          </cell>
          <cell r="Y210">
            <v>1125580</v>
          </cell>
          <cell r="Z210">
            <v>10016300</v>
          </cell>
          <cell r="AA210">
            <v>834600</v>
          </cell>
          <cell r="AB210">
            <v>15</v>
          </cell>
          <cell r="AC210">
            <v>1</v>
          </cell>
          <cell r="AD210">
            <v>619946.66665599996</v>
          </cell>
          <cell r="AE210">
            <v>51600</v>
          </cell>
          <cell r="AF210">
            <v>2634000</v>
          </cell>
          <cell r="AG210">
            <v>0</v>
          </cell>
          <cell r="AH210">
            <v>7375200</v>
          </cell>
        </row>
        <row r="211">
          <cell r="A211">
            <v>207</v>
          </cell>
          <cell r="B211">
            <v>20070069</v>
          </cell>
          <cell r="C211" t="str">
            <v>나중환</v>
          </cell>
          <cell r="D211">
            <v>20070069</v>
          </cell>
          <cell r="E211" t="str">
            <v>조립반</v>
          </cell>
          <cell r="F211" t="str">
            <v>남</v>
          </cell>
          <cell r="G211" t="str">
            <v>790917-1231614</v>
          </cell>
          <cell r="H211">
            <v>39413</v>
          </cell>
          <cell r="I211">
            <v>39413</v>
          </cell>
          <cell r="J211">
            <v>1.3424657534246576</v>
          </cell>
          <cell r="K211">
            <v>1.3424657534246576</v>
          </cell>
          <cell r="L211">
            <v>37796.666665999997</v>
          </cell>
          <cell r="M211">
            <v>1763530</v>
          </cell>
          <cell r="N211">
            <v>1503780</v>
          </cell>
          <cell r="O211">
            <v>1717270</v>
          </cell>
          <cell r="P211">
            <v>4984580</v>
          </cell>
          <cell r="Q211">
            <v>1643400</v>
          </cell>
          <cell r="R211">
            <v>396790</v>
          </cell>
          <cell r="S211">
            <v>727390</v>
          </cell>
          <cell r="T211">
            <v>766760</v>
          </cell>
          <cell r="U211">
            <v>1070120</v>
          </cell>
          <cell r="V211">
            <v>910130</v>
          </cell>
          <cell r="W211">
            <v>1294660</v>
          </cell>
          <cell r="X211">
            <v>1513350</v>
          </cell>
          <cell r="Y211">
            <v>1008900</v>
          </cell>
          <cell r="Z211">
            <v>7688100</v>
          </cell>
          <cell r="AA211">
            <v>640800</v>
          </cell>
          <cell r="AB211">
            <v>15</v>
          </cell>
          <cell r="AC211">
            <v>0</v>
          </cell>
          <cell r="AD211">
            <v>566949.99998999992</v>
          </cell>
          <cell r="AE211">
            <v>47100</v>
          </cell>
          <cell r="AF211">
            <v>2331300</v>
          </cell>
          <cell r="AG211">
            <v>0</v>
          </cell>
          <cell r="AH211">
            <v>3129690</v>
          </cell>
        </row>
        <row r="212">
          <cell r="A212">
            <v>208</v>
          </cell>
          <cell r="B212">
            <v>20080002</v>
          </cell>
          <cell r="C212" t="str">
            <v>김상진</v>
          </cell>
          <cell r="D212">
            <v>20080002</v>
          </cell>
          <cell r="E212" t="str">
            <v>조립반</v>
          </cell>
          <cell r="F212" t="str">
            <v>남</v>
          </cell>
          <cell r="G212" t="str">
            <v>810310-1637713</v>
          </cell>
          <cell r="H212">
            <v>39461</v>
          </cell>
          <cell r="I212">
            <v>39461</v>
          </cell>
          <cell r="J212">
            <v>1.210958904109589</v>
          </cell>
          <cell r="K212">
            <v>1.210958904109589</v>
          </cell>
          <cell r="L212">
            <v>36940</v>
          </cell>
          <cell r="M212">
            <v>1535770</v>
          </cell>
          <cell r="N212">
            <v>1491350</v>
          </cell>
          <cell r="O212">
            <v>1474590</v>
          </cell>
          <cell r="P212">
            <v>4501710</v>
          </cell>
          <cell r="Q212">
            <v>1484100</v>
          </cell>
          <cell r="R212">
            <v>309650</v>
          </cell>
          <cell r="S212">
            <v>604570</v>
          </cell>
          <cell r="T212">
            <v>622570</v>
          </cell>
          <cell r="U212">
            <v>897080</v>
          </cell>
          <cell r="V212">
            <v>790560</v>
          </cell>
          <cell r="W212">
            <v>1108550</v>
          </cell>
          <cell r="X212">
            <v>1437830</v>
          </cell>
          <cell r="Y212">
            <v>988200</v>
          </cell>
          <cell r="Z212">
            <v>6759010</v>
          </cell>
          <cell r="AA212">
            <v>563400</v>
          </cell>
          <cell r="AB212">
            <v>15</v>
          </cell>
          <cell r="AC212">
            <v>0</v>
          </cell>
          <cell r="AD212">
            <v>554100</v>
          </cell>
          <cell r="AE212">
            <v>46200</v>
          </cell>
          <cell r="AF212">
            <v>2093700</v>
          </cell>
          <cell r="AG212">
            <v>0</v>
          </cell>
          <cell r="AH212">
            <v>2535385</v>
          </cell>
        </row>
        <row r="213">
          <cell r="A213">
            <v>209</v>
          </cell>
          <cell r="B213">
            <v>20080027</v>
          </cell>
          <cell r="C213" t="str">
            <v>노시웅</v>
          </cell>
          <cell r="D213">
            <v>20080027</v>
          </cell>
          <cell r="E213" t="str">
            <v>조립반</v>
          </cell>
          <cell r="F213" t="str">
            <v>남</v>
          </cell>
          <cell r="G213" t="str">
            <v>821204-1530516</v>
          </cell>
          <cell r="H213">
            <v>39582</v>
          </cell>
          <cell r="I213">
            <v>39582</v>
          </cell>
          <cell r="J213">
            <v>0.8794520547945206</v>
          </cell>
          <cell r="K213">
            <v>0.8794520547945206</v>
          </cell>
          <cell r="L213">
            <v>37296.666665999997</v>
          </cell>
          <cell r="M213">
            <v>1648910</v>
          </cell>
          <cell r="N213">
            <v>1577490</v>
          </cell>
          <cell r="O213">
            <v>1680080</v>
          </cell>
          <cell r="P213">
            <v>4906480</v>
          </cell>
          <cell r="Q213">
            <v>1617600</v>
          </cell>
          <cell r="R213">
            <v>0</v>
          </cell>
          <cell r="S213">
            <v>196630</v>
          </cell>
          <cell r="T213">
            <v>323510</v>
          </cell>
          <cell r="U213">
            <v>457800</v>
          </cell>
          <cell r="V213">
            <v>467130</v>
          </cell>
          <cell r="W213">
            <v>840160</v>
          </cell>
          <cell r="X213">
            <v>954140</v>
          </cell>
          <cell r="Y213">
            <v>862710</v>
          </cell>
          <cell r="Z213">
            <v>4102080</v>
          </cell>
          <cell r="AA213">
            <v>341700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>
            <v>1959300</v>
          </cell>
          <cell r="AG213">
            <v>0</v>
          </cell>
          <cell r="AH213" t="str">
            <v>퇴직금없음</v>
          </cell>
        </row>
        <row r="214">
          <cell r="A214">
            <v>210</v>
          </cell>
          <cell r="B214">
            <v>20080029</v>
          </cell>
          <cell r="C214" t="str">
            <v>최재명</v>
          </cell>
          <cell r="D214">
            <v>20080029</v>
          </cell>
          <cell r="E214" t="str">
            <v>조립반</v>
          </cell>
          <cell r="F214" t="str">
            <v>남</v>
          </cell>
          <cell r="G214" t="str">
            <v>820525-1056413</v>
          </cell>
          <cell r="H214">
            <v>39587</v>
          </cell>
          <cell r="I214">
            <v>39587</v>
          </cell>
          <cell r="J214">
            <v>0.86575342465753424</v>
          </cell>
          <cell r="K214">
            <v>0.86575342465753424</v>
          </cell>
          <cell r="L214">
            <v>37266.666665999997</v>
          </cell>
          <cell r="M214">
            <v>1454800</v>
          </cell>
          <cell r="N214">
            <v>1461440</v>
          </cell>
          <cell r="O214">
            <v>1510420</v>
          </cell>
          <cell r="P214">
            <v>4426660</v>
          </cell>
          <cell r="Q214">
            <v>1459200</v>
          </cell>
          <cell r="R214">
            <v>0</v>
          </cell>
          <cell r="S214">
            <v>188010</v>
          </cell>
          <cell r="T214">
            <v>315750</v>
          </cell>
          <cell r="U214">
            <v>449220</v>
          </cell>
          <cell r="V214">
            <v>451580</v>
          </cell>
          <cell r="W214">
            <v>772170</v>
          </cell>
          <cell r="X214">
            <v>933260</v>
          </cell>
          <cell r="Y214">
            <v>782730</v>
          </cell>
          <cell r="Z214">
            <v>3892720</v>
          </cell>
          <cell r="AA214">
            <v>324300</v>
          </cell>
          <cell r="AB214">
            <v>0</v>
          </cell>
          <cell r="AC214">
            <v>0</v>
          </cell>
          <cell r="AD214">
            <v>0</v>
          </cell>
          <cell r="AE214">
            <v>0</v>
          </cell>
          <cell r="AF214">
            <v>1783500</v>
          </cell>
          <cell r="AG214">
            <v>0</v>
          </cell>
          <cell r="AH214" t="str">
            <v>퇴직금없음</v>
          </cell>
        </row>
        <row r="215">
          <cell r="A215">
            <v>211</v>
          </cell>
          <cell r="B215">
            <v>20080030</v>
          </cell>
          <cell r="C215" t="str">
            <v>손석호</v>
          </cell>
          <cell r="D215">
            <v>20080030</v>
          </cell>
          <cell r="E215" t="str">
            <v>조립반</v>
          </cell>
          <cell r="F215" t="str">
            <v>남</v>
          </cell>
          <cell r="G215" t="str">
            <v>820917-1151510</v>
          </cell>
          <cell r="H215">
            <v>39587</v>
          </cell>
          <cell r="I215">
            <v>39587</v>
          </cell>
          <cell r="J215">
            <v>0.86575342465753424</v>
          </cell>
          <cell r="K215">
            <v>0.86575342465753424</v>
          </cell>
          <cell r="L215">
            <v>37130</v>
          </cell>
          <cell r="M215">
            <v>1492090</v>
          </cell>
          <cell r="N215">
            <v>1368430</v>
          </cell>
          <cell r="O215">
            <v>1590740</v>
          </cell>
          <cell r="P215">
            <v>4451260</v>
          </cell>
          <cell r="Q215">
            <v>1467300</v>
          </cell>
          <cell r="R215">
            <v>0</v>
          </cell>
          <cell r="S215">
            <v>186890</v>
          </cell>
          <cell r="T215">
            <v>288230</v>
          </cell>
          <cell r="U215">
            <v>445880</v>
          </cell>
          <cell r="V215">
            <v>447260</v>
          </cell>
          <cell r="W215">
            <v>747730</v>
          </cell>
          <cell r="X215">
            <v>924330</v>
          </cell>
          <cell r="Y215">
            <v>775240</v>
          </cell>
          <cell r="Z215">
            <v>3815560</v>
          </cell>
          <cell r="AA215">
            <v>318000</v>
          </cell>
          <cell r="AB215">
            <v>0</v>
          </cell>
          <cell r="AC215">
            <v>0</v>
          </cell>
          <cell r="AD215">
            <v>0</v>
          </cell>
          <cell r="AE215">
            <v>0</v>
          </cell>
          <cell r="AF215">
            <v>1785300</v>
          </cell>
          <cell r="AG215">
            <v>0</v>
          </cell>
          <cell r="AH215" t="str">
            <v>퇴직금없음</v>
          </cell>
        </row>
        <row r="216">
          <cell r="A216">
            <v>212</v>
          </cell>
          <cell r="B216">
            <v>20080054</v>
          </cell>
          <cell r="C216" t="str">
            <v>신동석</v>
          </cell>
          <cell r="D216">
            <v>20080054</v>
          </cell>
          <cell r="E216" t="str">
            <v>조립반</v>
          </cell>
          <cell r="F216" t="str">
            <v>남</v>
          </cell>
          <cell r="G216" t="str">
            <v>810917-1148841</v>
          </cell>
          <cell r="H216">
            <v>39643</v>
          </cell>
          <cell r="I216">
            <v>39643</v>
          </cell>
          <cell r="J216">
            <v>0.71232876712328763</v>
          </cell>
          <cell r="K216">
            <v>0.71232876712328763</v>
          </cell>
          <cell r="L216">
            <v>37130</v>
          </cell>
          <cell r="M216">
            <v>1716380</v>
          </cell>
          <cell r="N216">
            <v>1438060</v>
          </cell>
          <cell r="O216">
            <v>1547010</v>
          </cell>
          <cell r="P216">
            <v>4701450</v>
          </cell>
          <cell r="Q216">
            <v>1549800</v>
          </cell>
          <cell r="R216">
            <v>0</v>
          </cell>
          <cell r="S216">
            <v>0</v>
          </cell>
          <cell r="T216">
            <v>126630</v>
          </cell>
          <cell r="U216">
            <v>221960</v>
          </cell>
          <cell r="V216">
            <v>298170</v>
          </cell>
          <cell r="W216">
            <v>567130</v>
          </cell>
          <cell r="X216">
            <v>700700</v>
          </cell>
          <cell r="Y216">
            <v>626160</v>
          </cell>
          <cell r="Z216">
            <v>2540750</v>
          </cell>
          <cell r="AA216">
            <v>211800</v>
          </cell>
          <cell r="AB216">
            <v>0</v>
          </cell>
          <cell r="AC216">
            <v>0</v>
          </cell>
          <cell r="AD216">
            <v>0</v>
          </cell>
          <cell r="AE216">
            <v>0</v>
          </cell>
          <cell r="AF216">
            <v>1761600</v>
          </cell>
          <cell r="AG216">
            <v>0</v>
          </cell>
          <cell r="AH216" t="str">
            <v>퇴직금없음</v>
          </cell>
        </row>
        <row r="217">
          <cell r="A217">
            <v>213</v>
          </cell>
          <cell r="B217">
            <v>20080060</v>
          </cell>
          <cell r="C217" t="str">
            <v>이상준</v>
          </cell>
          <cell r="D217">
            <v>20080060</v>
          </cell>
          <cell r="E217" t="str">
            <v>조립반</v>
          </cell>
          <cell r="F217" t="str">
            <v>남</v>
          </cell>
          <cell r="G217" t="str">
            <v>800522-1156815</v>
          </cell>
          <cell r="H217">
            <v>39650</v>
          </cell>
          <cell r="I217">
            <v>39650</v>
          </cell>
          <cell r="J217">
            <v>0.69315068493150689</v>
          </cell>
          <cell r="K217">
            <v>0.69315068493150689</v>
          </cell>
          <cell r="L217">
            <v>37296.666665999997</v>
          </cell>
          <cell r="M217">
            <v>1738070</v>
          </cell>
          <cell r="N217">
            <v>1465100</v>
          </cell>
          <cell r="O217">
            <v>1562140</v>
          </cell>
          <cell r="P217">
            <v>4765310</v>
          </cell>
          <cell r="Q217">
            <v>1571100</v>
          </cell>
          <cell r="R217">
            <v>0</v>
          </cell>
          <cell r="S217">
            <v>0</v>
          </cell>
          <cell r="T217">
            <v>116890</v>
          </cell>
          <cell r="U217">
            <v>210270</v>
          </cell>
          <cell r="V217">
            <v>269940</v>
          </cell>
          <cell r="W217">
            <v>533840</v>
          </cell>
          <cell r="X217">
            <v>670880</v>
          </cell>
          <cell r="Y217">
            <v>606280</v>
          </cell>
          <cell r="Z217">
            <v>2408100</v>
          </cell>
          <cell r="AA217">
            <v>200700</v>
          </cell>
          <cell r="AB217">
            <v>0</v>
          </cell>
          <cell r="AC217">
            <v>0</v>
          </cell>
          <cell r="AD217">
            <v>0</v>
          </cell>
          <cell r="AE217">
            <v>0</v>
          </cell>
          <cell r="AF217">
            <v>1771800</v>
          </cell>
          <cell r="AG217">
            <v>0</v>
          </cell>
          <cell r="AH217" t="str">
            <v>퇴직금없음</v>
          </cell>
        </row>
        <row r="218">
          <cell r="A218">
            <v>214</v>
          </cell>
          <cell r="B218">
            <v>19900005</v>
          </cell>
          <cell r="C218" t="str">
            <v>박춘섭</v>
          </cell>
          <cell r="D218">
            <v>19900005</v>
          </cell>
          <cell r="E218" t="str">
            <v>총무부</v>
          </cell>
          <cell r="F218" t="str">
            <v>남</v>
          </cell>
          <cell r="G218" t="str">
            <v>630104-1149527</v>
          </cell>
          <cell r="H218">
            <v>32905</v>
          </cell>
          <cell r="I218">
            <v>39356</v>
          </cell>
          <cell r="J218">
            <v>19.172602739726027</v>
          </cell>
          <cell r="K218">
            <v>1.4986301369863013</v>
          </cell>
          <cell r="L218">
            <v>71423.333333000002</v>
          </cell>
          <cell r="M218">
            <v>2724100</v>
          </cell>
          <cell r="N218">
            <v>2724100</v>
          </cell>
          <cell r="O218">
            <v>2724100</v>
          </cell>
          <cell r="P218">
            <v>8172300</v>
          </cell>
          <cell r="Q218">
            <v>2694300</v>
          </cell>
          <cell r="R218">
            <v>1890000</v>
          </cell>
          <cell r="S218">
            <v>2223380</v>
          </cell>
          <cell r="T218">
            <v>2003380</v>
          </cell>
          <cell r="U218">
            <v>2123240</v>
          </cell>
          <cell r="V218">
            <v>2003380</v>
          </cell>
          <cell r="W218">
            <v>2203380</v>
          </cell>
          <cell r="X218">
            <v>2404050</v>
          </cell>
          <cell r="Y218">
            <v>2003380</v>
          </cell>
          <cell r="Z218">
            <v>16854190</v>
          </cell>
          <cell r="AA218">
            <v>1404600</v>
          </cell>
          <cell r="AB218">
            <v>15</v>
          </cell>
          <cell r="AC218">
            <v>9</v>
          </cell>
          <cell r="AD218">
            <v>1714159.9999919999</v>
          </cell>
          <cell r="AE218">
            <v>142800</v>
          </cell>
          <cell r="AF218">
            <v>4241700</v>
          </cell>
          <cell r="AG218">
            <v>0</v>
          </cell>
          <cell r="AH218">
            <v>6356739</v>
          </cell>
        </row>
        <row r="219">
          <cell r="A219">
            <v>215</v>
          </cell>
          <cell r="B219">
            <v>19940013</v>
          </cell>
          <cell r="C219" t="str">
            <v>유상선</v>
          </cell>
          <cell r="D219">
            <v>19940013</v>
          </cell>
          <cell r="E219" t="str">
            <v>총무부</v>
          </cell>
          <cell r="F219" t="str">
            <v>남</v>
          </cell>
          <cell r="G219" t="str">
            <v>580311-1776112</v>
          </cell>
          <cell r="H219">
            <v>34673</v>
          </cell>
          <cell r="I219">
            <v>39722</v>
          </cell>
          <cell r="J219">
            <v>14.328767123287671</v>
          </cell>
          <cell r="K219">
            <v>0.49589041095890413</v>
          </cell>
          <cell r="L219">
            <v>61500</v>
          </cell>
          <cell r="M219">
            <v>2286750</v>
          </cell>
          <cell r="N219">
            <v>2286750</v>
          </cell>
          <cell r="O219">
            <v>2291750</v>
          </cell>
          <cell r="P219">
            <v>6865250</v>
          </cell>
          <cell r="Q219">
            <v>2263200</v>
          </cell>
          <cell r="R219">
            <v>1664400</v>
          </cell>
          <cell r="S219">
            <v>1952800</v>
          </cell>
          <cell r="T219">
            <v>1732800</v>
          </cell>
          <cell r="U219">
            <v>2024000</v>
          </cell>
          <cell r="V219">
            <v>1732800</v>
          </cell>
          <cell r="W219">
            <v>1932800</v>
          </cell>
          <cell r="X219">
            <v>2280000</v>
          </cell>
          <cell r="Y219">
            <v>1732800</v>
          </cell>
          <cell r="Z219">
            <v>15052400</v>
          </cell>
          <cell r="AA219">
            <v>1254300</v>
          </cell>
          <cell r="AB219">
            <v>15</v>
          </cell>
          <cell r="AC219">
            <v>7</v>
          </cell>
          <cell r="AD219">
            <v>1353000</v>
          </cell>
          <cell r="AE219">
            <v>112800</v>
          </cell>
          <cell r="AF219">
            <v>3630300</v>
          </cell>
          <cell r="AG219">
            <v>0</v>
          </cell>
          <cell r="AH219">
            <v>1800231</v>
          </cell>
        </row>
        <row r="220">
          <cell r="A220">
            <v>216</v>
          </cell>
          <cell r="B220">
            <v>20030060</v>
          </cell>
          <cell r="C220" t="str">
            <v>서승렬</v>
          </cell>
          <cell r="D220">
            <v>20030060</v>
          </cell>
          <cell r="E220" t="str">
            <v>총무부</v>
          </cell>
          <cell r="F220" t="str">
            <v>남</v>
          </cell>
          <cell r="G220" t="str">
            <v>780813-1254316</v>
          </cell>
          <cell r="H220">
            <v>37978</v>
          </cell>
          <cell r="I220">
            <v>37978</v>
          </cell>
          <cell r="J220">
            <v>5.2739726027397262</v>
          </cell>
          <cell r="K220">
            <v>5.2739726027397262</v>
          </cell>
          <cell r="L220">
            <v>43440</v>
          </cell>
          <cell r="M220">
            <v>1753680</v>
          </cell>
          <cell r="N220">
            <v>1793680</v>
          </cell>
          <cell r="O220">
            <v>1753680</v>
          </cell>
          <cell r="P220">
            <v>5301040</v>
          </cell>
          <cell r="Q220">
            <v>1747500</v>
          </cell>
          <cell r="R220">
            <v>1170660</v>
          </cell>
          <cell r="S220">
            <v>1488950</v>
          </cell>
          <cell r="T220">
            <v>1268950</v>
          </cell>
          <cell r="U220">
            <v>1571840</v>
          </cell>
          <cell r="V220">
            <v>1268950</v>
          </cell>
          <cell r="W220">
            <v>1468950</v>
          </cell>
          <cell r="X220">
            <v>1714800</v>
          </cell>
          <cell r="Y220">
            <v>1268950</v>
          </cell>
          <cell r="Z220">
            <v>11222050</v>
          </cell>
          <cell r="AA220">
            <v>935100</v>
          </cell>
          <cell r="AB220">
            <v>15</v>
          </cell>
          <cell r="AC220">
            <v>2</v>
          </cell>
          <cell r="AD220">
            <v>738480</v>
          </cell>
          <cell r="AE220">
            <v>61500</v>
          </cell>
          <cell r="AF220">
            <v>2744100</v>
          </cell>
          <cell r="AG220">
            <v>0.5</v>
          </cell>
          <cell r="AH220">
            <v>15844358</v>
          </cell>
        </row>
        <row r="221">
          <cell r="A221">
            <v>217</v>
          </cell>
          <cell r="B221">
            <v>20070041</v>
          </cell>
          <cell r="C221" t="str">
            <v>윤주환</v>
          </cell>
          <cell r="D221">
            <v>20070041</v>
          </cell>
          <cell r="E221" t="str">
            <v>총무부</v>
          </cell>
          <cell r="F221" t="str">
            <v>남</v>
          </cell>
          <cell r="G221" t="str">
            <v>611001-1252111</v>
          </cell>
          <cell r="H221">
            <v>39328</v>
          </cell>
          <cell r="I221">
            <v>39328</v>
          </cell>
          <cell r="J221">
            <v>1.5753424657534247</v>
          </cell>
          <cell r="K221">
            <v>1.5753424657534247</v>
          </cell>
          <cell r="L221">
            <v>44333.333333000002</v>
          </cell>
          <cell r="M221">
            <v>1744500</v>
          </cell>
          <cell r="N221">
            <v>1744500</v>
          </cell>
          <cell r="O221">
            <v>1764500</v>
          </cell>
          <cell r="P221">
            <v>5253500</v>
          </cell>
          <cell r="Q221">
            <v>1731900</v>
          </cell>
          <cell r="R221">
            <v>819000</v>
          </cell>
          <cell r="S221">
            <v>1231240</v>
          </cell>
          <cell r="T221">
            <v>1272050</v>
          </cell>
          <cell r="U221">
            <v>1682000</v>
          </cell>
          <cell r="V221">
            <v>1272050</v>
          </cell>
          <cell r="W221">
            <v>1472050</v>
          </cell>
          <cell r="X221">
            <v>1852500</v>
          </cell>
          <cell r="Y221">
            <v>1272050</v>
          </cell>
          <cell r="Z221">
            <v>10872940</v>
          </cell>
          <cell r="AA221">
            <v>906000</v>
          </cell>
          <cell r="AB221">
            <v>15</v>
          </cell>
          <cell r="AC221">
            <v>0</v>
          </cell>
          <cell r="AD221">
            <v>664999.99999500008</v>
          </cell>
          <cell r="AE221">
            <v>55500</v>
          </cell>
          <cell r="AF221">
            <v>2693400</v>
          </cell>
          <cell r="AG221">
            <v>0</v>
          </cell>
          <cell r="AH221">
            <v>4243027</v>
          </cell>
        </row>
        <row r="222">
          <cell r="A222">
            <v>218</v>
          </cell>
          <cell r="B222">
            <v>20080104</v>
          </cell>
          <cell r="C222" t="str">
            <v>권하용</v>
          </cell>
          <cell r="D222">
            <v>20080104</v>
          </cell>
          <cell r="E222" t="str">
            <v>총무부</v>
          </cell>
          <cell r="F222" t="str">
            <v>남</v>
          </cell>
          <cell r="G222" t="str">
            <v>791113-1155525</v>
          </cell>
          <cell r="H222">
            <v>39765</v>
          </cell>
          <cell r="I222">
            <v>39765</v>
          </cell>
          <cell r="J222">
            <v>0.37808219178082192</v>
          </cell>
          <cell r="K222">
            <v>0.37808219178082192</v>
          </cell>
          <cell r="L222">
            <v>39133.333333000002</v>
          </cell>
          <cell r="M222">
            <v>1580100</v>
          </cell>
          <cell r="N222">
            <v>1580100</v>
          </cell>
          <cell r="O222">
            <v>1540100</v>
          </cell>
          <cell r="P222">
            <v>4700300</v>
          </cell>
          <cell r="Q222">
            <v>1549500</v>
          </cell>
          <cell r="R222">
            <v>0</v>
          </cell>
          <cell r="S222">
            <v>0</v>
          </cell>
          <cell r="T222">
            <v>0</v>
          </cell>
          <cell r="U222">
            <v>0</v>
          </cell>
          <cell r="V222">
            <v>0</v>
          </cell>
          <cell r="W222">
            <v>214170</v>
          </cell>
          <cell r="X222">
            <v>216260</v>
          </cell>
          <cell r="Y222">
            <v>665400</v>
          </cell>
          <cell r="Z222">
            <v>1095830</v>
          </cell>
          <cell r="AA222">
            <v>91200</v>
          </cell>
          <cell r="AB222">
            <v>0</v>
          </cell>
          <cell r="AC222">
            <v>0</v>
          </cell>
          <cell r="AD222">
            <v>0</v>
          </cell>
          <cell r="AE222">
            <v>0</v>
          </cell>
          <cell r="AF222">
            <v>1640700</v>
          </cell>
          <cell r="AG222">
            <v>0</v>
          </cell>
          <cell r="AH222" t="str">
            <v>퇴직금없음</v>
          </cell>
        </row>
        <row r="223">
          <cell r="A223">
            <v>219</v>
          </cell>
          <cell r="B223">
            <v>20080107</v>
          </cell>
          <cell r="C223" t="str">
            <v>정혜진</v>
          </cell>
          <cell r="D223">
            <v>20080107</v>
          </cell>
          <cell r="E223" t="str">
            <v>총무부</v>
          </cell>
          <cell r="F223" t="str">
            <v>여</v>
          </cell>
          <cell r="G223" t="str">
            <v>830616-2148918</v>
          </cell>
          <cell r="H223">
            <v>39776</v>
          </cell>
          <cell r="I223">
            <v>39776</v>
          </cell>
          <cell r="J223">
            <v>0.34794520547945207</v>
          </cell>
          <cell r="K223">
            <v>0.34794520547945207</v>
          </cell>
          <cell r="L223">
            <v>32530</v>
          </cell>
          <cell r="M223">
            <v>1157290</v>
          </cell>
          <cell r="N223">
            <v>1157290</v>
          </cell>
          <cell r="O223">
            <v>1157290</v>
          </cell>
          <cell r="P223">
            <v>3471870</v>
          </cell>
          <cell r="Q223">
            <v>1144500</v>
          </cell>
          <cell r="R223">
            <v>0</v>
          </cell>
          <cell r="S223">
            <v>0</v>
          </cell>
          <cell r="T223">
            <v>0</v>
          </cell>
          <cell r="U223">
            <v>0</v>
          </cell>
          <cell r="V223">
            <v>0</v>
          </cell>
          <cell r="W223">
            <v>470800</v>
          </cell>
          <cell r="X223">
            <v>136640</v>
          </cell>
          <cell r="Y223">
            <v>728720</v>
          </cell>
          <cell r="Z223">
            <v>1336160</v>
          </cell>
          <cell r="AA223">
            <v>111300</v>
          </cell>
          <cell r="AB223">
            <v>0</v>
          </cell>
          <cell r="AC223">
            <v>0</v>
          </cell>
          <cell r="AD223">
            <v>0</v>
          </cell>
          <cell r="AE223">
            <v>0</v>
          </cell>
          <cell r="AF223">
            <v>1255800</v>
          </cell>
          <cell r="AG223">
            <v>0</v>
          </cell>
          <cell r="AH223" t="str">
            <v>퇴직금없음</v>
          </cell>
        </row>
        <row r="224">
          <cell r="A224">
            <v>220</v>
          </cell>
          <cell r="B224">
            <v>20090001</v>
          </cell>
          <cell r="C224" t="str">
            <v>사랑희</v>
          </cell>
          <cell r="D224">
            <v>20090001</v>
          </cell>
          <cell r="E224" t="str">
            <v>총무부</v>
          </cell>
          <cell r="F224" t="str">
            <v>여</v>
          </cell>
          <cell r="G224" t="str">
            <v>900906-2157511</v>
          </cell>
          <cell r="H224">
            <v>39834</v>
          </cell>
          <cell r="I224">
            <v>39834</v>
          </cell>
          <cell r="J224">
            <v>0.18904109589041096</v>
          </cell>
          <cell r="K224">
            <v>0.18904109589041096</v>
          </cell>
          <cell r="L224">
            <v>29443.333332999999</v>
          </cell>
          <cell r="M224">
            <v>0</v>
          </cell>
          <cell r="N224">
            <v>1541060</v>
          </cell>
          <cell r="O224">
            <v>1110790</v>
          </cell>
          <cell r="P224">
            <v>2651850</v>
          </cell>
          <cell r="Q224">
            <v>874200</v>
          </cell>
          <cell r="R224">
            <v>0</v>
          </cell>
          <cell r="S224">
            <v>0</v>
          </cell>
          <cell r="T224">
            <v>0</v>
          </cell>
          <cell r="U224">
            <v>0</v>
          </cell>
          <cell r="V224">
            <v>0</v>
          </cell>
          <cell r="W224">
            <v>0</v>
          </cell>
          <cell r="X224">
            <v>0</v>
          </cell>
          <cell r="Y224">
            <v>90010</v>
          </cell>
          <cell r="Z224">
            <v>90010</v>
          </cell>
          <cell r="AA224">
            <v>7500</v>
          </cell>
          <cell r="AB224">
            <v>0</v>
          </cell>
          <cell r="AC224">
            <v>0</v>
          </cell>
          <cell r="AD224">
            <v>0</v>
          </cell>
          <cell r="AE224">
            <v>0</v>
          </cell>
          <cell r="AF224">
            <v>881700</v>
          </cell>
          <cell r="AG224">
            <v>0</v>
          </cell>
          <cell r="AH224" t="str">
            <v>퇴직금없음</v>
          </cell>
        </row>
        <row r="225">
          <cell r="A225">
            <v>221</v>
          </cell>
          <cell r="B225">
            <v>19910001</v>
          </cell>
          <cell r="C225" t="str">
            <v>박진정</v>
          </cell>
          <cell r="D225">
            <v>19910001</v>
          </cell>
          <cell r="E225" t="str">
            <v>추가공반</v>
          </cell>
          <cell r="F225" t="str">
            <v>남</v>
          </cell>
          <cell r="G225" t="str">
            <v>711008-1667618</v>
          </cell>
          <cell r="H225">
            <v>33303</v>
          </cell>
          <cell r="I225">
            <v>39326</v>
          </cell>
          <cell r="J225">
            <v>18.082191780821919</v>
          </cell>
          <cell r="K225">
            <v>1.5808219178082192</v>
          </cell>
          <cell r="L225">
            <v>55096.666665999997</v>
          </cell>
          <cell r="M225">
            <v>2502270</v>
          </cell>
          <cell r="N225">
            <v>2076040</v>
          </cell>
          <cell r="O225">
            <v>2337970</v>
          </cell>
          <cell r="P225">
            <v>6916280</v>
          </cell>
          <cell r="Q225">
            <v>2280000</v>
          </cell>
          <cell r="R225">
            <v>1502390</v>
          </cell>
          <cell r="S225">
            <v>1973750</v>
          </cell>
          <cell r="T225">
            <v>1753750</v>
          </cell>
          <cell r="U225">
            <v>1979480</v>
          </cell>
          <cell r="V225">
            <v>1753750</v>
          </cell>
          <cell r="W225">
            <v>1953750</v>
          </cell>
          <cell r="X225">
            <v>2224350</v>
          </cell>
          <cell r="Y225">
            <v>1616360</v>
          </cell>
          <cell r="Z225">
            <v>14757580</v>
          </cell>
          <cell r="AA225">
            <v>1229700</v>
          </cell>
          <cell r="AB225">
            <v>15</v>
          </cell>
          <cell r="AC225">
            <v>8</v>
          </cell>
          <cell r="AD225">
            <v>1267223.333318</v>
          </cell>
          <cell r="AE225">
            <v>105600</v>
          </cell>
          <cell r="AF225">
            <v>3615300</v>
          </cell>
          <cell r="AG225">
            <v>0</v>
          </cell>
          <cell r="AH225">
            <v>5715145</v>
          </cell>
        </row>
        <row r="226">
          <cell r="A226">
            <v>222</v>
          </cell>
          <cell r="B226">
            <v>19950002</v>
          </cell>
          <cell r="C226" t="str">
            <v>김재일</v>
          </cell>
          <cell r="D226">
            <v>19950002</v>
          </cell>
          <cell r="E226" t="str">
            <v>추가공반</v>
          </cell>
          <cell r="F226" t="str">
            <v>남</v>
          </cell>
          <cell r="G226" t="str">
            <v>710120-1473612</v>
          </cell>
          <cell r="H226">
            <v>34869</v>
          </cell>
          <cell r="I226">
            <v>39326</v>
          </cell>
          <cell r="J226">
            <v>13.791780821917808</v>
          </cell>
          <cell r="K226">
            <v>1.5808219178082192</v>
          </cell>
          <cell r="L226">
            <v>52303.333333000002</v>
          </cell>
          <cell r="M226">
            <v>2390050</v>
          </cell>
          <cell r="N226">
            <v>2229520</v>
          </cell>
          <cell r="O226">
            <v>2333740</v>
          </cell>
          <cell r="P226">
            <v>6953310</v>
          </cell>
          <cell r="Q226">
            <v>2292300</v>
          </cell>
          <cell r="R226">
            <v>1502780</v>
          </cell>
          <cell r="S226">
            <v>1840610</v>
          </cell>
          <cell r="T226">
            <v>1620610</v>
          </cell>
          <cell r="U226">
            <v>1890920</v>
          </cell>
          <cell r="V226">
            <v>1620610</v>
          </cell>
          <cell r="W226">
            <v>1820610</v>
          </cell>
          <cell r="X226">
            <v>2113650</v>
          </cell>
          <cell r="Y226">
            <v>1620610</v>
          </cell>
          <cell r="Z226">
            <v>14030400</v>
          </cell>
          <cell r="AA226">
            <v>1169100</v>
          </cell>
          <cell r="AB226">
            <v>15</v>
          </cell>
          <cell r="AC226">
            <v>6</v>
          </cell>
          <cell r="AD226">
            <v>1098369.9999929999</v>
          </cell>
          <cell r="AE226">
            <v>91500</v>
          </cell>
          <cell r="AF226">
            <v>3552900</v>
          </cell>
          <cell r="AG226">
            <v>0</v>
          </cell>
          <cell r="AH226">
            <v>5616502</v>
          </cell>
        </row>
        <row r="227">
          <cell r="A227">
            <v>223</v>
          </cell>
          <cell r="B227">
            <v>19960004</v>
          </cell>
          <cell r="C227" t="str">
            <v>나민식</v>
          </cell>
          <cell r="D227">
            <v>19960004</v>
          </cell>
          <cell r="E227" t="str">
            <v>추가공반</v>
          </cell>
          <cell r="F227" t="str">
            <v>남</v>
          </cell>
          <cell r="G227" t="str">
            <v>730227-1031613</v>
          </cell>
          <cell r="H227">
            <v>35187</v>
          </cell>
          <cell r="I227">
            <v>39326</v>
          </cell>
          <cell r="J227">
            <v>12.920547945205479</v>
          </cell>
          <cell r="K227">
            <v>1.5808219178082192</v>
          </cell>
          <cell r="L227">
            <v>45500</v>
          </cell>
          <cell r="M227">
            <v>1938810</v>
          </cell>
          <cell r="N227">
            <v>1850250</v>
          </cell>
          <cell r="O227">
            <v>2038700</v>
          </cell>
          <cell r="P227">
            <v>5827760</v>
          </cell>
          <cell r="Q227">
            <v>1921200</v>
          </cell>
          <cell r="R227">
            <v>1170900</v>
          </cell>
          <cell r="S227">
            <v>1570830</v>
          </cell>
          <cell r="T227">
            <v>1245000</v>
          </cell>
          <cell r="U227">
            <v>1694000</v>
          </cell>
          <cell r="V227">
            <v>1350830</v>
          </cell>
          <cell r="W227">
            <v>1550830</v>
          </cell>
          <cell r="X227">
            <v>1867500</v>
          </cell>
          <cell r="Y227">
            <v>1245000</v>
          </cell>
          <cell r="Z227">
            <v>11694890</v>
          </cell>
          <cell r="AA227">
            <v>974700</v>
          </cell>
          <cell r="AB227">
            <v>15</v>
          </cell>
          <cell r="AC227">
            <v>6</v>
          </cell>
          <cell r="AD227">
            <v>955500</v>
          </cell>
          <cell r="AE227">
            <v>79500</v>
          </cell>
          <cell r="AF227">
            <v>2975400</v>
          </cell>
          <cell r="AG227">
            <v>0</v>
          </cell>
          <cell r="AH227">
            <v>4703578</v>
          </cell>
        </row>
        <row r="228">
          <cell r="A228">
            <v>224</v>
          </cell>
          <cell r="B228">
            <v>20000022</v>
          </cell>
          <cell r="C228" t="str">
            <v>김순용</v>
          </cell>
          <cell r="D228">
            <v>20000022</v>
          </cell>
          <cell r="E228" t="str">
            <v>추가공반</v>
          </cell>
          <cell r="F228" t="str">
            <v>남</v>
          </cell>
          <cell r="G228" t="str">
            <v>750701-1148524</v>
          </cell>
          <cell r="H228">
            <v>36745</v>
          </cell>
          <cell r="I228">
            <v>39326</v>
          </cell>
          <cell r="J228">
            <v>8.6520547945205486</v>
          </cell>
          <cell r="K228">
            <v>1.5808219178082192</v>
          </cell>
          <cell r="L228">
            <v>42326.666665999997</v>
          </cell>
          <cell r="M228">
            <v>1688300</v>
          </cell>
          <cell r="N228">
            <v>1743490</v>
          </cell>
          <cell r="O228">
            <v>1808360</v>
          </cell>
          <cell r="P228">
            <v>5240150</v>
          </cell>
          <cell r="Q228">
            <v>1727400</v>
          </cell>
          <cell r="R228">
            <v>1074900</v>
          </cell>
          <cell r="S228">
            <v>1462110</v>
          </cell>
          <cell r="T228">
            <v>1110460</v>
          </cell>
          <cell r="U228">
            <v>1573760</v>
          </cell>
          <cell r="V228">
            <v>1242110</v>
          </cell>
          <cell r="W228">
            <v>1442110</v>
          </cell>
          <cell r="X228">
            <v>1717200</v>
          </cell>
          <cell r="Y228">
            <v>1144800</v>
          </cell>
          <cell r="Z228">
            <v>10767450</v>
          </cell>
          <cell r="AA228">
            <v>897300</v>
          </cell>
          <cell r="AB228">
            <v>15</v>
          </cell>
          <cell r="AC228">
            <v>4</v>
          </cell>
          <cell r="AD228">
            <v>804206.66665399994</v>
          </cell>
          <cell r="AE228">
            <v>66900</v>
          </cell>
          <cell r="AF228">
            <v>2691600</v>
          </cell>
          <cell r="AG228">
            <v>0</v>
          </cell>
          <cell r="AH228">
            <v>4254940</v>
          </cell>
        </row>
        <row r="229">
          <cell r="A229">
            <v>225</v>
          </cell>
          <cell r="B229">
            <v>20000028</v>
          </cell>
          <cell r="C229" t="str">
            <v>이준</v>
          </cell>
          <cell r="D229">
            <v>20000028</v>
          </cell>
          <cell r="E229" t="str">
            <v>추가공반</v>
          </cell>
          <cell r="F229" t="str">
            <v>남</v>
          </cell>
          <cell r="G229" t="str">
            <v>780520-1148814</v>
          </cell>
          <cell r="H229">
            <v>36887</v>
          </cell>
          <cell r="I229">
            <v>39569</v>
          </cell>
          <cell r="J229">
            <v>8.2630136986301377</v>
          </cell>
          <cell r="K229">
            <v>0.91506849315068495</v>
          </cell>
          <cell r="L229">
            <v>41330</v>
          </cell>
          <cell r="M229">
            <v>1828030</v>
          </cell>
          <cell r="N229">
            <v>1700540</v>
          </cell>
          <cell r="O229">
            <v>1809500</v>
          </cell>
          <cell r="P229">
            <v>5338070</v>
          </cell>
          <cell r="Q229">
            <v>1759800</v>
          </cell>
          <cell r="R229">
            <v>1141530</v>
          </cell>
          <cell r="S229">
            <v>1339900</v>
          </cell>
          <cell r="T229">
            <v>1215090</v>
          </cell>
          <cell r="U229">
            <v>1543880</v>
          </cell>
          <cell r="V229">
            <v>1215090</v>
          </cell>
          <cell r="W229">
            <v>1415090</v>
          </cell>
          <cell r="X229">
            <v>1679850</v>
          </cell>
          <cell r="Y229">
            <v>1215090</v>
          </cell>
          <cell r="Z229">
            <v>10765520</v>
          </cell>
          <cell r="AA229">
            <v>897000</v>
          </cell>
          <cell r="AB229">
            <v>15</v>
          </cell>
          <cell r="AC229">
            <v>4</v>
          </cell>
          <cell r="AD229">
            <v>785270</v>
          </cell>
          <cell r="AE229">
            <v>65400</v>
          </cell>
          <cell r="AF229">
            <v>2722200</v>
          </cell>
          <cell r="AG229">
            <v>0</v>
          </cell>
          <cell r="AH229">
            <v>2490999</v>
          </cell>
        </row>
        <row r="230">
          <cell r="A230">
            <v>226</v>
          </cell>
          <cell r="B230">
            <v>20020057</v>
          </cell>
          <cell r="C230" t="str">
            <v>공경식</v>
          </cell>
          <cell r="D230">
            <v>20020057</v>
          </cell>
          <cell r="E230" t="str">
            <v>추가공반</v>
          </cell>
          <cell r="F230" t="str">
            <v>남</v>
          </cell>
          <cell r="G230" t="str">
            <v>781015-1148411</v>
          </cell>
          <cell r="H230">
            <v>37564</v>
          </cell>
          <cell r="I230">
            <v>39326</v>
          </cell>
          <cell r="J230">
            <v>6.4082191780821915</v>
          </cell>
          <cell r="K230">
            <v>1.5808219178082192</v>
          </cell>
          <cell r="L230">
            <v>40086.666665999997</v>
          </cell>
          <cell r="M230">
            <v>1827200</v>
          </cell>
          <cell r="N230">
            <v>1584140</v>
          </cell>
          <cell r="O230">
            <v>1597920</v>
          </cell>
          <cell r="P230">
            <v>5009260</v>
          </cell>
          <cell r="Q230">
            <v>1651500</v>
          </cell>
          <cell r="R230">
            <v>1098240</v>
          </cell>
          <cell r="S230">
            <v>1297600</v>
          </cell>
          <cell r="T230">
            <v>1169200</v>
          </cell>
          <cell r="U230">
            <v>1493120</v>
          </cell>
          <cell r="V230">
            <v>1169200</v>
          </cell>
          <cell r="W230">
            <v>1277600</v>
          </cell>
          <cell r="X230">
            <v>1616400</v>
          </cell>
          <cell r="Y230">
            <v>1169200</v>
          </cell>
          <cell r="Z230">
            <v>10290560</v>
          </cell>
          <cell r="AA230">
            <v>857400</v>
          </cell>
          <cell r="AB230">
            <v>15</v>
          </cell>
          <cell r="AC230">
            <v>3</v>
          </cell>
          <cell r="AD230">
            <v>721559.99998799991</v>
          </cell>
          <cell r="AE230">
            <v>60000</v>
          </cell>
          <cell r="AF230">
            <v>2568900</v>
          </cell>
          <cell r="AG230">
            <v>0</v>
          </cell>
          <cell r="AH230">
            <v>4060973</v>
          </cell>
        </row>
        <row r="231">
          <cell r="A231">
            <v>227</v>
          </cell>
          <cell r="B231">
            <v>20030004</v>
          </cell>
          <cell r="C231" t="str">
            <v>이만용</v>
          </cell>
          <cell r="D231">
            <v>20030004</v>
          </cell>
          <cell r="E231" t="str">
            <v>추가공반</v>
          </cell>
          <cell r="F231" t="str">
            <v>남</v>
          </cell>
          <cell r="G231" t="str">
            <v>760627-1474416</v>
          </cell>
          <cell r="H231">
            <v>37676</v>
          </cell>
          <cell r="I231">
            <v>39326</v>
          </cell>
          <cell r="J231">
            <v>6.1013698630136988</v>
          </cell>
          <cell r="K231">
            <v>1.5808219178082192</v>
          </cell>
          <cell r="L231">
            <v>46886.666665999997</v>
          </cell>
          <cell r="M231">
            <v>1882370</v>
          </cell>
          <cell r="N231">
            <v>1967900</v>
          </cell>
          <cell r="O231">
            <v>1980270</v>
          </cell>
          <cell r="P231">
            <v>5830540</v>
          </cell>
          <cell r="Q231">
            <v>1922100</v>
          </cell>
          <cell r="R231">
            <v>1291580</v>
          </cell>
          <cell r="S231">
            <v>1594260</v>
          </cell>
          <cell r="T231">
            <v>1374260</v>
          </cell>
          <cell r="U231">
            <v>1719920</v>
          </cell>
          <cell r="V231">
            <v>1374260</v>
          </cell>
          <cell r="W231">
            <v>1574260</v>
          </cell>
          <cell r="X231">
            <v>1899900</v>
          </cell>
          <cell r="Y231">
            <v>1374260</v>
          </cell>
          <cell r="Z231">
            <v>12202700</v>
          </cell>
          <cell r="AA231">
            <v>1017000</v>
          </cell>
          <cell r="AB231">
            <v>15</v>
          </cell>
          <cell r="AC231">
            <v>2</v>
          </cell>
          <cell r="AD231">
            <v>797073.33332199999</v>
          </cell>
          <cell r="AE231">
            <v>66300</v>
          </cell>
          <cell r="AF231">
            <v>3005400</v>
          </cell>
          <cell r="AG231">
            <v>0</v>
          </cell>
          <cell r="AH231">
            <v>4751002</v>
          </cell>
        </row>
        <row r="232">
          <cell r="A232">
            <v>228</v>
          </cell>
          <cell r="B232">
            <v>20030014</v>
          </cell>
          <cell r="C232" t="str">
            <v>유형준</v>
          </cell>
          <cell r="D232">
            <v>20030014</v>
          </cell>
          <cell r="E232" t="str">
            <v>추가공반</v>
          </cell>
          <cell r="F232" t="str">
            <v>남</v>
          </cell>
          <cell r="G232" t="str">
            <v>790921-1148321</v>
          </cell>
          <cell r="H232">
            <v>37739</v>
          </cell>
          <cell r="I232">
            <v>37739</v>
          </cell>
          <cell r="J232">
            <v>5.9287671232876713</v>
          </cell>
          <cell r="K232">
            <v>5.9287671232876713</v>
          </cell>
          <cell r="L232">
            <v>40496.666665999997</v>
          </cell>
          <cell r="M232">
            <v>1648190</v>
          </cell>
          <cell r="N232">
            <v>1685350</v>
          </cell>
          <cell r="O232">
            <v>1756380</v>
          </cell>
          <cell r="P232">
            <v>5089920</v>
          </cell>
          <cell r="Q232">
            <v>1677900</v>
          </cell>
          <cell r="R232">
            <v>1110280</v>
          </cell>
          <cell r="S232">
            <v>1402540</v>
          </cell>
          <cell r="T232">
            <v>1089900</v>
          </cell>
          <cell r="U232">
            <v>1507880</v>
          </cell>
          <cell r="V232">
            <v>1182540</v>
          </cell>
          <cell r="W232">
            <v>1289900</v>
          </cell>
          <cell r="X232">
            <v>1634850</v>
          </cell>
          <cell r="Y232">
            <v>1182540</v>
          </cell>
          <cell r="Z232">
            <v>10400430</v>
          </cell>
          <cell r="AA232">
            <v>866700</v>
          </cell>
          <cell r="AB232">
            <v>15</v>
          </cell>
          <cell r="AC232">
            <v>2</v>
          </cell>
          <cell r="AD232">
            <v>688443.33332199999</v>
          </cell>
          <cell r="AE232">
            <v>57300</v>
          </cell>
          <cell r="AF232">
            <v>2601900</v>
          </cell>
          <cell r="AG232">
            <v>0.5</v>
          </cell>
          <cell r="AH232">
            <v>16727009</v>
          </cell>
        </row>
        <row r="233">
          <cell r="A233">
            <v>229</v>
          </cell>
          <cell r="B233">
            <v>20040021</v>
          </cell>
          <cell r="C233" t="str">
            <v>김경준</v>
          </cell>
          <cell r="D233">
            <v>20040021</v>
          </cell>
          <cell r="E233" t="str">
            <v>추가공반</v>
          </cell>
          <cell r="F233" t="str">
            <v>남</v>
          </cell>
          <cell r="G233" t="str">
            <v>800925-1149918</v>
          </cell>
          <cell r="H233">
            <v>38062</v>
          </cell>
          <cell r="I233">
            <v>38062</v>
          </cell>
          <cell r="J233">
            <v>5.043835616438356</v>
          </cell>
          <cell r="K233">
            <v>5.043835616438356</v>
          </cell>
          <cell r="L233">
            <v>39376.666665999997</v>
          </cell>
          <cell r="M233">
            <v>1844570</v>
          </cell>
          <cell r="N233">
            <v>1643710</v>
          </cell>
          <cell r="O233">
            <v>1779260</v>
          </cell>
          <cell r="P233">
            <v>5267540</v>
          </cell>
          <cell r="Q233">
            <v>1736700</v>
          </cell>
          <cell r="R233">
            <v>1079030</v>
          </cell>
          <cell r="S233">
            <v>1276300</v>
          </cell>
          <cell r="T233">
            <v>1056300</v>
          </cell>
          <cell r="U233">
            <v>1467560</v>
          </cell>
          <cell r="V233">
            <v>1146090</v>
          </cell>
          <cell r="W233">
            <v>1256300</v>
          </cell>
          <cell r="X233">
            <v>1584450</v>
          </cell>
          <cell r="Y233">
            <v>1056300</v>
          </cell>
          <cell r="Z233">
            <v>9922330</v>
          </cell>
          <cell r="AA233">
            <v>826800</v>
          </cell>
          <cell r="AB233">
            <v>15</v>
          </cell>
          <cell r="AC233">
            <v>2</v>
          </cell>
          <cell r="AD233">
            <v>669403.33332199999</v>
          </cell>
          <cell r="AE233">
            <v>55800</v>
          </cell>
          <cell r="AF233">
            <v>2619300</v>
          </cell>
          <cell r="AG233">
            <v>0.5</v>
          </cell>
          <cell r="AH233">
            <v>14520969</v>
          </cell>
        </row>
        <row r="234">
          <cell r="A234">
            <v>230</v>
          </cell>
          <cell r="B234">
            <v>20040047</v>
          </cell>
          <cell r="C234" t="str">
            <v>김선묵</v>
          </cell>
          <cell r="D234">
            <v>20040047</v>
          </cell>
          <cell r="E234" t="str">
            <v>추가공반</v>
          </cell>
          <cell r="F234" t="str">
            <v>남</v>
          </cell>
          <cell r="G234" t="str">
            <v>810626-1143311</v>
          </cell>
          <cell r="H234">
            <v>38169</v>
          </cell>
          <cell r="I234">
            <v>38169</v>
          </cell>
          <cell r="J234">
            <v>4.7506849315068491</v>
          </cell>
          <cell r="K234">
            <v>4.7506849315068491</v>
          </cell>
          <cell r="L234">
            <v>39450</v>
          </cell>
          <cell r="M234">
            <v>1691020</v>
          </cell>
          <cell r="N234">
            <v>1557510</v>
          </cell>
          <cell r="O234">
            <v>1676300</v>
          </cell>
          <cell r="P234">
            <v>4924830</v>
          </cell>
          <cell r="Q234">
            <v>1623600</v>
          </cell>
          <cell r="R234">
            <v>1083920</v>
          </cell>
          <cell r="S234">
            <v>1373900</v>
          </cell>
          <cell r="T234">
            <v>1153900</v>
          </cell>
          <cell r="U234">
            <v>1476200</v>
          </cell>
          <cell r="V234">
            <v>1153900</v>
          </cell>
          <cell r="W234">
            <v>1353900</v>
          </cell>
          <cell r="X234">
            <v>1595250</v>
          </cell>
          <cell r="Y234">
            <v>1063500</v>
          </cell>
          <cell r="Z234">
            <v>10254470</v>
          </cell>
          <cell r="AA234">
            <v>854400</v>
          </cell>
          <cell r="AB234">
            <v>15</v>
          </cell>
          <cell r="AC234">
            <v>2</v>
          </cell>
          <cell r="AD234">
            <v>670650</v>
          </cell>
          <cell r="AE234">
            <v>55800</v>
          </cell>
          <cell r="AF234">
            <v>2533800</v>
          </cell>
          <cell r="AG234">
            <v>0.5</v>
          </cell>
          <cell r="AH234">
            <v>13304185</v>
          </cell>
        </row>
        <row r="235">
          <cell r="A235">
            <v>231</v>
          </cell>
          <cell r="B235">
            <v>20050038</v>
          </cell>
          <cell r="C235" t="str">
            <v>주진석</v>
          </cell>
          <cell r="D235">
            <v>20050038</v>
          </cell>
          <cell r="E235" t="str">
            <v>추가공반</v>
          </cell>
          <cell r="F235" t="str">
            <v>남</v>
          </cell>
          <cell r="G235" t="str">
            <v>820320-1483024</v>
          </cell>
          <cell r="H235">
            <v>38544</v>
          </cell>
          <cell r="I235">
            <v>38544</v>
          </cell>
          <cell r="J235">
            <v>3.7232876712328768</v>
          </cell>
          <cell r="K235">
            <v>3.7232876712328768</v>
          </cell>
          <cell r="L235">
            <v>39030</v>
          </cell>
          <cell r="M235">
            <v>1781370</v>
          </cell>
          <cell r="N235">
            <v>1647010</v>
          </cell>
          <cell r="O235">
            <v>1831400</v>
          </cell>
          <cell r="P235">
            <v>5259780</v>
          </cell>
          <cell r="Q235">
            <v>1734000</v>
          </cell>
          <cell r="R235">
            <v>1068940</v>
          </cell>
          <cell r="S235">
            <v>1360230</v>
          </cell>
          <cell r="T235">
            <v>1050900</v>
          </cell>
          <cell r="U235">
            <v>1461080</v>
          </cell>
          <cell r="V235">
            <v>1140230</v>
          </cell>
          <cell r="W235">
            <v>1340230</v>
          </cell>
          <cell r="X235">
            <v>1576350</v>
          </cell>
          <cell r="Y235">
            <v>1050900</v>
          </cell>
          <cell r="Z235">
            <v>10048860</v>
          </cell>
          <cell r="AA235">
            <v>837300</v>
          </cell>
          <cell r="AB235">
            <v>15</v>
          </cell>
          <cell r="AC235">
            <v>1</v>
          </cell>
          <cell r="AD235">
            <v>624480</v>
          </cell>
          <cell r="AE235">
            <v>51900</v>
          </cell>
          <cell r="AF235">
            <v>2623200</v>
          </cell>
          <cell r="AG235">
            <v>0</v>
          </cell>
          <cell r="AH235">
            <v>9766928</v>
          </cell>
        </row>
        <row r="236">
          <cell r="A236">
            <v>232</v>
          </cell>
          <cell r="B236">
            <v>20050057</v>
          </cell>
          <cell r="C236" t="str">
            <v>김상재</v>
          </cell>
          <cell r="D236">
            <v>20050057</v>
          </cell>
          <cell r="E236" t="str">
            <v>추가공반</v>
          </cell>
          <cell r="F236" t="str">
            <v>남</v>
          </cell>
          <cell r="G236" t="str">
            <v>800216-1150911</v>
          </cell>
          <cell r="H236">
            <v>38630</v>
          </cell>
          <cell r="I236">
            <v>38630</v>
          </cell>
          <cell r="J236">
            <v>3.4876712328767123</v>
          </cell>
          <cell r="K236">
            <v>3.4876712328767123</v>
          </cell>
          <cell r="L236">
            <v>39030</v>
          </cell>
          <cell r="M236">
            <v>1625920</v>
          </cell>
          <cell r="N236">
            <v>1647380</v>
          </cell>
          <cell r="O236">
            <v>1764310</v>
          </cell>
          <cell r="P236">
            <v>5037610</v>
          </cell>
          <cell r="Q236">
            <v>1660800</v>
          </cell>
          <cell r="R236">
            <v>1072850</v>
          </cell>
          <cell r="S236">
            <v>1360230</v>
          </cell>
          <cell r="T236">
            <v>1140230</v>
          </cell>
          <cell r="U236">
            <v>1461080</v>
          </cell>
          <cell r="V236">
            <v>1140230</v>
          </cell>
          <cell r="W236">
            <v>1250900</v>
          </cell>
          <cell r="X236">
            <v>1576350</v>
          </cell>
          <cell r="Y236">
            <v>1140230</v>
          </cell>
          <cell r="Z236">
            <v>10142100</v>
          </cell>
          <cell r="AA236">
            <v>845100</v>
          </cell>
          <cell r="AB236">
            <v>15</v>
          </cell>
          <cell r="AC236">
            <v>1</v>
          </cell>
          <cell r="AD236">
            <v>624480</v>
          </cell>
          <cell r="AE236">
            <v>51900</v>
          </cell>
          <cell r="AF236">
            <v>2557800</v>
          </cell>
          <cell r="AG236">
            <v>0</v>
          </cell>
          <cell r="AH236">
            <v>8920765</v>
          </cell>
        </row>
        <row r="237">
          <cell r="A237">
            <v>233</v>
          </cell>
          <cell r="B237">
            <v>20050059</v>
          </cell>
          <cell r="C237" t="str">
            <v>이상식</v>
          </cell>
          <cell r="D237">
            <v>20050059</v>
          </cell>
          <cell r="E237" t="str">
            <v>추가공반</v>
          </cell>
          <cell r="F237" t="str">
            <v>남</v>
          </cell>
          <cell r="G237" t="str">
            <v>821220-1817227</v>
          </cell>
          <cell r="H237">
            <v>38637</v>
          </cell>
          <cell r="I237">
            <v>38637</v>
          </cell>
          <cell r="J237">
            <v>3.4684931506849317</v>
          </cell>
          <cell r="K237">
            <v>3.4684931506849317</v>
          </cell>
          <cell r="L237">
            <v>38550</v>
          </cell>
          <cell r="M237">
            <v>1803340</v>
          </cell>
          <cell r="N237">
            <v>1605730</v>
          </cell>
          <cell r="O237">
            <v>1707560</v>
          </cell>
          <cell r="P237">
            <v>5116630</v>
          </cell>
          <cell r="Q237">
            <v>1686900</v>
          </cell>
          <cell r="R237">
            <v>1055920</v>
          </cell>
          <cell r="S237">
            <v>1344600</v>
          </cell>
          <cell r="T237">
            <v>1036500</v>
          </cell>
          <cell r="U237">
            <v>1443800</v>
          </cell>
          <cell r="V237">
            <v>1124600</v>
          </cell>
          <cell r="W237">
            <v>1324600</v>
          </cell>
          <cell r="X237">
            <v>1554750</v>
          </cell>
          <cell r="Y237">
            <v>1124600</v>
          </cell>
          <cell r="Z237">
            <v>10009370</v>
          </cell>
          <cell r="AA237">
            <v>834000</v>
          </cell>
          <cell r="AB237">
            <v>15</v>
          </cell>
          <cell r="AC237">
            <v>1</v>
          </cell>
          <cell r="AD237">
            <v>616800</v>
          </cell>
          <cell r="AE237">
            <v>51300</v>
          </cell>
          <cell r="AF237">
            <v>2572200</v>
          </cell>
          <cell r="AG237">
            <v>0</v>
          </cell>
          <cell r="AH237">
            <v>8921658</v>
          </cell>
        </row>
        <row r="238">
          <cell r="A238">
            <v>234</v>
          </cell>
          <cell r="B238">
            <v>20050060</v>
          </cell>
          <cell r="C238" t="str">
            <v>배현욱</v>
          </cell>
          <cell r="D238">
            <v>20050060</v>
          </cell>
          <cell r="E238" t="str">
            <v>추가공반</v>
          </cell>
          <cell r="F238" t="str">
            <v>남</v>
          </cell>
          <cell r="G238" t="str">
            <v>820503-1148922</v>
          </cell>
          <cell r="H238">
            <v>38637</v>
          </cell>
          <cell r="I238">
            <v>38637</v>
          </cell>
          <cell r="J238">
            <v>3.4684931506849317</v>
          </cell>
          <cell r="K238">
            <v>3.4684931506849317</v>
          </cell>
          <cell r="L238">
            <v>38490</v>
          </cell>
          <cell r="M238">
            <v>1569080</v>
          </cell>
          <cell r="N238">
            <v>1518400</v>
          </cell>
          <cell r="O238">
            <v>1573920</v>
          </cell>
          <cell r="P238">
            <v>4661400</v>
          </cell>
          <cell r="Q238">
            <v>1536600</v>
          </cell>
          <cell r="R238">
            <v>1054950</v>
          </cell>
          <cell r="S238">
            <v>1223660</v>
          </cell>
          <cell r="T238">
            <v>1122650</v>
          </cell>
          <cell r="U238">
            <v>1441640</v>
          </cell>
          <cell r="V238">
            <v>1122650</v>
          </cell>
          <cell r="W238">
            <v>1234700</v>
          </cell>
          <cell r="X238">
            <v>1552050</v>
          </cell>
          <cell r="Y238">
            <v>1122650</v>
          </cell>
          <cell r="Z238">
            <v>9874950</v>
          </cell>
          <cell r="AA238">
            <v>822900</v>
          </cell>
          <cell r="AB238">
            <v>15</v>
          </cell>
          <cell r="AC238">
            <v>1</v>
          </cell>
          <cell r="AD238">
            <v>615840</v>
          </cell>
          <cell r="AE238">
            <v>51300</v>
          </cell>
          <cell r="AF238">
            <v>2410800</v>
          </cell>
          <cell r="AG238">
            <v>0</v>
          </cell>
          <cell r="AH238">
            <v>8361843</v>
          </cell>
        </row>
        <row r="239">
          <cell r="A239">
            <v>235</v>
          </cell>
          <cell r="B239">
            <v>20060036</v>
          </cell>
          <cell r="C239" t="str">
            <v>강대훈</v>
          </cell>
          <cell r="D239">
            <v>20060036</v>
          </cell>
          <cell r="E239" t="str">
            <v>추가공반</v>
          </cell>
          <cell r="F239" t="str">
            <v>남</v>
          </cell>
          <cell r="G239" t="str">
            <v>810130-1149325</v>
          </cell>
          <cell r="H239">
            <v>38973</v>
          </cell>
          <cell r="I239">
            <v>38973</v>
          </cell>
          <cell r="J239">
            <v>2.547945205479452</v>
          </cell>
          <cell r="K239">
            <v>2.547945205479452</v>
          </cell>
          <cell r="L239">
            <v>38480</v>
          </cell>
          <cell r="M239">
            <v>1499050</v>
          </cell>
          <cell r="N239">
            <v>1570750</v>
          </cell>
          <cell r="O239">
            <v>1628310</v>
          </cell>
          <cell r="P239">
            <v>4698110</v>
          </cell>
          <cell r="Q239">
            <v>1548900</v>
          </cell>
          <cell r="R239">
            <v>974100</v>
          </cell>
          <cell r="S239">
            <v>1342320</v>
          </cell>
          <cell r="T239">
            <v>1034400</v>
          </cell>
          <cell r="U239">
            <v>1441280</v>
          </cell>
          <cell r="V239">
            <v>1122320</v>
          </cell>
          <cell r="W239">
            <v>1322320</v>
          </cell>
          <cell r="X239">
            <v>1551600</v>
          </cell>
          <cell r="Y239">
            <v>1122320</v>
          </cell>
          <cell r="Z239">
            <v>9910660</v>
          </cell>
          <cell r="AA239">
            <v>825900</v>
          </cell>
          <cell r="AB239">
            <v>15</v>
          </cell>
          <cell r="AC239">
            <v>1</v>
          </cell>
          <cell r="AD239">
            <v>615680</v>
          </cell>
          <cell r="AE239">
            <v>51300</v>
          </cell>
          <cell r="AF239">
            <v>2426100</v>
          </cell>
          <cell r="AG239">
            <v>0</v>
          </cell>
          <cell r="AH239">
            <v>6181570</v>
          </cell>
        </row>
        <row r="240">
          <cell r="A240">
            <v>236</v>
          </cell>
          <cell r="B240">
            <v>20070028</v>
          </cell>
          <cell r="C240" t="str">
            <v>이홍표</v>
          </cell>
          <cell r="D240">
            <v>20070028</v>
          </cell>
          <cell r="E240" t="str">
            <v>추가공반</v>
          </cell>
          <cell r="F240" t="str">
            <v>남</v>
          </cell>
          <cell r="G240" t="str">
            <v>810612-1148211</v>
          </cell>
          <cell r="H240">
            <v>39216</v>
          </cell>
          <cell r="I240">
            <v>39216</v>
          </cell>
          <cell r="J240">
            <v>1.8821917808219177</v>
          </cell>
          <cell r="K240">
            <v>1.8821917808219177</v>
          </cell>
          <cell r="L240">
            <v>37990</v>
          </cell>
          <cell r="M240">
            <v>1677500</v>
          </cell>
          <cell r="N240">
            <v>1444990</v>
          </cell>
          <cell r="O240">
            <v>1632430</v>
          </cell>
          <cell r="P240">
            <v>4754920</v>
          </cell>
          <cell r="Q240">
            <v>1567500</v>
          </cell>
          <cell r="R240">
            <v>1009090</v>
          </cell>
          <cell r="S240">
            <v>1239700</v>
          </cell>
          <cell r="T240">
            <v>1019700</v>
          </cell>
          <cell r="U240">
            <v>1423640</v>
          </cell>
          <cell r="V240">
            <v>1106370</v>
          </cell>
          <cell r="W240">
            <v>1219700</v>
          </cell>
          <cell r="X240">
            <v>1529550</v>
          </cell>
          <cell r="Y240">
            <v>1019700</v>
          </cell>
          <cell r="Z240">
            <v>9567450</v>
          </cell>
          <cell r="AA240">
            <v>797400</v>
          </cell>
          <cell r="AB240">
            <v>15</v>
          </cell>
          <cell r="AC240">
            <v>0</v>
          </cell>
          <cell r="AD240">
            <v>569850</v>
          </cell>
          <cell r="AE240">
            <v>47400</v>
          </cell>
          <cell r="AF240">
            <v>2412300</v>
          </cell>
          <cell r="AG240">
            <v>0</v>
          </cell>
          <cell r="AH240">
            <v>4540411</v>
          </cell>
        </row>
        <row r="241">
          <cell r="A241">
            <v>237</v>
          </cell>
          <cell r="B241">
            <v>20080023</v>
          </cell>
          <cell r="C241" t="str">
            <v>이은선</v>
          </cell>
          <cell r="D241">
            <v>20080023</v>
          </cell>
          <cell r="E241" t="str">
            <v>추가공반</v>
          </cell>
          <cell r="F241" t="str">
            <v>남</v>
          </cell>
          <cell r="G241" t="str">
            <v>830221-1394616</v>
          </cell>
          <cell r="H241">
            <v>39574</v>
          </cell>
          <cell r="I241">
            <v>39574</v>
          </cell>
          <cell r="J241">
            <v>0.90136986301369859</v>
          </cell>
          <cell r="K241">
            <v>0.90136986301369859</v>
          </cell>
          <cell r="L241">
            <v>37296.666665999997</v>
          </cell>
          <cell r="M241">
            <v>1690870</v>
          </cell>
          <cell r="N241">
            <v>1486580</v>
          </cell>
          <cell r="O241">
            <v>1598490</v>
          </cell>
          <cell r="P241">
            <v>4775940</v>
          </cell>
          <cell r="Q241">
            <v>1574400</v>
          </cell>
          <cell r="R241">
            <v>0</v>
          </cell>
          <cell r="S241">
            <v>216120</v>
          </cell>
          <cell r="T241">
            <v>345080</v>
          </cell>
          <cell r="U241">
            <v>481660</v>
          </cell>
          <cell r="V241">
            <v>528410</v>
          </cell>
          <cell r="W241">
            <v>861730</v>
          </cell>
          <cell r="X241">
            <v>983960</v>
          </cell>
          <cell r="Y241">
            <v>884270</v>
          </cell>
          <cell r="Z241">
            <v>4301230</v>
          </cell>
          <cell r="AA241">
            <v>358500</v>
          </cell>
          <cell r="AB241">
            <v>0</v>
          </cell>
          <cell r="AC241">
            <v>0</v>
          </cell>
          <cell r="AD241">
            <v>0</v>
          </cell>
          <cell r="AE241">
            <v>0</v>
          </cell>
          <cell r="AF241">
            <v>1932900</v>
          </cell>
          <cell r="AG241">
            <v>0</v>
          </cell>
          <cell r="AH241" t="str">
            <v>퇴직금없음</v>
          </cell>
        </row>
        <row r="242">
          <cell r="A242">
            <v>238</v>
          </cell>
          <cell r="B242">
            <v>20080028</v>
          </cell>
          <cell r="C242" t="str">
            <v>민선호</v>
          </cell>
          <cell r="D242">
            <v>20080028</v>
          </cell>
          <cell r="E242" t="str">
            <v>추가공반</v>
          </cell>
          <cell r="F242" t="str">
            <v>남</v>
          </cell>
          <cell r="G242" t="str">
            <v>850625-1258611</v>
          </cell>
          <cell r="H242">
            <v>39587</v>
          </cell>
          <cell r="I242">
            <v>39587</v>
          </cell>
          <cell r="J242">
            <v>0.86575342465753424</v>
          </cell>
          <cell r="K242">
            <v>0.86575342465753424</v>
          </cell>
          <cell r="L242">
            <v>37306.666665999997</v>
          </cell>
          <cell r="M242">
            <v>1513990</v>
          </cell>
          <cell r="N242">
            <v>1419370</v>
          </cell>
          <cell r="O242">
            <v>1487950</v>
          </cell>
          <cell r="P242">
            <v>4421310</v>
          </cell>
          <cell r="Q242">
            <v>1457700</v>
          </cell>
          <cell r="R242">
            <v>0</v>
          </cell>
          <cell r="S242">
            <v>186930</v>
          </cell>
          <cell r="T242">
            <v>288320</v>
          </cell>
          <cell r="U242">
            <v>445980</v>
          </cell>
          <cell r="V242">
            <v>485420</v>
          </cell>
          <cell r="W242">
            <v>766400</v>
          </cell>
          <cell r="X242">
            <v>924610</v>
          </cell>
          <cell r="Y242">
            <v>775480</v>
          </cell>
          <cell r="Z242">
            <v>3873140</v>
          </cell>
          <cell r="AA242">
            <v>322800</v>
          </cell>
          <cell r="AB242">
            <v>0</v>
          </cell>
          <cell r="AC242">
            <v>0</v>
          </cell>
          <cell r="AD242">
            <v>0</v>
          </cell>
          <cell r="AE242">
            <v>0</v>
          </cell>
          <cell r="AF242">
            <v>1780500</v>
          </cell>
          <cell r="AG242">
            <v>0</v>
          </cell>
          <cell r="AH242" t="str">
            <v>퇴직금없음</v>
          </cell>
        </row>
        <row r="243">
          <cell r="A243">
            <v>239</v>
          </cell>
          <cell r="B243">
            <v>20080032</v>
          </cell>
          <cell r="C243" t="str">
            <v>박인석</v>
          </cell>
          <cell r="D243">
            <v>20080032</v>
          </cell>
          <cell r="E243" t="str">
            <v>추가공반</v>
          </cell>
          <cell r="F243" t="str">
            <v>남</v>
          </cell>
          <cell r="G243" t="str">
            <v>830122-1348410</v>
          </cell>
          <cell r="H243">
            <v>39602</v>
          </cell>
          <cell r="I243">
            <v>39602</v>
          </cell>
          <cell r="J243">
            <v>0.8246575342465754</v>
          </cell>
          <cell r="K243">
            <v>0.8246575342465754</v>
          </cell>
          <cell r="L243">
            <v>37433.333333000002</v>
          </cell>
          <cell r="M243">
            <v>1402120</v>
          </cell>
          <cell r="N243">
            <v>1437920</v>
          </cell>
          <cell r="O243">
            <v>1634540</v>
          </cell>
          <cell r="P243">
            <v>4474580</v>
          </cell>
          <cell r="Q243">
            <v>1475100</v>
          </cell>
          <cell r="R243">
            <v>0</v>
          </cell>
          <cell r="S243">
            <v>148670</v>
          </cell>
          <cell r="T243">
            <v>245850</v>
          </cell>
          <cell r="U243">
            <v>395020</v>
          </cell>
          <cell r="V243">
            <v>399090</v>
          </cell>
          <cell r="W243">
            <v>732030</v>
          </cell>
          <cell r="X243">
            <v>873050</v>
          </cell>
          <cell r="Y243">
            <v>742590</v>
          </cell>
          <cell r="Z243">
            <v>3536300</v>
          </cell>
          <cell r="AA243">
            <v>294600</v>
          </cell>
          <cell r="AB243">
            <v>0</v>
          </cell>
          <cell r="AC243">
            <v>0</v>
          </cell>
          <cell r="AD243">
            <v>0</v>
          </cell>
          <cell r="AE243">
            <v>0</v>
          </cell>
          <cell r="AF243">
            <v>1769700</v>
          </cell>
          <cell r="AG243">
            <v>0</v>
          </cell>
          <cell r="AH243" t="str">
            <v>퇴직금없음</v>
          </cell>
        </row>
        <row r="244">
          <cell r="A244">
            <v>240</v>
          </cell>
          <cell r="B244">
            <v>20080050</v>
          </cell>
          <cell r="C244" t="str">
            <v>김강민</v>
          </cell>
          <cell r="D244">
            <v>20080050</v>
          </cell>
          <cell r="E244" t="str">
            <v>추가공반</v>
          </cell>
          <cell r="F244" t="str">
            <v>남</v>
          </cell>
          <cell r="G244" t="str">
            <v>810328-1148617</v>
          </cell>
          <cell r="H244">
            <v>39631</v>
          </cell>
          <cell r="I244">
            <v>39631</v>
          </cell>
          <cell r="J244">
            <v>0.74520547945205484</v>
          </cell>
          <cell r="K244">
            <v>0.74520547945205484</v>
          </cell>
          <cell r="L244">
            <v>37130</v>
          </cell>
          <cell r="M244">
            <v>1444780</v>
          </cell>
          <cell r="N244">
            <v>1507670</v>
          </cell>
          <cell r="O244">
            <v>1465560</v>
          </cell>
          <cell r="P244">
            <v>4418010</v>
          </cell>
          <cell r="Q244">
            <v>1456500</v>
          </cell>
          <cell r="R244">
            <v>0</v>
          </cell>
          <cell r="S244">
            <v>0</v>
          </cell>
          <cell r="T244">
            <v>165600</v>
          </cell>
          <cell r="U244">
            <v>268720</v>
          </cell>
          <cell r="V244">
            <v>327990</v>
          </cell>
          <cell r="W244">
            <v>639190</v>
          </cell>
          <cell r="X244">
            <v>745430</v>
          </cell>
          <cell r="Y244">
            <v>711730</v>
          </cell>
          <cell r="Z244">
            <v>2858660</v>
          </cell>
          <cell r="AA244">
            <v>238200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1694700</v>
          </cell>
          <cell r="AG244">
            <v>0</v>
          </cell>
          <cell r="AH244" t="str">
            <v>퇴직금없음</v>
          </cell>
        </row>
        <row r="245">
          <cell r="A245">
            <v>241</v>
          </cell>
          <cell r="B245">
            <v>20080072</v>
          </cell>
          <cell r="C245" t="str">
            <v>김태혁</v>
          </cell>
          <cell r="D245">
            <v>20080072</v>
          </cell>
          <cell r="E245" t="str">
            <v>추가공반</v>
          </cell>
          <cell r="F245" t="str">
            <v>남</v>
          </cell>
          <cell r="G245" t="str">
            <v>820212-1046915</v>
          </cell>
          <cell r="H245">
            <v>39678</v>
          </cell>
          <cell r="I245">
            <v>39678</v>
          </cell>
          <cell r="J245">
            <v>0.61643835616438358</v>
          </cell>
          <cell r="K245">
            <v>0.61643835616438358</v>
          </cell>
          <cell r="L245">
            <v>37166.666665999997</v>
          </cell>
          <cell r="M245">
            <v>1576360</v>
          </cell>
          <cell r="N245">
            <v>1450670</v>
          </cell>
          <cell r="O245">
            <v>1537220</v>
          </cell>
          <cell r="P245">
            <v>4564250</v>
          </cell>
          <cell r="Q245">
            <v>1504800</v>
          </cell>
          <cell r="R245">
            <v>0</v>
          </cell>
          <cell r="S245">
            <v>0</v>
          </cell>
          <cell r="T245">
            <v>39220</v>
          </cell>
          <cell r="U245">
            <v>97060</v>
          </cell>
          <cell r="V245">
            <v>223380</v>
          </cell>
          <cell r="W245">
            <v>501650</v>
          </cell>
          <cell r="X245">
            <v>555280</v>
          </cell>
          <cell r="Y245">
            <v>530270</v>
          </cell>
          <cell r="Z245">
            <v>1946860</v>
          </cell>
          <cell r="AA245">
            <v>162300</v>
          </cell>
          <cell r="AB245">
            <v>0</v>
          </cell>
          <cell r="AC245">
            <v>0</v>
          </cell>
          <cell r="AD245">
            <v>0</v>
          </cell>
          <cell r="AE245">
            <v>0</v>
          </cell>
          <cell r="AF245">
            <v>1667100</v>
          </cell>
          <cell r="AG245">
            <v>0</v>
          </cell>
          <cell r="AH245" t="str">
            <v>퇴직금없음</v>
          </cell>
        </row>
        <row r="246">
          <cell r="A246">
            <v>242</v>
          </cell>
          <cell r="B246">
            <v>20080074</v>
          </cell>
          <cell r="C246" t="str">
            <v>최영철</v>
          </cell>
          <cell r="D246">
            <v>20080074</v>
          </cell>
          <cell r="E246" t="str">
            <v>추가공반</v>
          </cell>
          <cell r="F246" t="str">
            <v>남</v>
          </cell>
          <cell r="G246" t="str">
            <v>830310-1156424</v>
          </cell>
          <cell r="H246">
            <v>39685</v>
          </cell>
          <cell r="I246">
            <v>39685</v>
          </cell>
          <cell r="J246">
            <v>0.59726027397260273</v>
          </cell>
          <cell r="K246">
            <v>0.59726027397260273</v>
          </cell>
          <cell r="L246">
            <v>37296.666665999997</v>
          </cell>
          <cell r="M246">
            <v>1532020</v>
          </cell>
          <cell r="N246">
            <v>1542530</v>
          </cell>
          <cell r="O246">
            <v>1137030</v>
          </cell>
          <cell r="P246">
            <v>4211580</v>
          </cell>
          <cell r="Q246">
            <v>1388400</v>
          </cell>
          <cell r="R246">
            <v>0</v>
          </cell>
          <cell r="S246">
            <v>0</v>
          </cell>
          <cell r="T246">
            <v>20000</v>
          </cell>
          <cell r="U246">
            <v>73380</v>
          </cell>
          <cell r="V246">
            <v>200810</v>
          </cell>
          <cell r="W246">
            <v>477430</v>
          </cell>
          <cell r="X246">
            <v>521800</v>
          </cell>
          <cell r="Y246">
            <v>560760</v>
          </cell>
          <cell r="Z246">
            <v>1854180</v>
          </cell>
          <cell r="AA246">
            <v>154500</v>
          </cell>
          <cell r="AB246">
            <v>0</v>
          </cell>
          <cell r="AC246">
            <v>0</v>
          </cell>
          <cell r="AD246">
            <v>0</v>
          </cell>
          <cell r="AE246">
            <v>0</v>
          </cell>
          <cell r="AF246">
            <v>1542900</v>
          </cell>
          <cell r="AG246">
            <v>0</v>
          </cell>
          <cell r="AH246" t="str">
            <v>퇴직금없음</v>
          </cell>
        </row>
        <row r="247">
          <cell r="A247">
            <v>243</v>
          </cell>
          <cell r="B247">
            <v>20080101</v>
          </cell>
          <cell r="C247" t="str">
            <v>안순극</v>
          </cell>
          <cell r="D247">
            <v>20080101</v>
          </cell>
          <cell r="E247" t="str">
            <v>추가공반</v>
          </cell>
          <cell r="F247" t="str">
            <v>남</v>
          </cell>
          <cell r="G247" t="str">
            <v>810523-1149638</v>
          </cell>
          <cell r="H247">
            <v>39741</v>
          </cell>
          <cell r="I247">
            <v>39741</v>
          </cell>
          <cell r="J247">
            <v>0.44383561643835617</v>
          </cell>
          <cell r="K247">
            <v>0.44383561643835617</v>
          </cell>
          <cell r="L247">
            <v>35286.666665999997</v>
          </cell>
          <cell r="M247">
            <v>1137840</v>
          </cell>
          <cell r="N247">
            <v>1126600</v>
          </cell>
          <cell r="O247">
            <v>1279050</v>
          </cell>
          <cell r="P247">
            <v>3543490</v>
          </cell>
          <cell r="Q247">
            <v>1168200</v>
          </cell>
          <cell r="R247">
            <v>0</v>
          </cell>
          <cell r="S247">
            <v>0</v>
          </cell>
          <cell r="T247">
            <v>0</v>
          </cell>
          <cell r="U247">
            <v>0</v>
          </cell>
          <cell r="V247">
            <v>29210</v>
          </cell>
          <cell r="W247">
            <v>258920</v>
          </cell>
          <cell r="X247">
            <v>292140</v>
          </cell>
          <cell r="Y247">
            <v>346970</v>
          </cell>
          <cell r="Z247">
            <v>927240</v>
          </cell>
          <cell r="AA247">
            <v>77400</v>
          </cell>
          <cell r="AB247">
            <v>0</v>
          </cell>
          <cell r="AC247">
            <v>0</v>
          </cell>
          <cell r="AD247">
            <v>0</v>
          </cell>
          <cell r="AE247">
            <v>0</v>
          </cell>
          <cell r="AF247">
            <v>1245600</v>
          </cell>
          <cell r="AG247">
            <v>0</v>
          </cell>
          <cell r="AH247" t="str">
            <v>퇴직금없음</v>
          </cell>
        </row>
        <row r="248">
          <cell r="A248">
            <v>244</v>
          </cell>
          <cell r="B248">
            <v>19900001</v>
          </cell>
          <cell r="C248" t="str">
            <v>심상근</v>
          </cell>
          <cell r="D248">
            <v>19900001</v>
          </cell>
          <cell r="E248" t="str">
            <v>품질보증부</v>
          </cell>
          <cell r="F248" t="str">
            <v>남</v>
          </cell>
          <cell r="G248" t="str">
            <v>680707-1923911</v>
          </cell>
          <cell r="H248">
            <v>32876</v>
          </cell>
          <cell r="I248">
            <v>39356</v>
          </cell>
          <cell r="J248">
            <v>19.252054794520546</v>
          </cell>
          <cell r="K248">
            <v>1.4986301369863013</v>
          </cell>
          <cell r="L248">
            <v>52050</v>
          </cell>
          <cell r="M248">
            <v>1954770</v>
          </cell>
          <cell r="N248">
            <v>1993810</v>
          </cell>
          <cell r="O248">
            <v>1993810</v>
          </cell>
          <cell r="P248">
            <v>5942390</v>
          </cell>
          <cell r="Q248">
            <v>1959000</v>
          </cell>
          <cell r="R248">
            <v>1597990</v>
          </cell>
          <cell r="S248">
            <v>1932180</v>
          </cell>
          <cell r="T248">
            <v>1712180</v>
          </cell>
          <cell r="U248">
            <v>1875800</v>
          </cell>
          <cell r="V248">
            <v>1578050</v>
          </cell>
          <cell r="W248">
            <v>1912180</v>
          </cell>
          <cell r="X248">
            <v>2094750</v>
          </cell>
          <cell r="Y248">
            <v>1712180</v>
          </cell>
          <cell r="Z248">
            <v>14415310</v>
          </cell>
          <cell r="AA248">
            <v>1201200</v>
          </cell>
          <cell r="AB248">
            <v>15</v>
          </cell>
          <cell r="AC248">
            <v>9</v>
          </cell>
          <cell r="AD248">
            <v>1249200</v>
          </cell>
          <cell r="AE248">
            <v>104100</v>
          </cell>
          <cell r="AF248">
            <v>3264300</v>
          </cell>
          <cell r="AG248">
            <v>0</v>
          </cell>
          <cell r="AH248">
            <v>4891978</v>
          </cell>
        </row>
        <row r="249">
          <cell r="A249">
            <v>245</v>
          </cell>
          <cell r="B249">
            <v>19910005</v>
          </cell>
          <cell r="C249" t="str">
            <v>박인희</v>
          </cell>
          <cell r="D249">
            <v>19910005</v>
          </cell>
          <cell r="E249" t="str">
            <v>품질보증부</v>
          </cell>
          <cell r="F249" t="str">
            <v>여</v>
          </cell>
          <cell r="G249" t="str">
            <v>731216-2068214</v>
          </cell>
          <cell r="H249">
            <v>33528</v>
          </cell>
          <cell r="I249">
            <v>39356</v>
          </cell>
          <cell r="J249">
            <v>17.465753424657535</v>
          </cell>
          <cell r="K249">
            <v>1.4986301369863013</v>
          </cell>
          <cell r="L249">
            <v>40833.333333000002</v>
          </cell>
          <cell r="M249">
            <v>1463750</v>
          </cell>
          <cell r="N249">
            <v>1463750</v>
          </cell>
          <cell r="O249">
            <v>1463750</v>
          </cell>
          <cell r="P249">
            <v>4391250</v>
          </cell>
          <cell r="Q249">
            <v>1447800</v>
          </cell>
          <cell r="R249">
            <v>1144500</v>
          </cell>
          <cell r="S249">
            <v>1429900</v>
          </cell>
          <cell r="T249">
            <v>1209900</v>
          </cell>
          <cell r="U249">
            <v>1532000</v>
          </cell>
          <cell r="V249">
            <v>1209900</v>
          </cell>
          <cell r="W249">
            <v>1409900</v>
          </cell>
          <cell r="X249">
            <v>1665000</v>
          </cell>
          <cell r="Y249">
            <v>1209900</v>
          </cell>
          <cell r="Z249">
            <v>10811000</v>
          </cell>
          <cell r="AA249">
            <v>900900</v>
          </cell>
          <cell r="AB249">
            <v>15</v>
          </cell>
          <cell r="AC249">
            <v>8</v>
          </cell>
          <cell r="AD249">
            <v>939166.6666590001</v>
          </cell>
          <cell r="AE249">
            <v>78300</v>
          </cell>
          <cell r="AF249">
            <v>2427000</v>
          </cell>
          <cell r="AG249">
            <v>0</v>
          </cell>
          <cell r="AH249">
            <v>3637175</v>
          </cell>
        </row>
        <row r="250">
          <cell r="A250">
            <v>246</v>
          </cell>
          <cell r="B250">
            <v>19980004</v>
          </cell>
          <cell r="C250" t="str">
            <v>박경만</v>
          </cell>
          <cell r="D250">
            <v>19980004</v>
          </cell>
          <cell r="E250" t="str">
            <v>품질보증부</v>
          </cell>
          <cell r="F250" t="str">
            <v>남</v>
          </cell>
          <cell r="G250" t="str">
            <v>740225-1255612</v>
          </cell>
          <cell r="H250">
            <v>35928</v>
          </cell>
          <cell r="I250">
            <v>39356</v>
          </cell>
          <cell r="J250">
            <v>10.890410958904109</v>
          </cell>
          <cell r="K250">
            <v>1.4986301369863013</v>
          </cell>
          <cell r="L250">
            <v>49710</v>
          </cell>
          <cell r="M250">
            <v>1845000</v>
          </cell>
          <cell r="N250">
            <v>1845000</v>
          </cell>
          <cell r="O250">
            <v>1845000</v>
          </cell>
          <cell r="P250">
            <v>5535000</v>
          </cell>
          <cell r="Q250">
            <v>1824600</v>
          </cell>
          <cell r="R250">
            <v>1292760</v>
          </cell>
          <cell r="S250">
            <v>1607250</v>
          </cell>
          <cell r="T250">
            <v>1387250</v>
          </cell>
          <cell r="U250">
            <v>1647560</v>
          </cell>
          <cell r="V250">
            <v>1387250</v>
          </cell>
          <cell r="W250">
            <v>1587250</v>
          </cell>
          <cell r="X250">
            <v>1809450</v>
          </cell>
          <cell r="Y250">
            <v>1387250</v>
          </cell>
          <cell r="Z250">
            <v>12106020</v>
          </cell>
          <cell r="AA250">
            <v>1008900</v>
          </cell>
          <cell r="AB250">
            <v>15</v>
          </cell>
          <cell r="AC250">
            <v>5</v>
          </cell>
          <cell r="AD250">
            <v>994200</v>
          </cell>
          <cell r="AE250">
            <v>82800</v>
          </cell>
          <cell r="AF250">
            <v>2916300</v>
          </cell>
          <cell r="AG250">
            <v>0</v>
          </cell>
          <cell r="AH250">
            <v>4370455</v>
          </cell>
        </row>
        <row r="251">
          <cell r="A251">
            <v>247</v>
          </cell>
          <cell r="B251">
            <v>20040015</v>
          </cell>
          <cell r="C251" t="str">
            <v>이상범</v>
          </cell>
          <cell r="D251">
            <v>20040015</v>
          </cell>
          <cell r="E251" t="str">
            <v>품질보증부</v>
          </cell>
          <cell r="F251" t="str">
            <v>남</v>
          </cell>
          <cell r="G251" t="str">
            <v>791004-1030210</v>
          </cell>
          <cell r="H251">
            <v>38048</v>
          </cell>
          <cell r="I251">
            <v>38048</v>
          </cell>
          <cell r="J251">
            <v>5.0821917808219181</v>
          </cell>
          <cell r="K251">
            <v>5.0821917808219181</v>
          </cell>
          <cell r="L251">
            <v>40493.333333000002</v>
          </cell>
          <cell r="M251">
            <v>1467020</v>
          </cell>
          <cell r="N251">
            <v>1467020</v>
          </cell>
          <cell r="O251">
            <v>1472020</v>
          </cell>
          <cell r="P251">
            <v>4406060</v>
          </cell>
          <cell r="Q251">
            <v>1452600</v>
          </cell>
          <cell r="R251">
            <v>1058840</v>
          </cell>
          <cell r="S251">
            <v>1413330</v>
          </cell>
          <cell r="T251">
            <v>1193330</v>
          </cell>
          <cell r="U251">
            <v>1513760</v>
          </cell>
          <cell r="V251">
            <v>1193330</v>
          </cell>
          <cell r="W251">
            <v>1393330</v>
          </cell>
          <cell r="X251">
            <v>1642200</v>
          </cell>
          <cell r="Y251">
            <v>1193330</v>
          </cell>
          <cell r="Z251">
            <v>10601450</v>
          </cell>
          <cell r="AA251">
            <v>883500</v>
          </cell>
          <cell r="AB251">
            <v>15</v>
          </cell>
          <cell r="AC251">
            <v>2</v>
          </cell>
          <cell r="AD251">
            <v>688386.666661</v>
          </cell>
          <cell r="AF251">
            <v>2336100</v>
          </cell>
          <cell r="AG251">
            <v>0.5</v>
          </cell>
          <cell r="AH251">
            <v>13040558</v>
          </cell>
        </row>
        <row r="252">
          <cell r="A252">
            <v>248</v>
          </cell>
          <cell r="B252">
            <v>20040027</v>
          </cell>
          <cell r="C252" t="str">
            <v>윤일</v>
          </cell>
          <cell r="D252">
            <v>20040027</v>
          </cell>
          <cell r="E252" t="str">
            <v>품질보증부</v>
          </cell>
          <cell r="F252" t="str">
            <v>남</v>
          </cell>
          <cell r="G252" t="str">
            <v>751115-1256127</v>
          </cell>
          <cell r="H252">
            <v>38078</v>
          </cell>
          <cell r="I252">
            <v>38078</v>
          </cell>
          <cell r="J252">
            <v>5</v>
          </cell>
          <cell r="K252">
            <v>5</v>
          </cell>
          <cell r="L252">
            <v>39303.333333000002</v>
          </cell>
          <cell r="M252">
            <v>1593870</v>
          </cell>
          <cell r="N252">
            <v>1534910</v>
          </cell>
          <cell r="O252">
            <v>1598870</v>
          </cell>
          <cell r="P252">
            <v>4727650</v>
          </cell>
          <cell r="Q252">
            <v>1558500</v>
          </cell>
          <cell r="R252">
            <v>1099110</v>
          </cell>
          <cell r="S252">
            <v>1331470</v>
          </cell>
          <cell r="T252">
            <v>1111470</v>
          </cell>
          <cell r="U252">
            <v>1494920</v>
          </cell>
          <cell r="V252">
            <v>1111470</v>
          </cell>
          <cell r="W252">
            <v>1405950</v>
          </cell>
          <cell r="X252">
            <v>1618650</v>
          </cell>
          <cell r="Y252">
            <v>1111470</v>
          </cell>
          <cell r="Z252">
            <v>10284510</v>
          </cell>
          <cell r="AA252">
            <v>857100</v>
          </cell>
          <cell r="AB252">
            <v>15</v>
          </cell>
          <cell r="AC252">
            <v>2</v>
          </cell>
          <cell r="AD252">
            <v>668156.666661</v>
          </cell>
          <cell r="AE252">
            <v>55800</v>
          </cell>
          <cell r="AF252">
            <v>2471400</v>
          </cell>
          <cell r="AG252">
            <v>0.5</v>
          </cell>
          <cell r="AH252">
            <v>13592700</v>
          </cell>
        </row>
        <row r="253">
          <cell r="A253">
            <v>249</v>
          </cell>
          <cell r="B253">
            <v>19990030</v>
          </cell>
          <cell r="C253" t="str">
            <v>이호상</v>
          </cell>
          <cell r="D253">
            <v>19990030</v>
          </cell>
          <cell r="E253" t="str">
            <v>품질보증부2</v>
          </cell>
          <cell r="F253" t="str">
            <v>남</v>
          </cell>
          <cell r="G253" t="str">
            <v>740115-1148315</v>
          </cell>
          <cell r="H253">
            <v>36431</v>
          </cell>
          <cell r="I253">
            <v>36431</v>
          </cell>
          <cell r="J253">
            <v>9.5123287671232877</v>
          </cell>
          <cell r="K253">
            <v>9.5123287671232877</v>
          </cell>
          <cell r="L253">
            <v>46016.666665999997</v>
          </cell>
          <cell r="M253">
            <v>1687570</v>
          </cell>
          <cell r="N253">
            <v>1687570</v>
          </cell>
          <cell r="O253">
            <v>1687570</v>
          </cell>
          <cell r="P253">
            <v>5062710</v>
          </cell>
          <cell r="Q253">
            <v>1668900</v>
          </cell>
          <cell r="R253">
            <v>1347670</v>
          </cell>
          <cell r="S253">
            <v>1666700</v>
          </cell>
          <cell r="T253">
            <v>1446700</v>
          </cell>
          <cell r="U253">
            <v>1628600</v>
          </cell>
          <cell r="V253">
            <v>1446700</v>
          </cell>
          <cell r="W253">
            <v>1646700</v>
          </cell>
          <cell r="X253">
            <v>1785750</v>
          </cell>
          <cell r="Y253">
            <v>1446700</v>
          </cell>
          <cell r="Z253">
            <v>12415520</v>
          </cell>
          <cell r="AA253">
            <v>1034700</v>
          </cell>
          <cell r="AB253">
            <v>15</v>
          </cell>
          <cell r="AC253">
            <v>4</v>
          </cell>
          <cell r="AD253">
            <v>874316.66665399994</v>
          </cell>
          <cell r="AE253">
            <v>72900</v>
          </cell>
          <cell r="AF253">
            <v>2776500</v>
          </cell>
          <cell r="AG253">
            <v>2</v>
          </cell>
          <cell r="AH253">
            <v>31963981</v>
          </cell>
        </row>
        <row r="254">
          <cell r="A254">
            <v>250</v>
          </cell>
          <cell r="B254">
            <v>20040018</v>
          </cell>
          <cell r="C254" t="str">
            <v>박영미</v>
          </cell>
          <cell r="D254">
            <v>20040018</v>
          </cell>
          <cell r="E254" t="str">
            <v>품질보증부2</v>
          </cell>
          <cell r="F254" t="str">
            <v>여</v>
          </cell>
          <cell r="G254" t="str">
            <v>810620-2321218</v>
          </cell>
          <cell r="H254">
            <v>38061</v>
          </cell>
          <cell r="I254">
            <v>39356</v>
          </cell>
          <cell r="J254">
            <v>5.0465753424657533</v>
          </cell>
          <cell r="K254">
            <v>1.4986301369863013</v>
          </cell>
          <cell r="L254">
            <v>33226.666665999997</v>
          </cell>
          <cell r="M254">
            <v>1211320</v>
          </cell>
          <cell r="N254">
            <v>1211320</v>
          </cell>
          <cell r="O254">
            <v>1211320</v>
          </cell>
          <cell r="P254">
            <v>3633960</v>
          </cell>
          <cell r="Q254">
            <v>1197900</v>
          </cell>
          <cell r="R254">
            <v>871000</v>
          </cell>
          <cell r="S254">
            <v>1146800</v>
          </cell>
          <cell r="T254">
            <v>926800</v>
          </cell>
          <cell r="U254">
            <v>1312160</v>
          </cell>
          <cell r="V254">
            <v>926800</v>
          </cell>
          <cell r="W254">
            <v>1126800</v>
          </cell>
          <cell r="X254">
            <v>1390200</v>
          </cell>
          <cell r="Y254">
            <v>926800</v>
          </cell>
          <cell r="Z254">
            <v>8627360</v>
          </cell>
          <cell r="AA254">
            <v>718800</v>
          </cell>
          <cell r="AB254">
            <v>15</v>
          </cell>
          <cell r="AC254">
            <v>2</v>
          </cell>
          <cell r="AD254">
            <v>564853.33332199999</v>
          </cell>
          <cell r="AE254">
            <v>47100</v>
          </cell>
          <cell r="AF254">
            <v>1963800</v>
          </cell>
          <cell r="AG254">
            <v>0</v>
          </cell>
          <cell r="AH254">
            <v>2943010</v>
          </cell>
        </row>
        <row r="255">
          <cell r="A255">
            <v>251</v>
          </cell>
          <cell r="B255">
            <v>20070019</v>
          </cell>
          <cell r="C255" t="str">
            <v>박영훈</v>
          </cell>
          <cell r="D255">
            <v>20070019</v>
          </cell>
          <cell r="E255" t="str">
            <v>품질보증부2</v>
          </cell>
          <cell r="F255" t="str">
            <v>남</v>
          </cell>
          <cell r="G255" t="str">
            <v>810611-1547816</v>
          </cell>
          <cell r="H255">
            <v>39168</v>
          </cell>
          <cell r="I255">
            <v>39168</v>
          </cell>
          <cell r="J255">
            <v>2.0136986301369864</v>
          </cell>
          <cell r="K255">
            <v>2.0136986301369864</v>
          </cell>
          <cell r="L255">
            <v>36586.666665999997</v>
          </cell>
          <cell r="M255">
            <v>1307240</v>
          </cell>
          <cell r="N255">
            <v>1307240</v>
          </cell>
          <cell r="O255">
            <v>1312240</v>
          </cell>
          <cell r="P255">
            <v>3926720</v>
          </cell>
          <cell r="Q255">
            <v>1294500</v>
          </cell>
          <cell r="R255">
            <v>1045940</v>
          </cell>
          <cell r="S255">
            <v>1334950</v>
          </cell>
          <cell r="T255">
            <v>1114950</v>
          </cell>
          <cell r="U255">
            <v>1433120</v>
          </cell>
          <cell r="V255">
            <v>1114950</v>
          </cell>
          <cell r="W255">
            <v>1227600</v>
          </cell>
          <cell r="X255">
            <v>1541400</v>
          </cell>
          <cell r="Y255">
            <v>1114950</v>
          </cell>
          <cell r="Z255">
            <v>9927860</v>
          </cell>
          <cell r="AA255">
            <v>827400</v>
          </cell>
          <cell r="AB255">
            <v>15</v>
          </cell>
          <cell r="AC255">
            <v>0</v>
          </cell>
          <cell r="AD255">
            <v>548799.99998999992</v>
          </cell>
          <cell r="AE255">
            <v>45600</v>
          </cell>
          <cell r="AF255">
            <v>2167500</v>
          </cell>
          <cell r="AG255">
            <v>0</v>
          </cell>
          <cell r="AH255">
            <v>4364692</v>
          </cell>
        </row>
        <row r="256">
          <cell r="A256">
            <v>252</v>
          </cell>
          <cell r="B256">
            <v>19890016</v>
          </cell>
          <cell r="C256" t="str">
            <v>이용관</v>
          </cell>
          <cell r="D256">
            <v>19890016</v>
          </cell>
          <cell r="E256" t="str">
            <v>CORE반</v>
          </cell>
          <cell r="F256" t="str">
            <v>남</v>
          </cell>
          <cell r="G256" t="str">
            <v>660324-1328716</v>
          </cell>
          <cell r="H256">
            <v>32599</v>
          </cell>
          <cell r="I256">
            <v>37895</v>
          </cell>
          <cell r="J256">
            <v>20.010958904109589</v>
          </cell>
          <cell r="K256">
            <v>5.5013698630136982</v>
          </cell>
          <cell r="L256">
            <v>62160</v>
          </cell>
          <cell r="M256">
            <v>2517200</v>
          </cell>
          <cell r="N256">
            <v>2525050</v>
          </cell>
          <cell r="O256">
            <v>2609190</v>
          </cell>
          <cell r="P256">
            <v>7651440</v>
          </cell>
          <cell r="Q256">
            <v>2522400</v>
          </cell>
          <cell r="R256">
            <v>1942550</v>
          </cell>
          <cell r="S256">
            <v>2285380</v>
          </cell>
          <cell r="T256">
            <v>2065380</v>
          </cell>
          <cell r="U256">
            <v>2203760</v>
          </cell>
          <cell r="V256">
            <v>2065380</v>
          </cell>
          <cell r="W256">
            <v>2265380</v>
          </cell>
          <cell r="X256">
            <v>2504700</v>
          </cell>
          <cell r="Y256">
            <v>2065380</v>
          </cell>
          <cell r="Z256">
            <v>17397910</v>
          </cell>
          <cell r="AA256">
            <v>1449900</v>
          </cell>
          <cell r="AB256">
            <v>15</v>
          </cell>
          <cell r="AC256">
            <v>9</v>
          </cell>
          <cell r="AD256">
            <v>1491840</v>
          </cell>
          <cell r="AE256">
            <v>124200</v>
          </cell>
          <cell r="AF256">
            <v>4096500</v>
          </cell>
          <cell r="AG256">
            <v>0.5</v>
          </cell>
          <cell r="AH256">
            <v>24584612</v>
          </cell>
        </row>
        <row r="257">
          <cell r="A257">
            <v>253</v>
          </cell>
          <cell r="B257">
            <v>19910002</v>
          </cell>
          <cell r="C257" t="str">
            <v>심정현</v>
          </cell>
          <cell r="D257">
            <v>19910002</v>
          </cell>
          <cell r="E257" t="str">
            <v>CORE반</v>
          </cell>
          <cell r="F257" t="str">
            <v>남</v>
          </cell>
          <cell r="G257" t="str">
            <v>730219-1143717</v>
          </cell>
          <cell r="H257">
            <v>33304</v>
          </cell>
          <cell r="I257">
            <v>39600</v>
          </cell>
          <cell r="J257">
            <v>18.079452054794519</v>
          </cell>
          <cell r="K257">
            <v>0.83013698630136989</v>
          </cell>
          <cell r="L257">
            <v>53940</v>
          </cell>
          <cell r="M257">
            <v>1835460</v>
          </cell>
          <cell r="N257">
            <v>2090610</v>
          </cell>
          <cell r="O257">
            <v>2306500</v>
          </cell>
          <cell r="P257">
            <v>6232570</v>
          </cell>
          <cell r="Q257">
            <v>2054700</v>
          </cell>
          <cell r="R257">
            <v>1600560</v>
          </cell>
          <cell r="S257">
            <v>1938630</v>
          </cell>
          <cell r="T257">
            <v>1718630</v>
          </cell>
          <cell r="U257">
            <v>1943840</v>
          </cell>
          <cell r="V257">
            <v>1718630</v>
          </cell>
          <cell r="W257">
            <v>1783990</v>
          </cell>
          <cell r="X257">
            <v>2179800</v>
          </cell>
          <cell r="Y257">
            <v>1583990</v>
          </cell>
          <cell r="Z257">
            <v>14468070</v>
          </cell>
          <cell r="AA257">
            <v>1205700</v>
          </cell>
          <cell r="AB257">
            <v>15</v>
          </cell>
          <cell r="AC257">
            <v>8</v>
          </cell>
          <cell r="AD257">
            <v>1240620</v>
          </cell>
          <cell r="AE257">
            <v>103500</v>
          </cell>
          <cell r="AF257">
            <v>3363900</v>
          </cell>
          <cell r="AG257">
            <v>0</v>
          </cell>
          <cell r="AH257">
            <v>2792498</v>
          </cell>
        </row>
        <row r="258">
          <cell r="A258">
            <v>254</v>
          </cell>
          <cell r="B258">
            <v>19930005</v>
          </cell>
          <cell r="C258" t="str">
            <v>박경환</v>
          </cell>
          <cell r="D258">
            <v>19930005</v>
          </cell>
          <cell r="E258" t="str">
            <v>CORE반</v>
          </cell>
          <cell r="F258" t="str">
            <v>남</v>
          </cell>
          <cell r="G258" t="str">
            <v>700818-1144412</v>
          </cell>
          <cell r="H258">
            <v>34250</v>
          </cell>
          <cell r="I258">
            <v>39326</v>
          </cell>
          <cell r="J258">
            <v>15.487671232876712</v>
          </cell>
          <cell r="K258">
            <v>1.5808219178082192</v>
          </cell>
          <cell r="L258">
            <v>48656.666665999997</v>
          </cell>
          <cell r="M258">
            <v>1920480</v>
          </cell>
          <cell r="N258">
            <v>2062560</v>
          </cell>
          <cell r="O258">
            <v>2140090</v>
          </cell>
          <cell r="P258">
            <v>6123130</v>
          </cell>
          <cell r="Q258">
            <v>2018700</v>
          </cell>
          <cell r="R258">
            <v>1269900</v>
          </cell>
          <cell r="S258">
            <v>1683830</v>
          </cell>
          <cell r="T258">
            <v>1463830</v>
          </cell>
          <cell r="U258">
            <v>1787240</v>
          </cell>
          <cell r="V258">
            <v>1349150</v>
          </cell>
          <cell r="W258">
            <v>1549150</v>
          </cell>
          <cell r="X258">
            <v>1984050</v>
          </cell>
          <cell r="Y258">
            <v>1463830</v>
          </cell>
          <cell r="Z258">
            <v>12550980</v>
          </cell>
          <cell r="AA258">
            <v>1045800</v>
          </cell>
          <cell r="AB258">
            <v>15</v>
          </cell>
          <cell r="AC258">
            <v>7</v>
          </cell>
          <cell r="AD258">
            <v>1070446.666652</v>
          </cell>
          <cell r="AE258">
            <v>89100</v>
          </cell>
          <cell r="AF258">
            <v>3153600</v>
          </cell>
          <cell r="AG258">
            <v>0</v>
          </cell>
          <cell r="AH258">
            <v>4985280</v>
          </cell>
        </row>
        <row r="259">
          <cell r="A259">
            <v>255</v>
          </cell>
          <cell r="B259">
            <v>19930008</v>
          </cell>
          <cell r="C259" t="str">
            <v>박현용</v>
          </cell>
          <cell r="D259">
            <v>19930008</v>
          </cell>
          <cell r="E259" t="str">
            <v>CORE반</v>
          </cell>
          <cell r="F259" t="str">
            <v>남</v>
          </cell>
          <cell r="G259" t="str">
            <v>751025-1042328</v>
          </cell>
          <cell r="H259">
            <v>34312</v>
          </cell>
          <cell r="I259">
            <v>39326</v>
          </cell>
          <cell r="J259">
            <v>15.317808219178081</v>
          </cell>
          <cell r="K259">
            <v>1.5808219178082192</v>
          </cell>
          <cell r="L259">
            <v>48163.333333000002</v>
          </cell>
          <cell r="M259">
            <v>1977610</v>
          </cell>
          <cell r="N259">
            <v>1946960</v>
          </cell>
          <cell r="O259">
            <v>2043300</v>
          </cell>
          <cell r="P259">
            <v>5967870</v>
          </cell>
          <cell r="Q259">
            <v>1967400</v>
          </cell>
          <cell r="R259">
            <v>1349950</v>
          </cell>
          <cell r="S259">
            <v>1672700</v>
          </cell>
          <cell r="T259">
            <v>1452700</v>
          </cell>
          <cell r="U259">
            <v>1759880</v>
          </cell>
          <cell r="V259">
            <v>1452700</v>
          </cell>
          <cell r="W259">
            <v>1538900</v>
          </cell>
          <cell r="X259">
            <v>1949850</v>
          </cell>
          <cell r="Y259">
            <v>1452700</v>
          </cell>
          <cell r="Z259">
            <v>12629380</v>
          </cell>
          <cell r="AA259">
            <v>1052400</v>
          </cell>
          <cell r="AB259">
            <v>15</v>
          </cell>
          <cell r="AC259">
            <v>7</v>
          </cell>
          <cell r="AD259">
            <v>1059593.333326</v>
          </cell>
          <cell r="AE259">
            <v>88200</v>
          </cell>
          <cell r="AF259">
            <v>3108000</v>
          </cell>
          <cell r="AG259">
            <v>0</v>
          </cell>
          <cell r="AH259">
            <v>4913195</v>
          </cell>
        </row>
        <row r="260">
          <cell r="A260">
            <v>256</v>
          </cell>
          <cell r="B260">
            <v>19970002</v>
          </cell>
          <cell r="C260" t="str">
            <v>김성일</v>
          </cell>
          <cell r="D260">
            <v>19970002</v>
          </cell>
          <cell r="E260" t="str">
            <v>CORE반</v>
          </cell>
          <cell r="F260" t="str">
            <v>남</v>
          </cell>
          <cell r="G260" t="str">
            <v>700728-1020019</v>
          </cell>
          <cell r="H260">
            <v>35492</v>
          </cell>
          <cell r="I260">
            <v>38200</v>
          </cell>
          <cell r="J260">
            <v>12.084931506849315</v>
          </cell>
          <cell r="K260">
            <v>4.6657534246575345</v>
          </cell>
          <cell r="L260">
            <v>48540</v>
          </cell>
          <cell r="M260">
            <v>1839190</v>
          </cell>
          <cell r="N260">
            <v>1937210</v>
          </cell>
          <cell r="O260">
            <v>2290150</v>
          </cell>
          <cell r="P260">
            <v>6066550</v>
          </cell>
          <cell r="Q260">
            <v>2000100</v>
          </cell>
          <cell r="R260">
            <v>1387590</v>
          </cell>
          <cell r="S260">
            <v>1578450</v>
          </cell>
          <cell r="T260">
            <v>1473920</v>
          </cell>
          <cell r="U260">
            <v>1767440</v>
          </cell>
          <cell r="V260">
            <v>1473920</v>
          </cell>
          <cell r="W260">
            <v>1673920</v>
          </cell>
          <cell r="X260">
            <v>1959300</v>
          </cell>
          <cell r="Y260">
            <v>1317690</v>
          </cell>
          <cell r="Z260">
            <v>12632230</v>
          </cell>
          <cell r="AA260">
            <v>1052700</v>
          </cell>
          <cell r="AB260">
            <v>15</v>
          </cell>
          <cell r="AC260">
            <v>5</v>
          </cell>
          <cell r="AD260">
            <v>970800</v>
          </cell>
          <cell r="AE260">
            <v>81000</v>
          </cell>
          <cell r="AF260">
            <v>3133800</v>
          </cell>
          <cell r="AG260">
            <v>0.5</v>
          </cell>
          <cell r="AH260">
            <v>16188438</v>
          </cell>
        </row>
        <row r="261">
          <cell r="A261">
            <v>257</v>
          </cell>
          <cell r="B261">
            <v>19970003</v>
          </cell>
          <cell r="C261" t="str">
            <v>김종현</v>
          </cell>
          <cell r="D261">
            <v>19970003</v>
          </cell>
          <cell r="E261" t="str">
            <v>CORE반</v>
          </cell>
          <cell r="F261" t="str">
            <v>남</v>
          </cell>
          <cell r="G261" t="str">
            <v>740917-1657519</v>
          </cell>
          <cell r="H261">
            <v>35499</v>
          </cell>
          <cell r="I261">
            <v>35499</v>
          </cell>
          <cell r="J261">
            <v>12.065753424657535</v>
          </cell>
          <cell r="K261">
            <v>12.065753424657535</v>
          </cell>
          <cell r="L261">
            <v>47746.666665999997</v>
          </cell>
          <cell r="M261">
            <v>2018130</v>
          </cell>
          <cell r="N261">
            <v>2031990</v>
          </cell>
          <cell r="O261">
            <v>2261210</v>
          </cell>
          <cell r="P261">
            <v>6311330</v>
          </cell>
          <cell r="Q261">
            <v>2080800</v>
          </cell>
          <cell r="R261">
            <v>1332600</v>
          </cell>
          <cell r="S261">
            <v>1527400</v>
          </cell>
          <cell r="T261">
            <v>1418530</v>
          </cell>
          <cell r="U261">
            <v>1768880</v>
          </cell>
          <cell r="V261">
            <v>1418530</v>
          </cell>
          <cell r="W261">
            <v>1618530</v>
          </cell>
          <cell r="X261">
            <v>1961100</v>
          </cell>
          <cell r="Y261">
            <v>1418530</v>
          </cell>
          <cell r="Z261">
            <v>12464100</v>
          </cell>
          <cell r="AA261">
            <v>1038600</v>
          </cell>
          <cell r="AB261">
            <v>15</v>
          </cell>
          <cell r="AC261">
            <v>5</v>
          </cell>
          <cell r="AD261">
            <v>954933.33331999998</v>
          </cell>
          <cell r="AE261">
            <v>79500</v>
          </cell>
          <cell r="AF261">
            <v>3198900</v>
          </cell>
          <cell r="AG261">
            <v>3</v>
          </cell>
          <cell r="AH261">
            <v>48193839</v>
          </cell>
        </row>
        <row r="262">
          <cell r="A262">
            <v>258</v>
          </cell>
          <cell r="B262">
            <v>19990015</v>
          </cell>
          <cell r="C262" t="str">
            <v>정종하</v>
          </cell>
          <cell r="D262">
            <v>19990015</v>
          </cell>
          <cell r="E262" t="str">
            <v>CORE반</v>
          </cell>
          <cell r="F262" t="str">
            <v>남</v>
          </cell>
          <cell r="G262" t="str">
            <v>761126-1231211</v>
          </cell>
          <cell r="H262">
            <v>36251</v>
          </cell>
          <cell r="I262">
            <v>39326</v>
          </cell>
          <cell r="J262">
            <v>10.005479452054795</v>
          </cell>
          <cell r="K262">
            <v>1.5808219178082192</v>
          </cell>
          <cell r="L262">
            <v>43960</v>
          </cell>
          <cell r="M262">
            <v>1644500</v>
          </cell>
          <cell r="N262">
            <v>1566880</v>
          </cell>
          <cell r="O262">
            <v>1744460</v>
          </cell>
          <cell r="P262">
            <v>4955840</v>
          </cell>
          <cell r="Q262">
            <v>1633800</v>
          </cell>
          <cell r="R262">
            <v>1220300</v>
          </cell>
          <cell r="S262">
            <v>1520700</v>
          </cell>
          <cell r="T262">
            <v>1300700</v>
          </cell>
          <cell r="U262">
            <v>1638560</v>
          </cell>
          <cell r="V262">
            <v>1300700</v>
          </cell>
          <cell r="W262">
            <v>1500700</v>
          </cell>
          <cell r="X262">
            <v>1798200</v>
          </cell>
          <cell r="Y262">
            <v>1300700</v>
          </cell>
          <cell r="Z262">
            <v>11580560</v>
          </cell>
          <cell r="AA262">
            <v>965100</v>
          </cell>
          <cell r="AB262">
            <v>15</v>
          </cell>
          <cell r="AC262">
            <v>4</v>
          </cell>
          <cell r="AD262">
            <v>835240</v>
          </cell>
          <cell r="AE262">
            <v>69600</v>
          </cell>
          <cell r="AF262">
            <v>2668500</v>
          </cell>
          <cell r="AG262">
            <v>0</v>
          </cell>
          <cell r="AH262">
            <v>4218423</v>
          </cell>
        </row>
        <row r="263">
          <cell r="A263">
            <v>259</v>
          </cell>
          <cell r="B263">
            <v>20000017</v>
          </cell>
          <cell r="C263" t="str">
            <v>오경태</v>
          </cell>
          <cell r="D263">
            <v>20000017</v>
          </cell>
          <cell r="E263" t="str">
            <v>CORE반</v>
          </cell>
          <cell r="F263" t="str">
            <v>남</v>
          </cell>
          <cell r="G263" t="str">
            <v>740325-1774510</v>
          </cell>
          <cell r="H263">
            <v>36661</v>
          </cell>
          <cell r="I263">
            <v>38504</v>
          </cell>
          <cell r="J263">
            <v>8.882191780821918</v>
          </cell>
          <cell r="K263">
            <v>3.8328767123287673</v>
          </cell>
          <cell r="L263">
            <v>42010</v>
          </cell>
          <cell r="M263">
            <v>1712380</v>
          </cell>
          <cell r="N263">
            <v>1592720</v>
          </cell>
          <cell r="O263">
            <v>1818650</v>
          </cell>
          <cell r="P263">
            <v>5123750</v>
          </cell>
          <cell r="Q263">
            <v>1689000</v>
          </cell>
          <cell r="R263">
            <v>1163990</v>
          </cell>
          <cell r="S263">
            <v>1360300</v>
          </cell>
          <cell r="T263">
            <v>1237230</v>
          </cell>
          <cell r="U263">
            <v>1568360</v>
          </cell>
          <cell r="V263">
            <v>1237230</v>
          </cell>
          <cell r="W263">
            <v>1340300</v>
          </cell>
          <cell r="X263">
            <v>1710450</v>
          </cell>
          <cell r="Y263">
            <v>1140300</v>
          </cell>
          <cell r="Z263">
            <v>10758160</v>
          </cell>
          <cell r="AA263">
            <v>896400</v>
          </cell>
          <cell r="AB263">
            <v>15</v>
          </cell>
          <cell r="AC263">
            <v>4</v>
          </cell>
          <cell r="AD263">
            <v>798190</v>
          </cell>
          <cell r="AE263">
            <v>66600</v>
          </cell>
          <cell r="AF263">
            <v>2652000</v>
          </cell>
          <cell r="AG263">
            <v>0</v>
          </cell>
          <cell r="AH263">
            <v>10164789</v>
          </cell>
        </row>
        <row r="264">
          <cell r="A264">
            <v>260</v>
          </cell>
          <cell r="B264">
            <v>20010007</v>
          </cell>
          <cell r="C264" t="str">
            <v>윤홍상</v>
          </cell>
          <cell r="D264">
            <v>20010007</v>
          </cell>
          <cell r="E264" t="str">
            <v>CORE반</v>
          </cell>
          <cell r="F264" t="str">
            <v>남</v>
          </cell>
          <cell r="G264" t="str">
            <v>781015-1148614</v>
          </cell>
          <cell r="H264">
            <v>36976</v>
          </cell>
          <cell r="I264">
            <v>38961</v>
          </cell>
          <cell r="J264">
            <v>8.0191780821917806</v>
          </cell>
          <cell r="K264">
            <v>2.580821917808219</v>
          </cell>
          <cell r="L264">
            <v>40176.666665999997</v>
          </cell>
          <cell r="M264">
            <v>1556980</v>
          </cell>
          <cell r="N264">
            <v>1408580</v>
          </cell>
          <cell r="O264">
            <v>1593150</v>
          </cell>
          <cell r="P264">
            <v>4558710</v>
          </cell>
          <cell r="Q264">
            <v>1503000</v>
          </cell>
          <cell r="R264">
            <v>1115490</v>
          </cell>
          <cell r="S264">
            <v>1310800</v>
          </cell>
          <cell r="T264">
            <v>1183520</v>
          </cell>
          <cell r="U264">
            <v>1508960</v>
          </cell>
          <cell r="V264">
            <v>1090800</v>
          </cell>
          <cell r="W264">
            <v>1290800</v>
          </cell>
          <cell r="X264">
            <v>1636200</v>
          </cell>
          <cell r="Y264">
            <v>1090800</v>
          </cell>
          <cell r="Z264">
            <v>10227370</v>
          </cell>
          <cell r="AA264">
            <v>852300</v>
          </cell>
          <cell r="AB264">
            <v>15</v>
          </cell>
          <cell r="AC264">
            <v>3</v>
          </cell>
          <cell r="AD264">
            <v>723179.99998799991</v>
          </cell>
          <cell r="AE264">
            <v>60300</v>
          </cell>
          <cell r="AF264">
            <v>2415600</v>
          </cell>
          <cell r="AG264">
            <v>0</v>
          </cell>
          <cell r="AH264">
            <v>6234233</v>
          </cell>
        </row>
        <row r="265">
          <cell r="A265">
            <v>261</v>
          </cell>
          <cell r="B265">
            <v>20010021</v>
          </cell>
          <cell r="C265" t="str">
            <v>임영대</v>
          </cell>
          <cell r="D265">
            <v>20010021</v>
          </cell>
          <cell r="E265" t="str">
            <v>CORE반</v>
          </cell>
          <cell r="F265" t="str">
            <v>남</v>
          </cell>
          <cell r="G265" t="str">
            <v>780725-1777310</v>
          </cell>
          <cell r="H265">
            <v>37055</v>
          </cell>
          <cell r="I265">
            <v>39234</v>
          </cell>
          <cell r="J265">
            <v>7.8027397260273972</v>
          </cell>
          <cell r="K265">
            <v>1.832876712328767</v>
          </cell>
          <cell r="L265">
            <v>40786.666665999997</v>
          </cell>
          <cell r="M265">
            <v>1656310</v>
          </cell>
          <cell r="N265">
            <v>1520080</v>
          </cell>
          <cell r="O265">
            <v>1798760</v>
          </cell>
          <cell r="P265">
            <v>4975150</v>
          </cell>
          <cell r="Q265">
            <v>1640100</v>
          </cell>
          <cell r="R265">
            <v>1030200</v>
          </cell>
          <cell r="S265">
            <v>1411980</v>
          </cell>
          <cell r="T265">
            <v>1098600</v>
          </cell>
          <cell r="U265">
            <v>1518320</v>
          </cell>
          <cell r="V265">
            <v>1191980</v>
          </cell>
          <cell r="W265">
            <v>1391980</v>
          </cell>
          <cell r="X265">
            <v>1647900</v>
          </cell>
          <cell r="Y265">
            <v>1098600</v>
          </cell>
          <cell r="Z265">
            <v>10389560</v>
          </cell>
          <cell r="AA265">
            <v>865800</v>
          </cell>
          <cell r="AB265">
            <v>15</v>
          </cell>
          <cell r="AC265">
            <v>3</v>
          </cell>
          <cell r="AD265">
            <v>734159.99998799991</v>
          </cell>
          <cell r="AE265">
            <v>61200</v>
          </cell>
          <cell r="AF265">
            <v>2567100</v>
          </cell>
          <cell r="AG265">
            <v>0</v>
          </cell>
          <cell r="AH265">
            <v>4705178</v>
          </cell>
        </row>
        <row r="266">
          <cell r="A266">
            <v>262</v>
          </cell>
          <cell r="B266">
            <v>20010025</v>
          </cell>
          <cell r="C266" t="str">
            <v>육근호</v>
          </cell>
          <cell r="D266">
            <v>20010025</v>
          </cell>
          <cell r="E266" t="str">
            <v>CORE반</v>
          </cell>
          <cell r="F266" t="str">
            <v>남</v>
          </cell>
          <cell r="G266" t="str">
            <v>781125-1386211</v>
          </cell>
          <cell r="H266">
            <v>37078</v>
          </cell>
          <cell r="I266">
            <v>39661</v>
          </cell>
          <cell r="J266">
            <v>7.7397260273972606</v>
          </cell>
          <cell r="K266">
            <v>0.66301369863013704</v>
          </cell>
          <cell r="L266">
            <v>40686.666665999997</v>
          </cell>
          <cell r="M266">
            <v>1601410</v>
          </cell>
          <cell r="N266">
            <v>1644420</v>
          </cell>
          <cell r="O266">
            <v>1750690</v>
          </cell>
          <cell r="P266">
            <v>4996520</v>
          </cell>
          <cell r="Q266">
            <v>1647300</v>
          </cell>
          <cell r="R266">
            <v>1027500</v>
          </cell>
          <cell r="S266">
            <v>1408730</v>
          </cell>
          <cell r="T266">
            <v>1188730</v>
          </cell>
          <cell r="U266">
            <v>1514720</v>
          </cell>
          <cell r="V266">
            <v>1188730</v>
          </cell>
          <cell r="W266">
            <v>1388730</v>
          </cell>
          <cell r="X266">
            <v>1643400</v>
          </cell>
          <cell r="Y266">
            <v>1188730</v>
          </cell>
          <cell r="Z266">
            <v>10549270</v>
          </cell>
          <cell r="AA266">
            <v>879000</v>
          </cell>
          <cell r="AB266">
            <v>15</v>
          </cell>
          <cell r="AC266">
            <v>3</v>
          </cell>
          <cell r="AD266">
            <v>732359.99998799991</v>
          </cell>
          <cell r="AE266">
            <v>60900</v>
          </cell>
          <cell r="AF266">
            <v>2587200</v>
          </cell>
          <cell r="AG266">
            <v>0</v>
          </cell>
          <cell r="AH266">
            <v>1715349</v>
          </cell>
        </row>
        <row r="267">
          <cell r="A267">
            <v>263</v>
          </cell>
          <cell r="B267">
            <v>20020004</v>
          </cell>
          <cell r="C267" t="str">
            <v>장형철</v>
          </cell>
          <cell r="D267">
            <v>20020004</v>
          </cell>
          <cell r="E267" t="str">
            <v>CORE반</v>
          </cell>
          <cell r="F267" t="str">
            <v>남</v>
          </cell>
          <cell r="G267" t="str">
            <v>770916-1149611</v>
          </cell>
          <cell r="H267">
            <v>37306</v>
          </cell>
          <cell r="I267">
            <v>39326</v>
          </cell>
          <cell r="J267">
            <v>7.1150684931506847</v>
          </cell>
          <cell r="K267">
            <v>1.5808219178082192</v>
          </cell>
          <cell r="L267">
            <v>40226.666665999997</v>
          </cell>
          <cell r="M267">
            <v>1507600</v>
          </cell>
          <cell r="N267">
            <v>1589490</v>
          </cell>
          <cell r="O267">
            <v>1747860</v>
          </cell>
          <cell r="P267">
            <v>4844950</v>
          </cell>
          <cell r="Q267">
            <v>1597200</v>
          </cell>
          <cell r="R267">
            <v>1104750</v>
          </cell>
          <cell r="S267">
            <v>1301800</v>
          </cell>
          <cell r="T267">
            <v>1173750</v>
          </cell>
          <cell r="U267">
            <v>1498160</v>
          </cell>
          <cell r="V267">
            <v>1081800</v>
          </cell>
          <cell r="W267">
            <v>1281800</v>
          </cell>
          <cell r="X267">
            <v>1622700</v>
          </cell>
          <cell r="Y267">
            <v>1081800</v>
          </cell>
          <cell r="Z267">
            <v>10146560</v>
          </cell>
          <cell r="AA267">
            <v>845400</v>
          </cell>
          <cell r="AB267">
            <v>15</v>
          </cell>
          <cell r="AC267">
            <v>3</v>
          </cell>
          <cell r="AD267">
            <v>724079.99998799991</v>
          </cell>
          <cell r="AE267">
            <v>60300</v>
          </cell>
          <cell r="AF267">
            <v>2502900</v>
          </cell>
          <cell r="AG267">
            <v>0</v>
          </cell>
          <cell r="AH267">
            <v>3956639</v>
          </cell>
        </row>
        <row r="268">
          <cell r="A268">
            <v>264</v>
          </cell>
          <cell r="B268">
            <v>20020017</v>
          </cell>
          <cell r="C268" t="str">
            <v>김봉영</v>
          </cell>
          <cell r="D268">
            <v>20020017</v>
          </cell>
          <cell r="E268" t="str">
            <v>CORE반</v>
          </cell>
          <cell r="F268" t="str">
            <v>남</v>
          </cell>
          <cell r="G268" t="str">
            <v>771102-1460717</v>
          </cell>
          <cell r="H268">
            <v>37389</v>
          </cell>
          <cell r="I268">
            <v>37389</v>
          </cell>
          <cell r="J268">
            <v>6.8876712328767127</v>
          </cell>
          <cell r="K268">
            <v>6.8876712328767127</v>
          </cell>
          <cell r="L268">
            <v>40816.666665999997</v>
          </cell>
          <cell r="M268">
            <v>1739310</v>
          </cell>
          <cell r="N268">
            <v>1629360</v>
          </cell>
          <cell r="O268">
            <v>1929000</v>
          </cell>
          <cell r="P268">
            <v>5297670</v>
          </cell>
          <cell r="Q268">
            <v>1746600</v>
          </cell>
          <cell r="R268">
            <v>1118420</v>
          </cell>
          <cell r="S268">
            <v>1412960</v>
          </cell>
          <cell r="T268">
            <v>1099500</v>
          </cell>
          <cell r="U268">
            <v>1519400</v>
          </cell>
          <cell r="V268">
            <v>1099500</v>
          </cell>
          <cell r="W268">
            <v>1392960</v>
          </cell>
          <cell r="X268">
            <v>1649250</v>
          </cell>
          <cell r="Y268">
            <v>1192960</v>
          </cell>
          <cell r="Z268">
            <v>10484950</v>
          </cell>
          <cell r="AA268">
            <v>873600</v>
          </cell>
          <cell r="AB268">
            <v>15</v>
          </cell>
          <cell r="AC268">
            <v>3</v>
          </cell>
          <cell r="AD268">
            <v>734699.99998799991</v>
          </cell>
          <cell r="AE268">
            <v>61200</v>
          </cell>
          <cell r="AF268">
            <v>2681400</v>
          </cell>
          <cell r="AG268">
            <v>1</v>
          </cell>
          <cell r="AH268">
            <v>21150002</v>
          </cell>
        </row>
        <row r="269">
          <cell r="A269">
            <v>265</v>
          </cell>
          <cell r="B269">
            <v>20020020</v>
          </cell>
          <cell r="C269" t="str">
            <v>지대영</v>
          </cell>
          <cell r="D269">
            <v>20020020</v>
          </cell>
          <cell r="E269" t="str">
            <v>CORE반</v>
          </cell>
          <cell r="F269" t="str">
            <v>남</v>
          </cell>
          <cell r="G269" t="str">
            <v>770105-1392516</v>
          </cell>
          <cell r="H269">
            <v>37410</v>
          </cell>
          <cell r="I269">
            <v>39722</v>
          </cell>
          <cell r="J269">
            <v>6.8301369863013699</v>
          </cell>
          <cell r="K269">
            <v>0.49589041095890413</v>
          </cell>
          <cell r="L269">
            <v>40980</v>
          </cell>
          <cell r="M269">
            <v>1690400</v>
          </cell>
          <cell r="N269">
            <v>1642930</v>
          </cell>
          <cell r="O269">
            <v>1950960</v>
          </cell>
          <cell r="P269">
            <v>5284290</v>
          </cell>
          <cell r="Q269">
            <v>1742100</v>
          </cell>
          <cell r="R269">
            <v>1128180</v>
          </cell>
          <cell r="S269">
            <v>1329400</v>
          </cell>
          <cell r="T269">
            <v>1109400</v>
          </cell>
          <cell r="U269">
            <v>1531280</v>
          </cell>
          <cell r="V269">
            <v>1203700</v>
          </cell>
          <cell r="W269">
            <v>1403700</v>
          </cell>
          <cell r="X269">
            <v>1664100</v>
          </cell>
          <cell r="Y269">
            <v>1203700</v>
          </cell>
          <cell r="Z269">
            <v>10573460</v>
          </cell>
          <cell r="AA269">
            <v>881100</v>
          </cell>
          <cell r="AB269">
            <v>15</v>
          </cell>
          <cell r="AC269">
            <v>3</v>
          </cell>
          <cell r="AD269">
            <v>737640</v>
          </cell>
          <cell r="AE269">
            <v>61500</v>
          </cell>
          <cell r="AF269">
            <v>2684700</v>
          </cell>
          <cell r="AG269">
            <v>0</v>
          </cell>
          <cell r="AH269">
            <v>1331317</v>
          </cell>
        </row>
        <row r="270">
          <cell r="A270">
            <v>266</v>
          </cell>
          <cell r="B270">
            <v>20060024</v>
          </cell>
          <cell r="C270" t="str">
            <v>백성열</v>
          </cell>
          <cell r="D270">
            <v>20060024</v>
          </cell>
          <cell r="E270" t="str">
            <v>CORE반</v>
          </cell>
          <cell r="F270" t="str">
            <v>남</v>
          </cell>
          <cell r="G270" t="str">
            <v>800203-1231513</v>
          </cell>
          <cell r="H270">
            <v>38859</v>
          </cell>
          <cell r="I270">
            <v>38859</v>
          </cell>
          <cell r="J270">
            <v>2.8602739726027395</v>
          </cell>
          <cell r="K270">
            <v>2.8602739726027395</v>
          </cell>
          <cell r="L270">
            <v>38560</v>
          </cell>
          <cell r="M270">
            <v>1595640</v>
          </cell>
          <cell r="N270">
            <v>1530510</v>
          </cell>
          <cell r="O270">
            <v>1699260</v>
          </cell>
          <cell r="P270">
            <v>4825410</v>
          </cell>
          <cell r="Q270">
            <v>1590900</v>
          </cell>
          <cell r="R270">
            <v>1057880</v>
          </cell>
          <cell r="S270">
            <v>1344930</v>
          </cell>
          <cell r="T270">
            <v>1124930</v>
          </cell>
          <cell r="U270">
            <v>1444160</v>
          </cell>
          <cell r="V270">
            <v>1124930</v>
          </cell>
          <cell r="W270">
            <v>1236800</v>
          </cell>
          <cell r="X270">
            <v>1555200</v>
          </cell>
          <cell r="Y270">
            <v>1124930</v>
          </cell>
          <cell r="Z270">
            <v>10013760</v>
          </cell>
          <cell r="AA270">
            <v>834600</v>
          </cell>
          <cell r="AB270">
            <v>15</v>
          </cell>
          <cell r="AC270">
            <v>1</v>
          </cell>
          <cell r="AD270">
            <v>616960</v>
          </cell>
          <cell r="AE270">
            <v>51300</v>
          </cell>
          <cell r="AF270">
            <v>2476800</v>
          </cell>
          <cell r="AG270">
            <v>0</v>
          </cell>
          <cell r="AH270">
            <v>7084327</v>
          </cell>
        </row>
        <row r="271">
          <cell r="A271">
            <v>267</v>
          </cell>
          <cell r="B271">
            <v>20070035</v>
          </cell>
          <cell r="C271" t="str">
            <v>이문형</v>
          </cell>
          <cell r="D271">
            <v>20070035</v>
          </cell>
          <cell r="E271" t="str">
            <v>CORE반</v>
          </cell>
          <cell r="F271" t="str">
            <v>남</v>
          </cell>
          <cell r="G271" t="str">
            <v>811202-1114111</v>
          </cell>
          <cell r="H271">
            <v>39300</v>
          </cell>
          <cell r="I271">
            <v>39300</v>
          </cell>
          <cell r="J271">
            <v>1.6520547945205479</v>
          </cell>
          <cell r="K271">
            <v>1.6520547945205479</v>
          </cell>
          <cell r="L271">
            <v>37960</v>
          </cell>
          <cell r="M271">
            <v>1488500</v>
          </cell>
          <cell r="N271">
            <v>1438550</v>
          </cell>
          <cell r="O271">
            <v>1616810</v>
          </cell>
          <cell r="P271">
            <v>4543860</v>
          </cell>
          <cell r="Q271">
            <v>1497900</v>
          </cell>
          <cell r="R271">
            <v>771270</v>
          </cell>
          <cell r="S271">
            <v>1066920</v>
          </cell>
          <cell r="T271">
            <v>1105400</v>
          </cell>
          <cell r="U271">
            <v>1422560</v>
          </cell>
          <cell r="V271">
            <v>1105400</v>
          </cell>
          <cell r="W271">
            <v>1305400</v>
          </cell>
          <cell r="X271">
            <v>1528200</v>
          </cell>
          <cell r="Y271">
            <v>1018800</v>
          </cell>
          <cell r="Z271">
            <v>9323950</v>
          </cell>
          <cell r="AA271">
            <v>777000</v>
          </cell>
          <cell r="AB271">
            <v>15</v>
          </cell>
          <cell r="AC271">
            <v>0</v>
          </cell>
          <cell r="AD271">
            <v>569400</v>
          </cell>
          <cell r="AE271">
            <v>47400</v>
          </cell>
          <cell r="AF271">
            <v>2322300</v>
          </cell>
          <cell r="AG271">
            <v>0</v>
          </cell>
          <cell r="AH271">
            <v>3836567</v>
          </cell>
        </row>
        <row r="272">
          <cell r="A272">
            <v>268</v>
          </cell>
          <cell r="B272">
            <v>20070039</v>
          </cell>
          <cell r="C272" t="str">
            <v>강재석</v>
          </cell>
          <cell r="D272">
            <v>20070039</v>
          </cell>
          <cell r="E272" t="str">
            <v>CORE반</v>
          </cell>
          <cell r="F272" t="str">
            <v>남</v>
          </cell>
          <cell r="G272" t="str">
            <v>830909-1149510</v>
          </cell>
          <cell r="H272">
            <v>39314</v>
          </cell>
          <cell r="I272">
            <v>39314</v>
          </cell>
          <cell r="J272">
            <v>1.6136986301369862</v>
          </cell>
          <cell r="K272">
            <v>1.6136986301369862</v>
          </cell>
          <cell r="L272">
            <v>37960</v>
          </cell>
          <cell r="M272">
            <v>1438060</v>
          </cell>
          <cell r="N272">
            <v>1517020</v>
          </cell>
          <cell r="O272">
            <v>1577460</v>
          </cell>
          <cell r="P272">
            <v>4532540</v>
          </cell>
          <cell r="Q272">
            <v>1494300</v>
          </cell>
          <cell r="R272">
            <v>726390</v>
          </cell>
          <cell r="S272">
            <v>1111700</v>
          </cell>
          <cell r="T272">
            <v>1105400</v>
          </cell>
          <cell r="U272">
            <v>1422560</v>
          </cell>
          <cell r="V272">
            <v>1105400</v>
          </cell>
          <cell r="W272">
            <v>1305400</v>
          </cell>
          <cell r="X272">
            <v>1528200</v>
          </cell>
          <cell r="Y272">
            <v>1018800</v>
          </cell>
          <cell r="Z272">
            <v>9323850</v>
          </cell>
          <cell r="AA272">
            <v>777000</v>
          </cell>
          <cell r="AB272">
            <v>15</v>
          </cell>
          <cell r="AC272">
            <v>0</v>
          </cell>
          <cell r="AD272">
            <v>569400</v>
          </cell>
          <cell r="AE272">
            <v>47400</v>
          </cell>
          <cell r="AF272">
            <v>2318700</v>
          </cell>
          <cell r="AG272">
            <v>0</v>
          </cell>
          <cell r="AH272">
            <v>3741683</v>
          </cell>
        </row>
        <row r="273">
          <cell r="A273">
            <v>269</v>
          </cell>
          <cell r="B273">
            <v>20080012</v>
          </cell>
          <cell r="C273" t="str">
            <v>이건만</v>
          </cell>
          <cell r="D273">
            <v>20080012</v>
          </cell>
          <cell r="E273" t="str">
            <v>CORE반</v>
          </cell>
          <cell r="F273" t="str">
            <v>남</v>
          </cell>
          <cell r="G273" t="str">
            <v>810409-1235026</v>
          </cell>
          <cell r="H273">
            <v>39510</v>
          </cell>
          <cell r="I273">
            <v>39510</v>
          </cell>
          <cell r="J273">
            <v>1.0767123287671232</v>
          </cell>
          <cell r="K273">
            <v>1.0767123287671232</v>
          </cell>
          <cell r="L273">
            <v>36946.666665999997</v>
          </cell>
          <cell r="M273">
            <v>1481750</v>
          </cell>
          <cell r="N273">
            <v>1373100</v>
          </cell>
          <cell r="O273">
            <v>1475050</v>
          </cell>
          <cell r="P273">
            <v>4329900</v>
          </cell>
          <cell r="Q273">
            <v>1427400</v>
          </cell>
          <cell r="R273">
            <v>149180</v>
          </cell>
          <cell r="S273">
            <v>455870</v>
          </cell>
          <cell r="T273">
            <v>496950</v>
          </cell>
          <cell r="U273">
            <v>746340</v>
          </cell>
          <cell r="V273">
            <v>665910</v>
          </cell>
          <cell r="W273">
            <v>974940</v>
          </cell>
          <cell r="X273">
            <v>1237410</v>
          </cell>
          <cell r="Y273">
            <v>983960</v>
          </cell>
          <cell r="Z273">
            <v>5710560</v>
          </cell>
          <cell r="AA273">
            <v>475800</v>
          </cell>
          <cell r="AB273">
            <v>15</v>
          </cell>
          <cell r="AC273">
            <v>0</v>
          </cell>
          <cell r="AD273">
            <v>554199.99998999992</v>
          </cell>
          <cell r="AE273">
            <v>46200</v>
          </cell>
          <cell r="AF273">
            <v>1949400</v>
          </cell>
          <cell r="AG273">
            <v>0</v>
          </cell>
          <cell r="AH273">
            <v>2098943</v>
          </cell>
        </row>
        <row r="274">
          <cell r="A274">
            <v>270</v>
          </cell>
          <cell r="B274">
            <v>20080019</v>
          </cell>
          <cell r="C274" t="str">
            <v>이윤</v>
          </cell>
          <cell r="D274">
            <v>20080019</v>
          </cell>
          <cell r="E274" t="str">
            <v>CORE반</v>
          </cell>
          <cell r="F274" t="str">
            <v>남</v>
          </cell>
          <cell r="G274" t="str">
            <v>840123-1056419</v>
          </cell>
          <cell r="H274">
            <v>39532</v>
          </cell>
          <cell r="I274">
            <v>39532</v>
          </cell>
          <cell r="J274">
            <v>1.0164383561643835</v>
          </cell>
          <cell r="K274">
            <v>1.0164383561643835</v>
          </cell>
          <cell r="L274">
            <v>37060</v>
          </cell>
          <cell r="M274">
            <v>1350370</v>
          </cell>
          <cell r="N274">
            <v>1379850</v>
          </cell>
          <cell r="O274">
            <v>1528210</v>
          </cell>
          <cell r="P274">
            <v>4258430</v>
          </cell>
          <cell r="Q274">
            <v>1404000</v>
          </cell>
          <cell r="R274">
            <v>92820</v>
          </cell>
          <cell r="S274">
            <v>367790</v>
          </cell>
          <cell r="T274">
            <v>436390</v>
          </cell>
          <cell r="U274">
            <v>623670</v>
          </cell>
          <cell r="V274">
            <v>586850</v>
          </cell>
          <cell r="W274">
            <v>913690</v>
          </cell>
          <cell r="X274">
            <v>1145530</v>
          </cell>
          <cell r="Y274">
            <v>894700</v>
          </cell>
          <cell r="Z274">
            <v>5061440</v>
          </cell>
          <cell r="AA274">
            <v>421800</v>
          </cell>
          <cell r="AB274">
            <v>15</v>
          </cell>
          <cell r="AC274">
            <v>0</v>
          </cell>
          <cell r="AD274">
            <v>555900</v>
          </cell>
          <cell r="AE274">
            <v>46200</v>
          </cell>
          <cell r="AF274">
            <v>1872000</v>
          </cell>
          <cell r="AG274">
            <v>0</v>
          </cell>
          <cell r="AH274">
            <v>1902773</v>
          </cell>
        </row>
        <row r="275">
          <cell r="A275">
            <v>271</v>
          </cell>
          <cell r="B275">
            <v>20080092</v>
          </cell>
          <cell r="C275" t="str">
            <v>김민기</v>
          </cell>
          <cell r="D275">
            <v>20080092</v>
          </cell>
          <cell r="E275" t="str">
            <v>CORE반</v>
          </cell>
          <cell r="F275" t="str">
            <v>남</v>
          </cell>
          <cell r="G275" t="str">
            <v>820109-1156820</v>
          </cell>
          <cell r="H275">
            <v>39729</v>
          </cell>
          <cell r="I275">
            <v>39729</v>
          </cell>
          <cell r="J275">
            <v>0.47671232876712327</v>
          </cell>
          <cell r="K275">
            <v>0.47671232876712327</v>
          </cell>
          <cell r="L275">
            <v>36810</v>
          </cell>
          <cell r="M275">
            <v>1409220</v>
          </cell>
          <cell r="N275">
            <v>1414170</v>
          </cell>
          <cell r="O275">
            <v>1533310</v>
          </cell>
          <cell r="P275">
            <v>4356700</v>
          </cell>
          <cell r="Q275">
            <v>1436400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291840</v>
          </cell>
          <cell r="X275">
            <v>332750</v>
          </cell>
          <cell r="Y275">
            <v>416510</v>
          </cell>
          <cell r="Z275">
            <v>1041100</v>
          </cell>
          <cell r="AA275">
            <v>86700</v>
          </cell>
          <cell r="AB275">
            <v>0</v>
          </cell>
          <cell r="AC275">
            <v>0</v>
          </cell>
          <cell r="AD275">
            <v>0</v>
          </cell>
          <cell r="AE275">
            <v>0</v>
          </cell>
          <cell r="AF275">
            <v>1523100</v>
          </cell>
          <cell r="AG275">
            <v>0</v>
          </cell>
          <cell r="AH275" t="str">
            <v>퇴직금없음</v>
          </cell>
        </row>
        <row r="276">
          <cell r="A276">
            <v>272</v>
          </cell>
          <cell r="B276">
            <v>20080103</v>
          </cell>
          <cell r="C276" t="str">
            <v>김성효</v>
          </cell>
          <cell r="D276">
            <v>20080103</v>
          </cell>
          <cell r="E276" t="str">
            <v>CORE반</v>
          </cell>
          <cell r="F276" t="str">
            <v>남</v>
          </cell>
          <cell r="G276" t="str">
            <v>770224-1140817</v>
          </cell>
          <cell r="H276">
            <v>39748</v>
          </cell>
          <cell r="I276">
            <v>39748</v>
          </cell>
          <cell r="J276">
            <v>0.42465753424657532</v>
          </cell>
          <cell r="K276">
            <v>0.42465753424657532</v>
          </cell>
          <cell r="L276">
            <v>36810</v>
          </cell>
          <cell r="M276">
            <v>1376080</v>
          </cell>
          <cell r="N276">
            <v>1352050</v>
          </cell>
          <cell r="O276">
            <v>1415970</v>
          </cell>
          <cell r="P276">
            <v>4144100</v>
          </cell>
          <cell r="Q276">
            <v>1366200</v>
          </cell>
          <cell r="R276">
            <v>0</v>
          </cell>
          <cell r="S276">
            <v>0</v>
          </cell>
          <cell r="T276">
            <v>0</v>
          </cell>
          <cell r="U276">
            <v>0</v>
          </cell>
          <cell r="V276">
            <v>0</v>
          </cell>
          <cell r="W276">
            <v>258370</v>
          </cell>
          <cell r="X276">
            <v>260420</v>
          </cell>
          <cell r="Y276">
            <v>363110</v>
          </cell>
          <cell r="Z276">
            <v>881900</v>
          </cell>
          <cell r="AA276">
            <v>73500</v>
          </cell>
          <cell r="AB276">
            <v>0</v>
          </cell>
          <cell r="AC276">
            <v>0</v>
          </cell>
          <cell r="AD276">
            <v>0</v>
          </cell>
          <cell r="AE276">
            <v>0</v>
          </cell>
          <cell r="AF276">
            <v>1439700</v>
          </cell>
          <cell r="AG276">
            <v>0</v>
          </cell>
          <cell r="AH276" t="str">
            <v>퇴직금없음</v>
          </cell>
        </row>
        <row r="277">
          <cell r="A277">
            <v>273</v>
          </cell>
          <cell r="B277">
            <v>19920001</v>
          </cell>
          <cell r="C277" t="str">
            <v>이강만</v>
          </cell>
          <cell r="D277">
            <v>19920001</v>
          </cell>
          <cell r="E277" t="str">
            <v>D/S영업팀</v>
          </cell>
          <cell r="F277" t="str">
            <v>남</v>
          </cell>
          <cell r="G277" t="str">
            <v>640113-1397317</v>
          </cell>
          <cell r="H277">
            <v>33641</v>
          </cell>
          <cell r="I277">
            <v>39295</v>
          </cell>
          <cell r="J277">
            <v>17.156164383561645</v>
          </cell>
          <cell r="K277">
            <v>1.6657534246575343</v>
          </cell>
          <cell r="L277">
            <v>67456.666666000005</v>
          </cell>
          <cell r="M277">
            <v>2502250</v>
          </cell>
          <cell r="N277">
            <v>2502250</v>
          </cell>
          <cell r="O277">
            <v>2482250</v>
          </cell>
          <cell r="P277">
            <v>7486750</v>
          </cell>
          <cell r="Q277">
            <v>2468100</v>
          </cell>
          <cell r="R277">
            <v>1780640</v>
          </cell>
          <cell r="S277">
            <v>2109390</v>
          </cell>
          <cell r="T277">
            <v>1889390</v>
          </cell>
          <cell r="U277">
            <v>2028440</v>
          </cell>
          <cell r="V277">
            <v>1889390</v>
          </cell>
          <cell r="W277">
            <v>2089390</v>
          </cell>
          <cell r="X277">
            <v>2285550</v>
          </cell>
          <cell r="Y277">
            <v>1889390</v>
          </cell>
          <cell r="Z277">
            <v>15961580</v>
          </cell>
          <cell r="AA277">
            <v>1330200</v>
          </cell>
          <cell r="AB277">
            <v>15</v>
          </cell>
          <cell r="AC277">
            <v>8</v>
          </cell>
          <cell r="AD277">
            <v>1551503.3333180002</v>
          </cell>
          <cell r="AE277">
            <v>129300</v>
          </cell>
          <cell r="AF277">
            <v>3927600</v>
          </cell>
          <cell r="AG277">
            <v>0</v>
          </cell>
          <cell r="AH277">
            <v>6542413</v>
          </cell>
        </row>
        <row r="278">
          <cell r="A278">
            <v>274</v>
          </cell>
          <cell r="B278">
            <v>19960007</v>
          </cell>
          <cell r="C278" t="str">
            <v>이택기</v>
          </cell>
          <cell r="D278">
            <v>19960007</v>
          </cell>
          <cell r="E278" t="str">
            <v>D/S영업팀</v>
          </cell>
          <cell r="F278" t="str">
            <v>남</v>
          </cell>
          <cell r="G278" t="str">
            <v>690723-1149123</v>
          </cell>
          <cell r="H278">
            <v>35416</v>
          </cell>
          <cell r="I278">
            <v>39479</v>
          </cell>
          <cell r="J278">
            <v>12.293150684931506</v>
          </cell>
          <cell r="K278">
            <v>1.1616438356164382</v>
          </cell>
          <cell r="L278">
            <v>50493.333333000002</v>
          </cell>
          <cell r="M278">
            <v>1897020</v>
          </cell>
          <cell r="N278">
            <v>1897020</v>
          </cell>
          <cell r="O278">
            <v>1917020</v>
          </cell>
          <cell r="P278">
            <v>5711060</v>
          </cell>
          <cell r="Q278">
            <v>1882800</v>
          </cell>
          <cell r="R278">
            <v>1396640</v>
          </cell>
          <cell r="S278">
            <v>1704570</v>
          </cell>
          <cell r="T278">
            <v>1484570</v>
          </cell>
          <cell r="U278">
            <v>1735760</v>
          </cell>
          <cell r="V278">
            <v>1484570</v>
          </cell>
          <cell r="W278">
            <v>1684570</v>
          </cell>
          <cell r="X278">
            <v>1919700</v>
          </cell>
          <cell r="Y278">
            <v>1484570</v>
          </cell>
          <cell r="Z278">
            <v>12894950</v>
          </cell>
          <cell r="AA278">
            <v>1074600</v>
          </cell>
          <cell r="AB278">
            <v>15</v>
          </cell>
          <cell r="AC278">
            <v>6</v>
          </cell>
          <cell r="AD278">
            <v>1060359.9999929999</v>
          </cell>
          <cell r="AE278">
            <v>88500</v>
          </cell>
          <cell r="AF278">
            <v>3045900</v>
          </cell>
          <cell r="AG278">
            <v>0</v>
          </cell>
          <cell r="AH278">
            <v>3538251</v>
          </cell>
        </row>
        <row r="279">
          <cell r="A279">
            <v>275</v>
          </cell>
          <cell r="B279">
            <v>19990026</v>
          </cell>
          <cell r="C279" t="str">
            <v>장미선</v>
          </cell>
          <cell r="D279">
            <v>19990026</v>
          </cell>
          <cell r="E279" t="str">
            <v>D/S영업팀</v>
          </cell>
          <cell r="F279" t="str">
            <v>여</v>
          </cell>
          <cell r="G279" t="str">
            <v>801225-2255611</v>
          </cell>
          <cell r="H279">
            <v>36353</v>
          </cell>
          <cell r="I279">
            <v>38899</v>
          </cell>
          <cell r="J279">
            <v>9.7260273972602747</v>
          </cell>
          <cell r="K279">
            <v>2.7506849315068491</v>
          </cell>
          <cell r="L279">
            <v>36220</v>
          </cell>
          <cell r="M279">
            <v>1359590</v>
          </cell>
          <cell r="N279">
            <v>1379590</v>
          </cell>
          <cell r="O279">
            <v>1359590</v>
          </cell>
          <cell r="P279">
            <v>4098770</v>
          </cell>
          <cell r="Q279">
            <v>1351200</v>
          </cell>
          <cell r="R279">
            <v>925000</v>
          </cell>
          <cell r="S279">
            <v>1236200</v>
          </cell>
          <cell r="T279">
            <v>1016200</v>
          </cell>
          <cell r="U279">
            <v>1383920</v>
          </cell>
          <cell r="V279">
            <v>1016200</v>
          </cell>
          <cell r="W279">
            <v>1216200</v>
          </cell>
          <cell r="X279">
            <v>1479900</v>
          </cell>
          <cell r="Y279">
            <v>1016200</v>
          </cell>
          <cell r="Z279">
            <v>9289820</v>
          </cell>
          <cell r="AA279">
            <v>774300</v>
          </cell>
          <cell r="AB279">
            <v>15</v>
          </cell>
          <cell r="AC279">
            <v>4</v>
          </cell>
          <cell r="AD279">
            <v>688180</v>
          </cell>
          <cell r="AE279">
            <v>57300</v>
          </cell>
          <cell r="AF279">
            <v>2182800</v>
          </cell>
          <cell r="AG279">
            <v>0</v>
          </cell>
          <cell r="AH279">
            <v>6004195</v>
          </cell>
        </row>
        <row r="280">
          <cell r="A280">
            <v>276</v>
          </cell>
          <cell r="B280">
            <v>20020008</v>
          </cell>
          <cell r="C280" t="str">
            <v>윤인경</v>
          </cell>
          <cell r="D280">
            <v>20020008</v>
          </cell>
          <cell r="E280" t="str">
            <v>D/S영업팀</v>
          </cell>
          <cell r="F280" t="str">
            <v>여</v>
          </cell>
          <cell r="G280" t="str">
            <v>811024-2155221</v>
          </cell>
          <cell r="H280">
            <v>37329</v>
          </cell>
          <cell r="I280">
            <v>37329</v>
          </cell>
          <cell r="J280">
            <v>7.0520547945205481</v>
          </cell>
          <cell r="K280">
            <v>7.0520547945205481</v>
          </cell>
          <cell r="L280">
            <v>33993.333333000002</v>
          </cell>
          <cell r="M280">
            <v>1292770</v>
          </cell>
          <cell r="N280">
            <v>1272770</v>
          </cell>
          <cell r="O280">
            <v>1297770</v>
          </cell>
          <cell r="P280">
            <v>3863310</v>
          </cell>
          <cell r="Q280">
            <v>1273500</v>
          </cell>
          <cell r="R280">
            <v>890000</v>
          </cell>
          <cell r="S280">
            <v>1169800</v>
          </cell>
          <cell r="T280">
            <v>949800</v>
          </cell>
          <cell r="U280">
            <v>1339760</v>
          </cell>
          <cell r="V280">
            <v>949800</v>
          </cell>
          <cell r="W280">
            <v>1149800</v>
          </cell>
          <cell r="X280">
            <v>1424700</v>
          </cell>
          <cell r="Y280">
            <v>949800</v>
          </cell>
          <cell r="Z280">
            <v>8823460</v>
          </cell>
          <cell r="AA280">
            <v>735300</v>
          </cell>
          <cell r="AB280">
            <v>15</v>
          </cell>
          <cell r="AC280">
            <v>3</v>
          </cell>
          <cell r="AD280">
            <v>611879.99999400007</v>
          </cell>
          <cell r="AE280">
            <v>51000</v>
          </cell>
          <cell r="AF280">
            <v>2059800</v>
          </cell>
          <cell r="AG280">
            <v>1</v>
          </cell>
          <cell r="AH280">
            <v>16585622</v>
          </cell>
        </row>
        <row r="281">
          <cell r="A281">
            <v>277</v>
          </cell>
          <cell r="B281">
            <v>20020063</v>
          </cell>
          <cell r="C281" t="str">
            <v>김덕영</v>
          </cell>
          <cell r="D281">
            <v>20020063</v>
          </cell>
          <cell r="E281" t="str">
            <v>D/S영업팀</v>
          </cell>
          <cell r="F281" t="str">
            <v>남</v>
          </cell>
          <cell r="G281" t="str">
            <v>720401-1346135</v>
          </cell>
          <cell r="H281">
            <v>37592</v>
          </cell>
          <cell r="I281">
            <v>37592</v>
          </cell>
          <cell r="J281">
            <v>6.3315068493150681</v>
          </cell>
          <cell r="K281">
            <v>6.3315068493150681</v>
          </cell>
          <cell r="L281">
            <v>51056.666665999997</v>
          </cell>
          <cell r="M281">
            <v>2076450</v>
          </cell>
          <cell r="N281">
            <v>2056450</v>
          </cell>
          <cell r="O281">
            <v>2096450</v>
          </cell>
          <cell r="P281">
            <v>6229350</v>
          </cell>
          <cell r="Q281">
            <v>2053500</v>
          </cell>
          <cell r="R281">
            <v>1359300</v>
          </cell>
          <cell r="S281">
            <v>1677770</v>
          </cell>
          <cell r="T281">
            <v>1457770</v>
          </cell>
          <cell r="U281">
            <v>1708040</v>
          </cell>
          <cell r="V281">
            <v>1457770</v>
          </cell>
          <cell r="W281">
            <v>1657770</v>
          </cell>
          <cell r="X281">
            <v>1885050</v>
          </cell>
          <cell r="Y281">
            <v>1457770</v>
          </cell>
          <cell r="Z281">
            <v>12661240</v>
          </cell>
          <cell r="AA281">
            <v>1055100</v>
          </cell>
          <cell r="AB281">
            <v>15</v>
          </cell>
          <cell r="AC281">
            <v>3</v>
          </cell>
          <cell r="AD281">
            <v>919019.99998799991</v>
          </cell>
          <cell r="AE281">
            <v>76500</v>
          </cell>
          <cell r="AF281">
            <v>3185100</v>
          </cell>
          <cell r="AG281">
            <v>1</v>
          </cell>
          <cell r="AH281">
            <v>23351582</v>
          </cell>
        </row>
        <row r="282">
          <cell r="A282">
            <v>278</v>
          </cell>
          <cell r="B282">
            <v>20060047</v>
          </cell>
          <cell r="C282" t="str">
            <v>박미연</v>
          </cell>
          <cell r="D282">
            <v>20060047</v>
          </cell>
          <cell r="E282" t="str">
            <v>D/S영업팀</v>
          </cell>
          <cell r="F282" t="str">
            <v>여</v>
          </cell>
          <cell r="G282" t="str">
            <v>820410-2466413</v>
          </cell>
          <cell r="H282">
            <v>39041</v>
          </cell>
          <cell r="I282">
            <v>39406</v>
          </cell>
          <cell r="J282">
            <v>2.3616438356164382</v>
          </cell>
          <cell r="K282">
            <v>1.3616438356164384</v>
          </cell>
          <cell r="L282">
            <v>33186.666665999997</v>
          </cell>
          <cell r="M282">
            <v>1249940</v>
          </cell>
          <cell r="N282">
            <v>1249940</v>
          </cell>
          <cell r="O282">
            <v>1229940</v>
          </cell>
          <cell r="P282">
            <v>3729820</v>
          </cell>
          <cell r="Q282">
            <v>1229700</v>
          </cell>
          <cell r="R282">
            <v>867000</v>
          </cell>
          <cell r="S282">
            <v>1145600</v>
          </cell>
          <cell r="T282">
            <v>925600</v>
          </cell>
          <cell r="U282">
            <v>1310720</v>
          </cell>
          <cell r="V282">
            <v>925600</v>
          </cell>
          <cell r="W282">
            <v>1125600</v>
          </cell>
          <cell r="X282">
            <v>1388400</v>
          </cell>
          <cell r="Y282">
            <v>925600</v>
          </cell>
          <cell r="Z282">
            <v>8614120</v>
          </cell>
          <cell r="AA282">
            <v>717900</v>
          </cell>
          <cell r="AB282">
            <v>15</v>
          </cell>
          <cell r="AC282">
            <v>1</v>
          </cell>
          <cell r="AD282">
            <v>530986.66665599996</v>
          </cell>
          <cell r="AE282">
            <v>44100</v>
          </cell>
          <cell r="AF282">
            <v>1991700</v>
          </cell>
          <cell r="AG282">
            <v>0</v>
          </cell>
          <cell r="AH282">
            <v>2711986</v>
          </cell>
        </row>
        <row r="283">
          <cell r="A283">
            <v>279</v>
          </cell>
          <cell r="B283">
            <v>20070044</v>
          </cell>
          <cell r="C283" t="str">
            <v>홍석윤</v>
          </cell>
          <cell r="D283">
            <v>20070044</v>
          </cell>
          <cell r="E283" t="str">
            <v>D/S영업팀</v>
          </cell>
          <cell r="F283" t="str">
            <v>남</v>
          </cell>
          <cell r="G283" t="str">
            <v>680526-1254211</v>
          </cell>
          <cell r="H283">
            <v>39342</v>
          </cell>
          <cell r="I283">
            <v>39342</v>
          </cell>
          <cell r="J283">
            <v>1.536986301369863</v>
          </cell>
          <cell r="K283">
            <v>1.536986301369863</v>
          </cell>
          <cell r="L283">
            <v>53500</v>
          </cell>
          <cell r="M283">
            <v>1970750</v>
          </cell>
          <cell r="N283">
            <v>1970750</v>
          </cell>
          <cell r="O283">
            <v>1970750</v>
          </cell>
          <cell r="P283">
            <v>5912250</v>
          </cell>
          <cell r="Q283">
            <v>1949100</v>
          </cell>
          <cell r="R283">
            <v>1451800</v>
          </cell>
          <cell r="S283">
            <v>1685100</v>
          </cell>
          <cell r="T283">
            <v>1535100</v>
          </cell>
          <cell r="U283">
            <v>1388400</v>
          </cell>
          <cell r="V283">
            <v>1535100</v>
          </cell>
          <cell r="W283">
            <v>1735100</v>
          </cell>
          <cell r="X283">
            <v>1935000</v>
          </cell>
          <cell r="Y283">
            <v>1535100</v>
          </cell>
          <cell r="Z283">
            <v>12800700</v>
          </cell>
          <cell r="AA283">
            <v>1066800</v>
          </cell>
          <cell r="AB283">
            <v>15</v>
          </cell>
          <cell r="AC283">
            <v>0</v>
          </cell>
          <cell r="AD283">
            <v>802500</v>
          </cell>
          <cell r="AE283">
            <v>66900</v>
          </cell>
          <cell r="AF283">
            <v>3082800</v>
          </cell>
          <cell r="AG283">
            <v>0</v>
          </cell>
          <cell r="AH283">
            <v>4738221</v>
          </cell>
        </row>
        <row r="284">
          <cell r="A284">
            <v>280</v>
          </cell>
          <cell r="B284">
            <v>20080093</v>
          </cell>
          <cell r="C284" t="str">
            <v>류병렬</v>
          </cell>
          <cell r="D284">
            <v>20080093</v>
          </cell>
          <cell r="E284" t="str">
            <v>D/S영업팀</v>
          </cell>
          <cell r="F284" t="str">
            <v>남</v>
          </cell>
          <cell r="G284" t="str">
            <v>551210-1009521</v>
          </cell>
          <cell r="H284">
            <v>39734</v>
          </cell>
          <cell r="I284">
            <v>39734</v>
          </cell>
          <cell r="J284">
            <v>0.46301369863013697</v>
          </cell>
          <cell r="K284">
            <v>0.46301369863013697</v>
          </cell>
          <cell r="L284">
            <v>64333.333333000002</v>
          </cell>
          <cell r="M284">
            <v>3765000</v>
          </cell>
          <cell r="N284">
            <v>3765000</v>
          </cell>
          <cell r="O284">
            <v>3765000</v>
          </cell>
          <cell r="P284">
            <v>11295000</v>
          </cell>
          <cell r="Q284">
            <v>3723600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765820</v>
          </cell>
          <cell r="W284">
            <v>2540400</v>
          </cell>
          <cell r="X284">
            <v>0</v>
          </cell>
          <cell r="Y284">
            <v>2470400</v>
          </cell>
          <cell r="Z284">
            <v>5776620</v>
          </cell>
          <cell r="AA284">
            <v>481500</v>
          </cell>
          <cell r="AB284">
            <v>0</v>
          </cell>
          <cell r="AC284">
            <v>0</v>
          </cell>
          <cell r="AD284">
            <v>0</v>
          </cell>
          <cell r="AE284">
            <v>0</v>
          </cell>
          <cell r="AF284">
            <v>4205100</v>
          </cell>
          <cell r="AG284">
            <v>0</v>
          </cell>
          <cell r="AH284" t="str">
            <v>퇴직금없음</v>
          </cell>
        </row>
        <row r="285">
          <cell r="A285">
            <v>281</v>
          </cell>
          <cell r="B285">
            <v>20080105</v>
          </cell>
          <cell r="C285" t="str">
            <v>최소연</v>
          </cell>
          <cell r="D285">
            <v>20080105</v>
          </cell>
          <cell r="E285" t="str">
            <v>D/S영업팀</v>
          </cell>
          <cell r="F285" t="str">
            <v>여</v>
          </cell>
          <cell r="G285" t="str">
            <v>870123-2187311</v>
          </cell>
          <cell r="H285">
            <v>39769</v>
          </cell>
          <cell r="I285">
            <v>39769</v>
          </cell>
          <cell r="J285">
            <v>0.36712328767123287</v>
          </cell>
          <cell r="K285">
            <v>0.36712328767123287</v>
          </cell>
          <cell r="L285">
            <v>31573.333332999999</v>
          </cell>
          <cell r="M285">
            <v>1124280</v>
          </cell>
          <cell r="N285">
            <v>1144280</v>
          </cell>
          <cell r="O285">
            <v>1144280</v>
          </cell>
          <cell r="P285">
            <v>3412840</v>
          </cell>
          <cell r="Q285">
            <v>1125000</v>
          </cell>
          <cell r="R285">
            <v>0</v>
          </cell>
          <cell r="S285">
            <v>0</v>
          </cell>
          <cell r="T285">
            <v>0</v>
          </cell>
          <cell r="U285">
            <v>0</v>
          </cell>
          <cell r="V285">
            <v>0</v>
          </cell>
          <cell r="W285">
            <v>175260</v>
          </cell>
          <cell r="X285">
            <v>157900</v>
          </cell>
          <cell r="Y285">
            <v>245620</v>
          </cell>
          <cell r="Z285">
            <v>578780</v>
          </cell>
          <cell r="AA285">
            <v>48300</v>
          </cell>
          <cell r="AB285">
            <v>0</v>
          </cell>
          <cell r="AC285">
            <v>0</v>
          </cell>
          <cell r="AD285">
            <v>0</v>
          </cell>
          <cell r="AE285">
            <v>0</v>
          </cell>
          <cell r="AF285">
            <v>1173300</v>
          </cell>
          <cell r="AG285">
            <v>0</v>
          </cell>
          <cell r="AH285" t="str">
            <v>퇴직금없음</v>
          </cell>
        </row>
        <row r="286">
          <cell r="A286">
            <v>282</v>
          </cell>
          <cell r="B286">
            <v>19900002</v>
          </cell>
          <cell r="C286" t="str">
            <v>서국모</v>
          </cell>
          <cell r="D286">
            <v>19900002</v>
          </cell>
          <cell r="E286" t="str">
            <v>DIE SET반</v>
          </cell>
          <cell r="F286" t="str">
            <v>남</v>
          </cell>
          <cell r="G286" t="str">
            <v>651220-1468816</v>
          </cell>
          <cell r="H286">
            <v>32877</v>
          </cell>
          <cell r="I286">
            <v>39326</v>
          </cell>
          <cell r="J286">
            <v>19.24931506849315</v>
          </cell>
          <cell r="K286">
            <v>1.5808219178082192</v>
          </cell>
          <cell r="L286">
            <v>57860</v>
          </cell>
          <cell r="M286">
            <v>2363620</v>
          </cell>
          <cell r="N286">
            <v>2175500</v>
          </cell>
          <cell r="O286">
            <v>2330360</v>
          </cell>
          <cell r="P286">
            <v>6869480</v>
          </cell>
          <cell r="Q286">
            <v>2264700</v>
          </cell>
          <cell r="R286">
            <v>1758830</v>
          </cell>
          <cell r="S286">
            <v>2110610</v>
          </cell>
          <cell r="T286">
            <v>1890610</v>
          </cell>
          <cell r="U286">
            <v>2066960</v>
          </cell>
          <cell r="V286">
            <v>1742500</v>
          </cell>
          <cell r="W286">
            <v>1942500</v>
          </cell>
          <cell r="X286">
            <v>2333700</v>
          </cell>
          <cell r="Y286">
            <v>1890610</v>
          </cell>
          <cell r="Z286">
            <v>15736320</v>
          </cell>
          <cell r="AA286">
            <v>1311300</v>
          </cell>
          <cell r="AB286">
            <v>15</v>
          </cell>
          <cell r="AC286">
            <v>9</v>
          </cell>
          <cell r="AD286">
            <v>1388640</v>
          </cell>
          <cell r="AE286">
            <v>115800</v>
          </cell>
          <cell r="AF286">
            <v>3691800</v>
          </cell>
          <cell r="AG286">
            <v>0</v>
          </cell>
          <cell r="AH286">
            <v>5836078</v>
          </cell>
        </row>
        <row r="287">
          <cell r="A287">
            <v>283</v>
          </cell>
          <cell r="B287">
            <v>19900006</v>
          </cell>
          <cell r="C287" t="str">
            <v>최성학</v>
          </cell>
          <cell r="D287">
            <v>19900006</v>
          </cell>
          <cell r="E287" t="str">
            <v>DIE SET반</v>
          </cell>
          <cell r="F287" t="str">
            <v>남</v>
          </cell>
          <cell r="G287" t="str">
            <v>651023-1150611</v>
          </cell>
          <cell r="H287">
            <v>33051</v>
          </cell>
          <cell r="I287">
            <v>38899</v>
          </cell>
          <cell r="J287">
            <v>18.772602739726029</v>
          </cell>
          <cell r="K287">
            <v>2.7506849315068491</v>
          </cell>
          <cell r="L287">
            <v>57563.333333000002</v>
          </cell>
          <cell r="M287">
            <v>2238920</v>
          </cell>
          <cell r="N287">
            <v>2356310</v>
          </cell>
          <cell r="O287">
            <v>2432680</v>
          </cell>
          <cell r="P287">
            <v>7027910</v>
          </cell>
          <cell r="Q287">
            <v>2316900</v>
          </cell>
          <cell r="R287">
            <v>1725010</v>
          </cell>
          <cell r="S287">
            <v>2089030</v>
          </cell>
          <cell r="T287">
            <v>1869030</v>
          </cell>
          <cell r="U287">
            <v>2062280</v>
          </cell>
          <cell r="V287">
            <v>1722610</v>
          </cell>
          <cell r="W287">
            <v>2069030</v>
          </cell>
          <cell r="X287">
            <v>2327850</v>
          </cell>
          <cell r="Y287">
            <v>1722610</v>
          </cell>
          <cell r="Z287">
            <v>15587450</v>
          </cell>
          <cell r="AA287">
            <v>1299000</v>
          </cell>
          <cell r="AB287">
            <v>15</v>
          </cell>
          <cell r="AC287">
            <v>9</v>
          </cell>
          <cell r="AD287">
            <v>1381519.9999919999</v>
          </cell>
          <cell r="AE287">
            <v>115200</v>
          </cell>
          <cell r="AF287">
            <v>3731100</v>
          </cell>
          <cell r="AG287">
            <v>0</v>
          </cell>
          <cell r="AH287">
            <v>10263081</v>
          </cell>
        </row>
        <row r="288">
          <cell r="A288">
            <v>284</v>
          </cell>
          <cell r="B288">
            <v>19970007</v>
          </cell>
          <cell r="C288" t="str">
            <v>이진호</v>
          </cell>
          <cell r="D288">
            <v>19970007</v>
          </cell>
          <cell r="E288" t="str">
            <v>DIE SET반</v>
          </cell>
          <cell r="F288" t="str">
            <v>남</v>
          </cell>
          <cell r="G288" t="str">
            <v>740207-1143114</v>
          </cell>
          <cell r="H288">
            <v>35541</v>
          </cell>
          <cell r="I288">
            <v>35541</v>
          </cell>
          <cell r="J288">
            <v>11.950684931506849</v>
          </cell>
          <cell r="K288">
            <v>11.950684931506849</v>
          </cell>
          <cell r="L288">
            <v>46436.666665999997</v>
          </cell>
          <cell r="M288">
            <v>1982940</v>
          </cell>
          <cell r="N288">
            <v>1814100</v>
          </cell>
          <cell r="O288">
            <v>2108830</v>
          </cell>
          <cell r="P288">
            <v>5905870</v>
          </cell>
          <cell r="Q288">
            <v>1947000</v>
          </cell>
          <cell r="R288">
            <v>1275630</v>
          </cell>
          <cell r="S288">
            <v>1579610</v>
          </cell>
          <cell r="T288">
            <v>1359610</v>
          </cell>
          <cell r="U288">
            <v>1703720</v>
          </cell>
          <cell r="V288">
            <v>1359610</v>
          </cell>
          <cell r="W288">
            <v>1453100</v>
          </cell>
          <cell r="X288">
            <v>1879650</v>
          </cell>
          <cell r="Y288">
            <v>1359610</v>
          </cell>
          <cell r="Z288">
            <v>11970540</v>
          </cell>
          <cell r="AA288">
            <v>997500</v>
          </cell>
          <cell r="AB288">
            <v>15</v>
          </cell>
          <cell r="AC288">
            <v>5</v>
          </cell>
          <cell r="AD288">
            <v>928733.33331999998</v>
          </cell>
          <cell r="AE288">
            <v>77400</v>
          </cell>
          <cell r="AF288">
            <v>3021900</v>
          </cell>
          <cell r="AG288">
            <v>3</v>
          </cell>
          <cell r="AH288">
            <v>45179475</v>
          </cell>
        </row>
        <row r="289">
          <cell r="A289">
            <v>285</v>
          </cell>
          <cell r="B289">
            <v>20010031</v>
          </cell>
          <cell r="C289" t="str">
            <v>최창기</v>
          </cell>
          <cell r="D289">
            <v>20010031</v>
          </cell>
          <cell r="E289" t="str">
            <v>DIE SET반</v>
          </cell>
          <cell r="F289" t="str">
            <v>남</v>
          </cell>
          <cell r="G289" t="str">
            <v>750530-1637116</v>
          </cell>
          <cell r="H289">
            <v>37116</v>
          </cell>
          <cell r="I289">
            <v>39569</v>
          </cell>
          <cell r="J289">
            <v>7.6356164383561644</v>
          </cell>
          <cell r="K289">
            <v>0.91506849315068495</v>
          </cell>
          <cell r="L289">
            <v>41810</v>
          </cell>
          <cell r="M289">
            <v>1784530</v>
          </cell>
          <cell r="N289">
            <v>1592710</v>
          </cell>
          <cell r="O289">
            <v>1922950</v>
          </cell>
          <cell r="P289">
            <v>5300190</v>
          </cell>
          <cell r="Q289">
            <v>1747200</v>
          </cell>
          <cell r="R289">
            <v>1155200</v>
          </cell>
          <cell r="S289">
            <v>1354300</v>
          </cell>
          <cell r="T289">
            <v>1134300</v>
          </cell>
          <cell r="U289">
            <v>1561160</v>
          </cell>
          <cell r="V289">
            <v>1134300</v>
          </cell>
          <cell r="W289">
            <v>1334300</v>
          </cell>
          <cell r="X289">
            <v>1701450</v>
          </cell>
          <cell r="Y289">
            <v>1230720</v>
          </cell>
          <cell r="Z289">
            <v>10605730</v>
          </cell>
          <cell r="AA289">
            <v>883800</v>
          </cell>
          <cell r="AB289">
            <v>15</v>
          </cell>
          <cell r="AC289">
            <v>3</v>
          </cell>
          <cell r="AD289">
            <v>752580</v>
          </cell>
          <cell r="AE289">
            <v>62700</v>
          </cell>
          <cell r="AF289">
            <v>2693700</v>
          </cell>
          <cell r="AG289">
            <v>0</v>
          </cell>
          <cell r="AH289">
            <v>2464920</v>
          </cell>
        </row>
        <row r="290">
          <cell r="A290">
            <v>286</v>
          </cell>
          <cell r="B290">
            <v>20040030</v>
          </cell>
          <cell r="C290" t="str">
            <v>윤효근</v>
          </cell>
          <cell r="D290">
            <v>20040030</v>
          </cell>
          <cell r="E290" t="str">
            <v>DIE SET반</v>
          </cell>
          <cell r="F290" t="str">
            <v>남</v>
          </cell>
          <cell r="G290" t="str">
            <v>790913-1233411</v>
          </cell>
          <cell r="H290">
            <v>38084</v>
          </cell>
          <cell r="I290">
            <v>38084</v>
          </cell>
          <cell r="J290">
            <v>4.9835616438356167</v>
          </cell>
          <cell r="K290">
            <v>4.9835616438356167</v>
          </cell>
          <cell r="L290">
            <v>40086.666665999997</v>
          </cell>
          <cell r="M290">
            <v>1569850</v>
          </cell>
          <cell r="N290">
            <v>1508950</v>
          </cell>
          <cell r="O290">
            <v>1624220</v>
          </cell>
          <cell r="P290">
            <v>4703020</v>
          </cell>
          <cell r="Q290">
            <v>1550400</v>
          </cell>
          <cell r="R290">
            <v>1013700</v>
          </cell>
          <cell r="S290">
            <v>1243720</v>
          </cell>
          <cell r="T290">
            <v>1169200</v>
          </cell>
          <cell r="U290">
            <v>1493120</v>
          </cell>
          <cell r="V290">
            <v>1169200</v>
          </cell>
          <cell r="W290">
            <v>1369200</v>
          </cell>
          <cell r="X290">
            <v>1616400</v>
          </cell>
          <cell r="Y290">
            <v>1077600</v>
          </cell>
          <cell r="Z290">
            <v>10152140</v>
          </cell>
          <cell r="AA290">
            <v>846000</v>
          </cell>
          <cell r="AB290">
            <v>15</v>
          </cell>
          <cell r="AC290">
            <v>2</v>
          </cell>
          <cell r="AD290">
            <v>681473.33332199999</v>
          </cell>
          <cell r="AE290">
            <v>56700</v>
          </cell>
          <cell r="AF290">
            <v>2453100</v>
          </cell>
          <cell r="AG290">
            <v>0.5</v>
          </cell>
          <cell r="AH290">
            <v>13451725</v>
          </cell>
        </row>
        <row r="291">
          <cell r="A291">
            <v>287</v>
          </cell>
          <cell r="B291">
            <v>20040069</v>
          </cell>
          <cell r="C291" t="str">
            <v>조준호</v>
          </cell>
          <cell r="D291">
            <v>20040069</v>
          </cell>
          <cell r="E291" t="str">
            <v>DIE SET반</v>
          </cell>
          <cell r="F291" t="str">
            <v>남</v>
          </cell>
          <cell r="G291" t="str">
            <v>780823-1150310</v>
          </cell>
          <cell r="H291">
            <v>38292</v>
          </cell>
          <cell r="I291">
            <v>38292</v>
          </cell>
          <cell r="J291">
            <v>4.4136986301369863</v>
          </cell>
          <cell r="K291">
            <v>4.4136986301369863</v>
          </cell>
          <cell r="L291">
            <v>40236.666665999997</v>
          </cell>
          <cell r="M291">
            <v>1635620</v>
          </cell>
          <cell r="N291">
            <v>1639960</v>
          </cell>
          <cell r="O291">
            <v>1733090</v>
          </cell>
          <cell r="P291">
            <v>5008670</v>
          </cell>
          <cell r="Q291">
            <v>1651200</v>
          </cell>
          <cell r="R291">
            <v>1099860</v>
          </cell>
          <cell r="S291">
            <v>1394080</v>
          </cell>
          <cell r="T291">
            <v>1174080</v>
          </cell>
          <cell r="U291">
            <v>1498520</v>
          </cell>
          <cell r="V291">
            <v>1174080</v>
          </cell>
          <cell r="W291">
            <v>1374080</v>
          </cell>
          <cell r="X291">
            <v>1623150</v>
          </cell>
          <cell r="Y291">
            <v>1174080</v>
          </cell>
          <cell r="Z291">
            <v>10511930</v>
          </cell>
          <cell r="AA291">
            <v>876000</v>
          </cell>
          <cell r="AB291">
            <v>15</v>
          </cell>
          <cell r="AC291">
            <v>2</v>
          </cell>
          <cell r="AD291">
            <v>684023.33332199999</v>
          </cell>
          <cell r="AE291">
            <v>57000</v>
          </cell>
          <cell r="AF291">
            <v>2584200</v>
          </cell>
          <cell r="AG291">
            <v>0.5</v>
          </cell>
          <cell r="AH291">
            <v>12697980</v>
          </cell>
        </row>
        <row r="292">
          <cell r="A292">
            <v>288</v>
          </cell>
          <cell r="B292">
            <v>20040075</v>
          </cell>
          <cell r="C292" t="str">
            <v>심정섭</v>
          </cell>
          <cell r="D292">
            <v>20040075</v>
          </cell>
          <cell r="E292" t="str">
            <v>DIE SET반</v>
          </cell>
          <cell r="F292" t="str">
            <v>남</v>
          </cell>
          <cell r="G292" t="str">
            <v>781225-1245513</v>
          </cell>
          <cell r="H292">
            <v>38334</v>
          </cell>
          <cell r="I292">
            <v>38334</v>
          </cell>
          <cell r="J292">
            <v>4.2986301369863016</v>
          </cell>
          <cell r="K292">
            <v>4.2986301369863016</v>
          </cell>
          <cell r="L292">
            <v>39846.666665999997</v>
          </cell>
          <cell r="M292">
            <v>1612600</v>
          </cell>
          <cell r="N292">
            <v>1552620</v>
          </cell>
          <cell r="O292">
            <v>1664000</v>
          </cell>
          <cell r="P292">
            <v>4829220</v>
          </cell>
          <cell r="Q292">
            <v>1592100</v>
          </cell>
          <cell r="R292">
            <v>1090100</v>
          </cell>
          <cell r="S292">
            <v>1381380</v>
          </cell>
          <cell r="T292">
            <v>1161380</v>
          </cell>
          <cell r="U292">
            <v>1484480</v>
          </cell>
          <cell r="V292">
            <v>1161380</v>
          </cell>
          <cell r="W292">
            <v>1361380</v>
          </cell>
          <cell r="X292">
            <v>1605600</v>
          </cell>
          <cell r="Y292">
            <v>1070400</v>
          </cell>
          <cell r="Z292">
            <v>10316100</v>
          </cell>
          <cell r="AA292">
            <v>859800</v>
          </cell>
          <cell r="AB292">
            <v>15</v>
          </cell>
          <cell r="AC292">
            <v>2</v>
          </cell>
          <cell r="AD292">
            <v>677393.33332199999</v>
          </cell>
          <cell r="AE292">
            <v>56400</v>
          </cell>
          <cell r="AF292">
            <v>2508300</v>
          </cell>
          <cell r="AG292">
            <v>0.5</v>
          </cell>
          <cell r="AH292">
            <v>12036404</v>
          </cell>
        </row>
        <row r="293">
          <cell r="A293">
            <v>289</v>
          </cell>
          <cell r="B293">
            <v>20040076</v>
          </cell>
          <cell r="C293" t="str">
            <v>한창욱</v>
          </cell>
          <cell r="D293">
            <v>20040076</v>
          </cell>
          <cell r="E293" t="str">
            <v>DIE SET반</v>
          </cell>
          <cell r="F293" t="str">
            <v>남</v>
          </cell>
          <cell r="G293" t="str">
            <v>770413-1122727</v>
          </cell>
          <cell r="H293">
            <v>38342</v>
          </cell>
          <cell r="I293">
            <v>38342</v>
          </cell>
          <cell r="J293">
            <v>4.2767123287671236</v>
          </cell>
          <cell r="K293">
            <v>4.2767123287671236</v>
          </cell>
          <cell r="L293">
            <v>39546.666665999997</v>
          </cell>
          <cell r="M293">
            <v>1505080</v>
          </cell>
          <cell r="N293">
            <v>1511790</v>
          </cell>
          <cell r="O293">
            <v>1662420</v>
          </cell>
          <cell r="P293">
            <v>4679290</v>
          </cell>
          <cell r="Q293">
            <v>1542600</v>
          </cell>
          <cell r="R293">
            <v>997500</v>
          </cell>
          <cell r="S293">
            <v>1371620</v>
          </cell>
          <cell r="T293">
            <v>1151620</v>
          </cell>
          <cell r="U293">
            <v>1473680</v>
          </cell>
          <cell r="V293">
            <v>1151620</v>
          </cell>
          <cell r="W293">
            <v>1351620</v>
          </cell>
          <cell r="X293">
            <v>1592100</v>
          </cell>
          <cell r="Y293">
            <v>1151620</v>
          </cell>
          <cell r="Z293">
            <v>10241380</v>
          </cell>
          <cell r="AA293">
            <v>853500</v>
          </cell>
          <cell r="AB293">
            <v>15</v>
          </cell>
          <cell r="AC293">
            <v>2</v>
          </cell>
          <cell r="AD293">
            <v>672293.33332199999</v>
          </cell>
          <cell r="AE293">
            <v>56100</v>
          </cell>
          <cell r="AF293">
            <v>2452200</v>
          </cell>
          <cell r="AG293">
            <v>0.5</v>
          </cell>
          <cell r="AH293">
            <v>11713454</v>
          </cell>
        </row>
        <row r="294">
          <cell r="A294">
            <v>290</v>
          </cell>
          <cell r="B294">
            <v>20050024</v>
          </cell>
          <cell r="C294" t="str">
            <v>김명운</v>
          </cell>
          <cell r="D294">
            <v>20050024</v>
          </cell>
          <cell r="E294" t="str">
            <v>DIE SET반</v>
          </cell>
          <cell r="F294" t="str">
            <v>남</v>
          </cell>
          <cell r="G294" t="str">
            <v>800729-1149014</v>
          </cell>
          <cell r="H294">
            <v>38488</v>
          </cell>
          <cell r="I294">
            <v>38488</v>
          </cell>
          <cell r="J294">
            <v>3.8767123287671232</v>
          </cell>
          <cell r="K294">
            <v>3.8767123287671232</v>
          </cell>
          <cell r="L294">
            <v>39726.666665999997</v>
          </cell>
          <cell r="M294">
            <v>1642380</v>
          </cell>
          <cell r="N294">
            <v>1565490</v>
          </cell>
          <cell r="O294">
            <v>1699300</v>
          </cell>
          <cell r="P294">
            <v>4907170</v>
          </cell>
          <cell r="Q294">
            <v>1617600</v>
          </cell>
          <cell r="R294">
            <v>1086190</v>
          </cell>
          <cell r="S294">
            <v>1377480</v>
          </cell>
          <cell r="T294">
            <v>1157480</v>
          </cell>
          <cell r="U294">
            <v>1480160</v>
          </cell>
          <cell r="V294">
            <v>1157480</v>
          </cell>
          <cell r="W294">
            <v>1357480</v>
          </cell>
          <cell r="X294">
            <v>1600200</v>
          </cell>
          <cell r="Y294">
            <v>1157480</v>
          </cell>
          <cell r="Z294">
            <v>10373950</v>
          </cell>
          <cell r="AA294">
            <v>864600</v>
          </cell>
          <cell r="AB294">
            <v>15</v>
          </cell>
          <cell r="AC294">
            <v>1</v>
          </cell>
          <cell r="AD294">
            <v>635626.66665599996</v>
          </cell>
          <cell r="AE294">
            <v>53100</v>
          </cell>
          <cell r="AF294">
            <v>2535300</v>
          </cell>
          <cell r="AG294">
            <v>0</v>
          </cell>
          <cell r="AH294">
            <v>9828629</v>
          </cell>
        </row>
        <row r="295">
          <cell r="A295">
            <v>291</v>
          </cell>
          <cell r="B295">
            <v>20050047</v>
          </cell>
          <cell r="C295" t="str">
            <v>배동은</v>
          </cell>
          <cell r="D295">
            <v>20050047</v>
          </cell>
          <cell r="E295" t="str">
            <v>DIE SET반</v>
          </cell>
          <cell r="F295" t="str">
            <v>남</v>
          </cell>
          <cell r="G295" t="str">
            <v>820113-1150717</v>
          </cell>
          <cell r="H295">
            <v>38593</v>
          </cell>
          <cell r="I295">
            <v>38593</v>
          </cell>
          <cell r="J295">
            <v>3.5890410958904111</v>
          </cell>
          <cell r="K295">
            <v>3.5890410958904111</v>
          </cell>
          <cell r="L295">
            <v>38853.333333000002</v>
          </cell>
          <cell r="M295">
            <v>1481300</v>
          </cell>
          <cell r="N295">
            <v>1456820</v>
          </cell>
          <cell r="O295">
            <v>1636700</v>
          </cell>
          <cell r="P295">
            <v>4574820</v>
          </cell>
          <cell r="Q295">
            <v>1508100</v>
          </cell>
          <cell r="R295">
            <v>1067640</v>
          </cell>
          <cell r="S295">
            <v>1355020</v>
          </cell>
          <cell r="T295">
            <v>1135020</v>
          </cell>
          <cell r="U295">
            <v>1455320</v>
          </cell>
          <cell r="V295">
            <v>1135020</v>
          </cell>
          <cell r="W295">
            <v>1335020</v>
          </cell>
          <cell r="X295">
            <v>1569150</v>
          </cell>
          <cell r="Y295">
            <v>1046100</v>
          </cell>
          <cell r="Z295">
            <v>10098290</v>
          </cell>
          <cell r="AA295">
            <v>841500</v>
          </cell>
          <cell r="AB295">
            <v>15</v>
          </cell>
          <cell r="AC295">
            <v>1</v>
          </cell>
          <cell r="AD295">
            <v>621653.33332800004</v>
          </cell>
          <cell r="AE295">
            <v>51900</v>
          </cell>
          <cell r="AF295">
            <v>2401500</v>
          </cell>
          <cell r="AG295">
            <v>0</v>
          </cell>
          <cell r="AH295">
            <v>8619082</v>
          </cell>
        </row>
        <row r="296">
          <cell r="A296">
            <v>292</v>
          </cell>
          <cell r="B296">
            <v>20050062</v>
          </cell>
          <cell r="C296" t="str">
            <v>김청호</v>
          </cell>
          <cell r="D296">
            <v>20050062</v>
          </cell>
          <cell r="E296" t="str">
            <v>DIE SET반</v>
          </cell>
          <cell r="F296" t="str">
            <v>남</v>
          </cell>
          <cell r="G296" t="str">
            <v>800528-1469214</v>
          </cell>
          <cell r="H296">
            <v>38642</v>
          </cell>
          <cell r="I296">
            <v>38642</v>
          </cell>
          <cell r="J296">
            <v>3.4547945205479453</v>
          </cell>
          <cell r="K296">
            <v>3.4547945205479453</v>
          </cell>
          <cell r="L296">
            <v>39176.666665999997</v>
          </cell>
          <cell r="M296">
            <v>1608820</v>
          </cell>
          <cell r="N296">
            <v>1454520</v>
          </cell>
          <cell r="O296">
            <v>1625650</v>
          </cell>
          <cell r="P296">
            <v>4688990</v>
          </cell>
          <cell r="Q296">
            <v>1545900</v>
          </cell>
          <cell r="R296">
            <v>1071550</v>
          </cell>
          <cell r="S296">
            <v>1359580</v>
          </cell>
          <cell r="T296">
            <v>1139580</v>
          </cell>
          <cell r="U296">
            <v>1460360</v>
          </cell>
          <cell r="V296">
            <v>1139580</v>
          </cell>
          <cell r="W296">
            <v>1250300</v>
          </cell>
          <cell r="X296">
            <v>1575450</v>
          </cell>
          <cell r="Y296">
            <v>1139580</v>
          </cell>
          <cell r="Z296">
            <v>10135980</v>
          </cell>
          <cell r="AA296">
            <v>844800</v>
          </cell>
          <cell r="AB296">
            <v>15</v>
          </cell>
          <cell r="AC296">
            <v>1</v>
          </cell>
          <cell r="AD296">
            <v>626826.66665599996</v>
          </cell>
          <cell r="AE296">
            <v>52200</v>
          </cell>
          <cell r="AF296">
            <v>2442900</v>
          </cell>
          <cell r="AG296">
            <v>0</v>
          </cell>
          <cell r="AH296">
            <v>8439718</v>
          </cell>
        </row>
        <row r="297">
          <cell r="A297">
            <v>293</v>
          </cell>
          <cell r="B297">
            <v>20050063</v>
          </cell>
          <cell r="C297" t="str">
            <v>이재만</v>
          </cell>
          <cell r="D297">
            <v>20050063</v>
          </cell>
          <cell r="E297" t="str">
            <v>DIE SET반</v>
          </cell>
          <cell r="F297" t="str">
            <v>남</v>
          </cell>
          <cell r="G297" t="str">
            <v>800921-1058015</v>
          </cell>
          <cell r="H297">
            <v>38649</v>
          </cell>
          <cell r="I297">
            <v>38649</v>
          </cell>
          <cell r="J297">
            <v>3.4356164383561643</v>
          </cell>
          <cell r="K297">
            <v>3.4356164383561643</v>
          </cell>
          <cell r="L297">
            <v>38983.333333000002</v>
          </cell>
          <cell r="M297">
            <v>1639940</v>
          </cell>
          <cell r="N297">
            <v>1510730</v>
          </cell>
          <cell r="O297">
            <v>1696270</v>
          </cell>
          <cell r="P297">
            <v>4846940</v>
          </cell>
          <cell r="Q297">
            <v>1597800</v>
          </cell>
          <cell r="R297">
            <v>1069590</v>
          </cell>
          <cell r="S297">
            <v>1359250</v>
          </cell>
          <cell r="T297">
            <v>1139250</v>
          </cell>
          <cell r="U297">
            <v>1460000</v>
          </cell>
          <cell r="V297">
            <v>1139250</v>
          </cell>
          <cell r="W297">
            <v>1339250</v>
          </cell>
          <cell r="X297">
            <v>1575000</v>
          </cell>
          <cell r="Y297">
            <v>1050000</v>
          </cell>
          <cell r="Z297">
            <v>10131590</v>
          </cell>
          <cell r="AA297">
            <v>844200</v>
          </cell>
          <cell r="AB297">
            <v>15</v>
          </cell>
          <cell r="AC297">
            <v>1</v>
          </cell>
          <cell r="AD297">
            <v>623733.33332800004</v>
          </cell>
          <cell r="AE297">
            <v>51900</v>
          </cell>
          <cell r="AF297">
            <v>2493900</v>
          </cell>
          <cell r="AG297">
            <v>0</v>
          </cell>
          <cell r="AH297">
            <v>8568084</v>
          </cell>
        </row>
        <row r="298">
          <cell r="A298">
            <v>294</v>
          </cell>
          <cell r="B298">
            <v>20050064</v>
          </cell>
          <cell r="C298" t="str">
            <v>오시훈</v>
          </cell>
          <cell r="D298">
            <v>20050064</v>
          </cell>
          <cell r="E298" t="str">
            <v>DIE SET반</v>
          </cell>
          <cell r="F298" t="str">
            <v>남</v>
          </cell>
          <cell r="G298" t="str">
            <v>810716-1029819</v>
          </cell>
          <cell r="H298">
            <v>38650</v>
          </cell>
          <cell r="I298">
            <v>38650</v>
          </cell>
          <cell r="J298">
            <v>3.4328767123287673</v>
          </cell>
          <cell r="K298">
            <v>3.4328767123287673</v>
          </cell>
          <cell r="L298">
            <v>38876.666665999997</v>
          </cell>
          <cell r="M298">
            <v>1518940</v>
          </cell>
          <cell r="N298">
            <v>1540650</v>
          </cell>
          <cell r="O298">
            <v>1502560</v>
          </cell>
          <cell r="P298">
            <v>4562150</v>
          </cell>
          <cell r="Q298">
            <v>1503900</v>
          </cell>
          <cell r="R298">
            <v>978300</v>
          </cell>
          <cell r="S298">
            <v>1261300</v>
          </cell>
          <cell r="T298">
            <v>937170</v>
          </cell>
          <cell r="U298">
            <v>1449560</v>
          </cell>
          <cell r="V298">
            <v>69250</v>
          </cell>
          <cell r="W298">
            <v>1168410</v>
          </cell>
          <cell r="X298">
            <v>1561950</v>
          </cell>
          <cell r="Y298">
            <v>1129810</v>
          </cell>
          <cell r="Z298">
            <v>8555750</v>
          </cell>
          <cell r="AA298">
            <v>713100</v>
          </cell>
          <cell r="AB298">
            <v>15</v>
          </cell>
          <cell r="AC298">
            <v>1</v>
          </cell>
          <cell r="AD298">
            <v>622026.66665599996</v>
          </cell>
          <cell r="AE298">
            <v>51900</v>
          </cell>
          <cell r="AF298">
            <v>2268900</v>
          </cell>
          <cell r="AG298">
            <v>0</v>
          </cell>
          <cell r="AH298">
            <v>7788854</v>
          </cell>
        </row>
        <row r="299">
          <cell r="A299">
            <v>295</v>
          </cell>
          <cell r="B299">
            <v>20060011</v>
          </cell>
          <cell r="C299" t="str">
            <v>이광수</v>
          </cell>
          <cell r="D299">
            <v>20060011</v>
          </cell>
          <cell r="E299" t="str">
            <v>DIE SET반</v>
          </cell>
          <cell r="F299" t="str">
            <v>남</v>
          </cell>
          <cell r="G299" t="str">
            <v>800731-1140612</v>
          </cell>
          <cell r="H299">
            <v>38778</v>
          </cell>
          <cell r="I299">
            <v>38778</v>
          </cell>
          <cell r="J299">
            <v>3.0821917808219177</v>
          </cell>
          <cell r="K299">
            <v>3.0821917808219177</v>
          </cell>
          <cell r="L299">
            <v>39603.333333000002</v>
          </cell>
          <cell r="M299">
            <v>1632330</v>
          </cell>
          <cell r="N299">
            <v>1508440</v>
          </cell>
          <cell r="O299">
            <v>1694240</v>
          </cell>
          <cell r="P299">
            <v>4835010</v>
          </cell>
          <cell r="Q299">
            <v>1593900</v>
          </cell>
          <cell r="R299">
            <v>1005000</v>
          </cell>
          <cell r="S299">
            <v>1379430</v>
          </cell>
          <cell r="T299">
            <v>1159430</v>
          </cell>
          <cell r="U299">
            <v>1482320</v>
          </cell>
          <cell r="V299">
            <v>1159430</v>
          </cell>
          <cell r="W299">
            <v>1359430</v>
          </cell>
          <cell r="X299">
            <v>1602900</v>
          </cell>
          <cell r="Y299">
            <v>1068600</v>
          </cell>
          <cell r="Z299">
            <v>10216540</v>
          </cell>
          <cell r="AA299">
            <v>851400</v>
          </cell>
          <cell r="AB299">
            <v>15</v>
          </cell>
          <cell r="AC299">
            <v>1</v>
          </cell>
          <cell r="AD299">
            <v>633653.33332800004</v>
          </cell>
          <cell r="AE299">
            <v>52800</v>
          </cell>
          <cell r="AF299">
            <v>2498100</v>
          </cell>
          <cell r="AG299">
            <v>0</v>
          </cell>
          <cell r="AH299">
            <v>7699623</v>
          </cell>
        </row>
        <row r="300">
          <cell r="A300">
            <v>296</v>
          </cell>
          <cell r="B300">
            <v>20060045</v>
          </cell>
          <cell r="C300" t="str">
            <v>이우정</v>
          </cell>
          <cell r="D300">
            <v>20060045</v>
          </cell>
          <cell r="E300" t="str">
            <v>DIE SET반</v>
          </cell>
          <cell r="F300" t="str">
            <v>남</v>
          </cell>
          <cell r="G300" t="str">
            <v>820626-1149012</v>
          </cell>
          <cell r="H300">
            <v>39041</v>
          </cell>
          <cell r="I300">
            <v>39041</v>
          </cell>
          <cell r="J300">
            <v>2.3616438356164382</v>
          </cell>
          <cell r="K300">
            <v>2.3616438356164382</v>
          </cell>
          <cell r="L300">
            <v>38360</v>
          </cell>
          <cell r="M300">
            <v>1473040</v>
          </cell>
          <cell r="N300">
            <v>1573230</v>
          </cell>
          <cell r="O300">
            <v>1604380</v>
          </cell>
          <cell r="P300">
            <v>4650650</v>
          </cell>
          <cell r="Q300">
            <v>1533300</v>
          </cell>
          <cell r="R300">
            <v>969300</v>
          </cell>
          <cell r="S300">
            <v>1338420</v>
          </cell>
          <cell r="T300">
            <v>1118420</v>
          </cell>
          <cell r="U300">
            <v>1436960</v>
          </cell>
          <cell r="V300">
            <v>1118420</v>
          </cell>
          <cell r="W300">
            <v>1318420</v>
          </cell>
          <cell r="X300">
            <v>1546200</v>
          </cell>
          <cell r="Y300">
            <v>1118420</v>
          </cell>
          <cell r="Z300">
            <v>9964560</v>
          </cell>
          <cell r="AA300">
            <v>830400</v>
          </cell>
          <cell r="AB300">
            <v>15</v>
          </cell>
          <cell r="AC300">
            <v>1</v>
          </cell>
          <cell r="AD300">
            <v>613760</v>
          </cell>
          <cell r="AE300">
            <v>51000</v>
          </cell>
          <cell r="AF300">
            <v>2414700</v>
          </cell>
          <cell r="AG300">
            <v>0</v>
          </cell>
          <cell r="AH300">
            <v>5702661</v>
          </cell>
        </row>
        <row r="301">
          <cell r="A301">
            <v>297</v>
          </cell>
          <cell r="B301">
            <v>20080017</v>
          </cell>
          <cell r="C301" t="str">
            <v>조범상</v>
          </cell>
          <cell r="D301">
            <v>20080017</v>
          </cell>
          <cell r="E301" t="str">
            <v>DIE SET반</v>
          </cell>
          <cell r="F301" t="str">
            <v>남</v>
          </cell>
          <cell r="G301" t="str">
            <v>840217-1143528</v>
          </cell>
          <cell r="H301">
            <v>39525</v>
          </cell>
          <cell r="I301">
            <v>39525</v>
          </cell>
          <cell r="J301">
            <v>1.0356164383561643</v>
          </cell>
          <cell r="K301">
            <v>1.0356164383561643</v>
          </cell>
          <cell r="L301">
            <v>37380</v>
          </cell>
          <cell r="M301">
            <v>1477470</v>
          </cell>
          <cell r="N301">
            <v>1372640</v>
          </cell>
          <cell r="O301">
            <v>1493880</v>
          </cell>
          <cell r="P301">
            <v>4343990</v>
          </cell>
          <cell r="Q301">
            <v>1432200</v>
          </cell>
          <cell r="R301">
            <v>112430</v>
          </cell>
          <cell r="S301">
            <v>415090</v>
          </cell>
          <cell r="T301">
            <v>499800</v>
          </cell>
          <cell r="U301">
            <v>652770</v>
          </cell>
          <cell r="V301">
            <v>673640</v>
          </cell>
          <cell r="W301">
            <v>1008350</v>
          </cell>
          <cell r="X301">
            <v>1186660</v>
          </cell>
          <cell r="Y301">
            <v>1032190</v>
          </cell>
          <cell r="Z301">
            <v>5580930</v>
          </cell>
          <cell r="AA301">
            <v>465000</v>
          </cell>
          <cell r="AB301">
            <v>15</v>
          </cell>
          <cell r="AC301">
            <v>0</v>
          </cell>
          <cell r="AD301">
            <v>560700</v>
          </cell>
          <cell r="AE301">
            <v>46800</v>
          </cell>
          <cell r="AF301">
            <v>1944000</v>
          </cell>
          <cell r="AG301">
            <v>0</v>
          </cell>
          <cell r="AH301">
            <v>2013238</v>
          </cell>
        </row>
        <row r="302">
          <cell r="A302">
            <v>298</v>
          </cell>
          <cell r="B302">
            <v>20080048</v>
          </cell>
          <cell r="C302" t="str">
            <v>김기용</v>
          </cell>
          <cell r="D302">
            <v>20080048</v>
          </cell>
          <cell r="E302" t="str">
            <v>DIE SET반</v>
          </cell>
          <cell r="F302" t="str">
            <v>남</v>
          </cell>
          <cell r="G302" t="str">
            <v>831001-1151219</v>
          </cell>
          <cell r="H302">
            <v>39630</v>
          </cell>
          <cell r="I302">
            <v>39630</v>
          </cell>
          <cell r="J302">
            <v>0.74794520547945209</v>
          </cell>
          <cell r="K302">
            <v>0.74794520547945209</v>
          </cell>
          <cell r="L302">
            <v>37226.666665999997</v>
          </cell>
          <cell r="M302">
            <v>1464410</v>
          </cell>
          <cell r="N302">
            <v>1435030</v>
          </cell>
          <cell r="O302">
            <v>1482800</v>
          </cell>
          <cell r="P302">
            <v>4382240</v>
          </cell>
          <cell r="Q302">
            <v>1444800</v>
          </cell>
          <cell r="R302">
            <v>0</v>
          </cell>
          <cell r="S302">
            <v>0</v>
          </cell>
          <cell r="T302">
            <v>179290</v>
          </cell>
          <cell r="U302">
            <v>268290</v>
          </cell>
          <cell r="V302">
            <v>337210</v>
          </cell>
          <cell r="W302">
            <v>645900</v>
          </cell>
          <cell r="X302">
            <v>743850</v>
          </cell>
          <cell r="Y302">
            <v>720990</v>
          </cell>
          <cell r="Z302">
            <v>2895530</v>
          </cell>
          <cell r="AA302">
            <v>241200</v>
          </cell>
          <cell r="AB302">
            <v>0</v>
          </cell>
          <cell r="AC302">
            <v>0</v>
          </cell>
          <cell r="AD302">
            <v>0</v>
          </cell>
          <cell r="AE302">
            <v>0</v>
          </cell>
          <cell r="AF302">
            <v>1686000</v>
          </cell>
          <cell r="AG302">
            <v>0</v>
          </cell>
          <cell r="AH302" t="str">
            <v>퇴직금없음</v>
          </cell>
        </row>
        <row r="303">
          <cell r="A303">
            <v>299</v>
          </cell>
          <cell r="B303">
            <v>20080051</v>
          </cell>
          <cell r="C303" t="str">
            <v>이영열</v>
          </cell>
          <cell r="D303">
            <v>20080051</v>
          </cell>
          <cell r="E303" t="str">
            <v>DIE SET반</v>
          </cell>
          <cell r="F303" t="str">
            <v>남</v>
          </cell>
          <cell r="G303" t="str">
            <v>831104-1468412</v>
          </cell>
          <cell r="H303">
            <v>39631</v>
          </cell>
          <cell r="I303">
            <v>39631</v>
          </cell>
          <cell r="J303">
            <v>0.74520547945205484</v>
          </cell>
          <cell r="K303">
            <v>0.74520547945205484</v>
          </cell>
          <cell r="L303">
            <v>37546.666665999997</v>
          </cell>
          <cell r="M303">
            <v>1411460</v>
          </cell>
          <cell r="N303">
            <v>1362470</v>
          </cell>
          <cell r="O303">
            <v>1448530</v>
          </cell>
          <cell r="P303">
            <v>4222460</v>
          </cell>
          <cell r="Q303">
            <v>1392000</v>
          </cell>
          <cell r="R303">
            <v>0</v>
          </cell>
          <cell r="S303">
            <v>0</v>
          </cell>
          <cell r="T303">
            <v>166820</v>
          </cell>
          <cell r="U303">
            <v>270190</v>
          </cell>
          <cell r="V303">
            <v>330460</v>
          </cell>
          <cell r="W303">
            <v>643260</v>
          </cell>
          <cell r="X303">
            <v>751050</v>
          </cell>
          <cell r="Y303">
            <v>717100</v>
          </cell>
          <cell r="Z303">
            <v>2878880</v>
          </cell>
          <cell r="AA303">
            <v>240000</v>
          </cell>
          <cell r="AB303">
            <v>0</v>
          </cell>
          <cell r="AC303">
            <v>0</v>
          </cell>
          <cell r="AD303">
            <v>0</v>
          </cell>
          <cell r="AE303">
            <v>0</v>
          </cell>
          <cell r="AF303">
            <v>1632000</v>
          </cell>
          <cell r="AG303">
            <v>0</v>
          </cell>
          <cell r="AH303" t="str">
            <v>퇴직금없음</v>
          </cell>
        </row>
        <row r="304">
          <cell r="A304">
            <v>300</v>
          </cell>
          <cell r="B304">
            <v>19890011</v>
          </cell>
          <cell r="C304" t="str">
            <v>이덕희</v>
          </cell>
          <cell r="D304">
            <v>19890011</v>
          </cell>
          <cell r="E304" t="str">
            <v>KST파견팀</v>
          </cell>
          <cell r="F304" t="str">
            <v>남</v>
          </cell>
          <cell r="G304" t="str">
            <v>610922-1386710</v>
          </cell>
          <cell r="H304">
            <v>32599</v>
          </cell>
          <cell r="I304">
            <v>39356</v>
          </cell>
          <cell r="J304">
            <v>20.010958904109589</v>
          </cell>
          <cell r="K304">
            <v>1.4986301369863013</v>
          </cell>
          <cell r="L304">
            <v>58166.666665999997</v>
          </cell>
          <cell r="M304">
            <v>1860000</v>
          </cell>
          <cell r="N304">
            <v>1860000</v>
          </cell>
          <cell r="O304">
            <v>1860000</v>
          </cell>
          <cell r="P304">
            <v>5580000</v>
          </cell>
          <cell r="Q304">
            <v>1839600</v>
          </cell>
          <cell r="R304">
            <v>1959200</v>
          </cell>
          <cell r="S304">
            <v>2297120</v>
          </cell>
          <cell r="T304">
            <v>2077120</v>
          </cell>
          <cell r="U304">
            <v>2210120</v>
          </cell>
          <cell r="V304">
            <v>2083200</v>
          </cell>
          <cell r="W304">
            <v>2283200</v>
          </cell>
          <cell r="X304">
            <v>1470000</v>
          </cell>
          <cell r="Y304">
            <v>2083200</v>
          </cell>
          <cell r="Z304">
            <v>16463160</v>
          </cell>
          <cell r="AA304">
            <v>1371900</v>
          </cell>
          <cell r="AB304">
            <v>15</v>
          </cell>
          <cell r="AC304">
            <v>9</v>
          </cell>
          <cell r="AD304">
            <v>1395999.9999839999</v>
          </cell>
          <cell r="AE304">
            <v>116400</v>
          </cell>
          <cell r="AF304">
            <v>3327900</v>
          </cell>
          <cell r="AG304">
            <v>0</v>
          </cell>
          <cell r="AH304">
            <v>4987291</v>
          </cell>
        </row>
        <row r="305">
          <cell r="A305">
            <v>301</v>
          </cell>
          <cell r="B305">
            <v>19980001</v>
          </cell>
          <cell r="C305" t="str">
            <v>장세권</v>
          </cell>
          <cell r="D305">
            <v>19980001</v>
          </cell>
          <cell r="E305" t="str">
            <v>KST파견팀</v>
          </cell>
          <cell r="F305" t="str">
            <v>남</v>
          </cell>
          <cell r="G305" t="str">
            <v>710115-1056154</v>
          </cell>
          <cell r="H305">
            <v>35886</v>
          </cell>
          <cell r="I305">
            <v>38749</v>
          </cell>
          <cell r="J305">
            <v>11.005479452054795</v>
          </cell>
          <cell r="K305">
            <v>3.1616438356164385</v>
          </cell>
          <cell r="L305">
            <v>43500</v>
          </cell>
          <cell r="M305">
            <v>1325000</v>
          </cell>
          <cell r="N305">
            <v>1325000</v>
          </cell>
          <cell r="O305">
            <v>1325000</v>
          </cell>
          <cell r="P305">
            <v>3975000</v>
          </cell>
          <cell r="Q305">
            <v>1310400</v>
          </cell>
          <cell r="R305">
            <v>1326960</v>
          </cell>
          <cell r="S305">
            <v>1643470</v>
          </cell>
          <cell r="T305">
            <v>1423470</v>
          </cell>
          <cell r="U305">
            <v>1561580</v>
          </cell>
          <cell r="V305">
            <v>1426000</v>
          </cell>
          <cell r="W305">
            <v>1626000</v>
          </cell>
          <cell r="X305">
            <v>1085000</v>
          </cell>
          <cell r="Y305">
            <v>1426000</v>
          </cell>
          <cell r="Z305">
            <v>11518480</v>
          </cell>
          <cell r="AA305">
            <v>960000</v>
          </cell>
          <cell r="AB305">
            <v>15</v>
          </cell>
          <cell r="AC305">
            <v>5</v>
          </cell>
          <cell r="AD305">
            <v>870000</v>
          </cell>
          <cell r="AE305">
            <v>72600</v>
          </cell>
          <cell r="AF305">
            <v>2343000</v>
          </cell>
          <cell r="AG305">
            <v>0</v>
          </cell>
          <cell r="AH305">
            <v>7407732</v>
          </cell>
        </row>
        <row r="306">
          <cell r="A306">
            <v>302</v>
          </cell>
          <cell r="B306">
            <v>20030017</v>
          </cell>
          <cell r="C306" t="str">
            <v>이동승</v>
          </cell>
          <cell r="D306">
            <v>20030017</v>
          </cell>
          <cell r="E306" t="str">
            <v>KST파견팀</v>
          </cell>
          <cell r="F306" t="str">
            <v>남</v>
          </cell>
          <cell r="G306" t="str">
            <v>570615-1056031</v>
          </cell>
          <cell r="H306">
            <v>37740</v>
          </cell>
          <cell r="I306">
            <v>37740</v>
          </cell>
          <cell r="J306">
            <v>5.9260273972602739</v>
          </cell>
          <cell r="K306">
            <v>5.9260273972602739</v>
          </cell>
          <cell r="L306">
            <v>62166.666665999997</v>
          </cell>
          <cell r="M306">
            <v>2155000</v>
          </cell>
          <cell r="N306">
            <v>2155000</v>
          </cell>
          <cell r="O306">
            <v>2155000</v>
          </cell>
          <cell r="P306">
            <v>6465000</v>
          </cell>
          <cell r="Q306">
            <v>2131200</v>
          </cell>
          <cell r="R306">
            <v>2160270</v>
          </cell>
          <cell r="S306">
            <v>2500920</v>
          </cell>
          <cell r="T306">
            <v>2280920</v>
          </cell>
          <cell r="U306">
            <v>1996000</v>
          </cell>
          <cell r="V306">
            <v>2286000</v>
          </cell>
          <cell r="W306">
            <v>2486000</v>
          </cell>
          <cell r="X306">
            <v>1417500</v>
          </cell>
          <cell r="Y306">
            <v>2286000</v>
          </cell>
          <cell r="Z306">
            <v>17413610</v>
          </cell>
          <cell r="AA306">
            <v>1451100</v>
          </cell>
          <cell r="AB306">
            <v>15</v>
          </cell>
          <cell r="AC306">
            <v>2</v>
          </cell>
          <cell r="AD306">
            <v>1056833.333322</v>
          </cell>
          <cell r="AE306">
            <v>88200</v>
          </cell>
          <cell r="AF306">
            <v>3670500</v>
          </cell>
          <cell r="AG306">
            <v>0.5</v>
          </cell>
          <cell r="AH306">
            <v>23586734</v>
          </cell>
        </row>
        <row r="307">
          <cell r="A307">
            <v>303</v>
          </cell>
          <cell r="B307">
            <v>20070071</v>
          </cell>
          <cell r="C307" t="str">
            <v>백경한</v>
          </cell>
          <cell r="D307">
            <v>20070071</v>
          </cell>
          <cell r="E307" t="str">
            <v>KST파견팀</v>
          </cell>
          <cell r="F307" t="str">
            <v>남</v>
          </cell>
          <cell r="G307" t="str">
            <v>680928-1221421</v>
          </cell>
          <cell r="H307">
            <v>39426</v>
          </cell>
          <cell r="I307">
            <v>39426</v>
          </cell>
          <cell r="J307">
            <v>1.3068493150684932</v>
          </cell>
          <cell r="K307">
            <v>1.3068493150684932</v>
          </cell>
          <cell r="L307">
            <v>50833.333333000002</v>
          </cell>
          <cell r="M307">
            <v>2045000</v>
          </cell>
          <cell r="N307">
            <v>2045000</v>
          </cell>
          <cell r="O307">
            <v>2045000</v>
          </cell>
          <cell r="P307">
            <v>6135000</v>
          </cell>
          <cell r="Q307">
            <v>2022600</v>
          </cell>
          <cell r="R307">
            <v>1854200</v>
          </cell>
          <cell r="S307">
            <v>2004200</v>
          </cell>
          <cell r="T307">
            <v>1854200</v>
          </cell>
          <cell r="U307">
            <v>0</v>
          </cell>
          <cell r="V307">
            <v>1854200</v>
          </cell>
          <cell r="W307">
            <v>2054200</v>
          </cell>
          <cell r="X307">
            <v>0</v>
          </cell>
          <cell r="Y307">
            <v>1854200</v>
          </cell>
          <cell r="Z307">
            <v>11475200</v>
          </cell>
          <cell r="AA307">
            <v>956400</v>
          </cell>
          <cell r="AB307">
            <v>15</v>
          </cell>
          <cell r="AC307">
            <v>0</v>
          </cell>
          <cell r="AD307">
            <v>762499.99999500008</v>
          </cell>
          <cell r="AE307">
            <v>63600</v>
          </cell>
          <cell r="AF307">
            <v>3042600</v>
          </cell>
          <cell r="AG307">
            <v>0</v>
          </cell>
          <cell r="AH307">
            <v>3976220</v>
          </cell>
        </row>
        <row r="308">
          <cell r="A308">
            <v>304</v>
          </cell>
          <cell r="B308">
            <v>19890002</v>
          </cell>
          <cell r="C308" t="str">
            <v>김영섭</v>
          </cell>
          <cell r="D308">
            <v>19890002</v>
          </cell>
          <cell r="E308" t="str">
            <v>MP반</v>
          </cell>
          <cell r="F308" t="str">
            <v>남</v>
          </cell>
          <cell r="G308" t="str">
            <v>650526-1392518</v>
          </cell>
          <cell r="H308">
            <v>32512</v>
          </cell>
          <cell r="I308">
            <v>39326</v>
          </cell>
          <cell r="J308">
            <v>20.24931506849315</v>
          </cell>
          <cell r="K308">
            <v>1.5808219178082192</v>
          </cell>
          <cell r="L308">
            <v>59680</v>
          </cell>
          <cell r="M308">
            <v>2923720</v>
          </cell>
          <cell r="N308">
            <v>2606020</v>
          </cell>
          <cell r="O308">
            <v>2790740</v>
          </cell>
          <cell r="P308">
            <v>8320480</v>
          </cell>
          <cell r="Q308">
            <v>2742900</v>
          </cell>
          <cell r="R308">
            <v>1841390</v>
          </cell>
          <cell r="S308">
            <v>2176960</v>
          </cell>
          <cell r="T308">
            <v>1956960</v>
          </cell>
          <cell r="U308">
            <v>2132480</v>
          </cell>
          <cell r="V308">
            <v>1956960</v>
          </cell>
          <cell r="W308">
            <v>2003650</v>
          </cell>
          <cell r="X308">
            <v>2415600</v>
          </cell>
          <cell r="Y308">
            <v>1956960</v>
          </cell>
          <cell r="Z308">
            <v>16440960</v>
          </cell>
          <cell r="AA308">
            <v>1370100</v>
          </cell>
          <cell r="AB308">
            <v>15</v>
          </cell>
          <cell r="AC308">
            <v>9</v>
          </cell>
          <cell r="AD308">
            <v>1432320</v>
          </cell>
          <cell r="AE308">
            <v>119400</v>
          </cell>
          <cell r="AF308">
            <v>4232400</v>
          </cell>
          <cell r="AG308">
            <v>0</v>
          </cell>
          <cell r="AH308">
            <v>6690671</v>
          </cell>
        </row>
        <row r="309">
          <cell r="A309">
            <v>305</v>
          </cell>
          <cell r="B309">
            <v>19990002</v>
          </cell>
          <cell r="C309" t="str">
            <v>김영섭</v>
          </cell>
          <cell r="D309">
            <v>19990002</v>
          </cell>
          <cell r="E309" t="str">
            <v>CORE반</v>
          </cell>
          <cell r="F309" t="str">
            <v>남</v>
          </cell>
          <cell r="G309" t="str">
            <v>761125-1469416</v>
          </cell>
          <cell r="H309">
            <v>36167</v>
          </cell>
          <cell r="I309">
            <v>36167</v>
          </cell>
          <cell r="J309">
            <v>10.235616438356164</v>
          </cell>
          <cell r="K309">
            <v>10.235616438356164</v>
          </cell>
          <cell r="L309">
            <v>45376.666665999997</v>
          </cell>
          <cell r="M309">
            <v>1751640</v>
          </cell>
          <cell r="N309">
            <v>1816150</v>
          </cell>
          <cell r="O309">
            <v>1871710</v>
          </cell>
          <cell r="P309">
            <v>5439500</v>
          </cell>
          <cell r="Q309">
            <v>1793100</v>
          </cell>
          <cell r="R309">
            <v>1258710</v>
          </cell>
          <cell r="S309">
            <v>1561390</v>
          </cell>
          <cell r="T309">
            <v>1341390</v>
          </cell>
          <cell r="U309">
            <v>1683560</v>
          </cell>
          <cell r="V309">
            <v>1341390</v>
          </cell>
          <cell r="W309">
            <v>1541390</v>
          </cell>
          <cell r="X309">
            <v>1854450</v>
          </cell>
          <cell r="Y309">
            <v>1341390</v>
          </cell>
          <cell r="Z309">
            <v>11923670</v>
          </cell>
          <cell r="AA309">
            <v>993600</v>
          </cell>
          <cell r="AB309">
            <v>15</v>
          </cell>
          <cell r="AC309">
            <v>4</v>
          </cell>
          <cell r="AD309">
            <v>862156.66665399994</v>
          </cell>
          <cell r="AE309">
            <v>71700</v>
          </cell>
          <cell r="AF309">
            <v>2858400</v>
          </cell>
          <cell r="AG309">
            <v>2</v>
          </cell>
          <cell r="AH309">
            <v>34974286</v>
          </cell>
        </row>
        <row r="310">
          <cell r="A310">
            <v>306</v>
          </cell>
          <cell r="B310">
            <v>19890013</v>
          </cell>
          <cell r="C310" t="str">
            <v>박한경</v>
          </cell>
          <cell r="D310">
            <v>19890013</v>
          </cell>
          <cell r="E310" t="str">
            <v>MP반</v>
          </cell>
          <cell r="F310" t="str">
            <v>남</v>
          </cell>
          <cell r="G310" t="str">
            <v>660122-1357512</v>
          </cell>
          <cell r="H310">
            <v>32599</v>
          </cell>
          <cell r="I310">
            <v>38504</v>
          </cell>
          <cell r="J310">
            <v>20.010958904109589</v>
          </cell>
          <cell r="K310">
            <v>3.8328767123287673</v>
          </cell>
          <cell r="L310">
            <v>63193.333333000002</v>
          </cell>
          <cell r="M310">
            <v>3044050</v>
          </cell>
          <cell r="N310">
            <v>2840930</v>
          </cell>
          <cell r="O310">
            <v>3009140</v>
          </cell>
          <cell r="P310">
            <v>8894120</v>
          </cell>
          <cell r="Q310">
            <v>2932200</v>
          </cell>
          <cell r="R310">
            <v>1980030</v>
          </cell>
          <cell r="S310">
            <v>2347340</v>
          </cell>
          <cell r="T310">
            <v>2127340</v>
          </cell>
          <cell r="U310">
            <v>2210960</v>
          </cell>
          <cell r="V310">
            <v>1960690</v>
          </cell>
          <cell r="W310">
            <v>2327340</v>
          </cell>
          <cell r="X310">
            <v>2513700</v>
          </cell>
          <cell r="Y310">
            <v>2127340</v>
          </cell>
          <cell r="Z310">
            <v>17594740</v>
          </cell>
          <cell r="AA310">
            <v>1466100</v>
          </cell>
          <cell r="AB310">
            <v>15</v>
          </cell>
          <cell r="AC310">
            <v>9</v>
          </cell>
          <cell r="AD310">
            <v>1516639.9999919999</v>
          </cell>
          <cell r="AE310">
            <v>126300</v>
          </cell>
          <cell r="AF310">
            <v>4524600</v>
          </cell>
          <cell r="AG310">
            <v>0</v>
          </cell>
          <cell r="AH310">
            <v>17342234</v>
          </cell>
        </row>
        <row r="311">
          <cell r="A311">
            <v>307</v>
          </cell>
          <cell r="B311">
            <v>19890017</v>
          </cell>
          <cell r="C311" t="str">
            <v>권영록</v>
          </cell>
          <cell r="D311">
            <v>19890017</v>
          </cell>
          <cell r="E311" t="str">
            <v>MP반</v>
          </cell>
          <cell r="F311" t="str">
            <v>남</v>
          </cell>
          <cell r="G311" t="str">
            <v>651020-1255421</v>
          </cell>
          <cell r="H311">
            <v>32736</v>
          </cell>
          <cell r="I311">
            <v>39326</v>
          </cell>
          <cell r="J311">
            <v>19.635616438356163</v>
          </cell>
          <cell r="K311">
            <v>1.5808219178082192</v>
          </cell>
          <cell r="L311">
            <v>59466.666665999997</v>
          </cell>
          <cell r="M311">
            <v>2460350</v>
          </cell>
          <cell r="N311">
            <v>2656970</v>
          </cell>
          <cell r="O311">
            <v>2749970</v>
          </cell>
          <cell r="P311">
            <v>7867290</v>
          </cell>
          <cell r="Q311">
            <v>2593500</v>
          </cell>
          <cell r="R311">
            <v>1827170</v>
          </cell>
          <cell r="S311">
            <v>2180450</v>
          </cell>
          <cell r="T311">
            <v>1806870</v>
          </cell>
          <cell r="U311">
            <v>2118800</v>
          </cell>
          <cell r="V311">
            <v>1960450</v>
          </cell>
          <cell r="W311">
            <v>2006870</v>
          </cell>
          <cell r="X311">
            <v>2398500</v>
          </cell>
          <cell r="Y311">
            <v>1960450</v>
          </cell>
          <cell r="Z311">
            <v>16259560</v>
          </cell>
          <cell r="AA311">
            <v>1355100</v>
          </cell>
          <cell r="AB311">
            <v>15</v>
          </cell>
          <cell r="AC311">
            <v>9</v>
          </cell>
          <cell r="AD311">
            <v>1427199.9999839999</v>
          </cell>
          <cell r="AE311">
            <v>118800</v>
          </cell>
          <cell r="AF311">
            <v>4067400</v>
          </cell>
          <cell r="AG311">
            <v>0</v>
          </cell>
          <cell r="AH311">
            <v>6429835</v>
          </cell>
        </row>
        <row r="312">
          <cell r="A312">
            <v>308</v>
          </cell>
          <cell r="B312">
            <v>19890018</v>
          </cell>
          <cell r="C312" t="str">
            <v>김창대</v>
          </cell>
          <cell r="D312">
            <v>19890018</v>
          </cell>
          <cell r="E312" t="str">
            <v>MP반</v>
          </cell>
          <cell r="F312" t="str">
            <v>남</v>
          </cell>
          <cell r="G312" t="str">
            <v>660318-1148612</v>
          </cell>
          <cell r="H312">
            <v>32748</v>
          </cell>
          <cell r="I312">
            <v>39326</v>
          </cell>
          <cell r="J312">
            <v>19.602739726027398</v>
          </cell>
          <cell r="K312">
            <v>1.5808219178082192</v>
          </cell>
          <cell r="L312">
            <v>57530</v>
          </cell>
          <cell r="M312">
            <v>2512450</v>
          </cell>
          <cell r="N312">
            <v>2325500</v>
          </cell>
          <cell r="O312">
            <v>2469630</v>
          </cell>
          <cell r="P312">
            <v>7307580</v>
          </cell>
          <cell r="Q312">
            <v>2409000</v>
          </cell>
          <cell r="R312">
            <v>1613720</v>
          </cell>
          <cell r="S312">
            <v>1951410</v>
          </cell>
          <cell r="T312">
            <v>1731410</v>
          </cell>
          <cell r="U312">
            <v>2055080</v>
          </cell>
          <cell r="V312">
            <v>1878580</v>
          </cell>
          <cell r="W312">
            <v>1931410</v>
          </cell>
          <cell r="X312">
            <v>2318850</v>
          </cell>
          <cell r="Y312">
            <v>1878580</v>
          </cell>
          <cell r="Z312">
            <v>15359040</v>
          </cell>
          <cell r="AA312">
            <v>1279800</v>
          </cell>
          <cell r="AB312">
            <v>15</v>
          </cell>
          <cell r="AC312">
            <v>9</v>
          </cell>
          <cell r="AD312">
            <v>1380720</v>
          </cell>
          <cell r="AE312">
            <v>115200</v>
          </cell>
          <cell r="AF312">
            <v>3804000</v>
          </cell>
          <cell r="AG312">
            <v>0</v>
          </cell>
          <cell r="AH312">
            <v>6013447</v>
          </cell>
        </row>
        <row r="313">
          <cell r="A313">
            <v>309</v>
          </cell>
          <cell r="B313">
            <v>19930002</v>
          </cell>
          <cell r="C313" t="str">
            <v>임윤호</v>
          </cell>
          <cell r="D313">
            <v>19930002</v>
          </cell>
          <cell r="E313" t="str">
            <v>MP반</v>
          </cell>
          <cell r="F313" t="str">
            <v>남</v>
          </cell>
          <cell r="G313" t="str">
            <v>710512-1800316</v>
          </cell>
          <cell r="H313">
            <v>34141</v>
          </cell>
          <cell r="I313">
            <v>37926</v>
          </cell>
          <cell r="J313">
            <v>15.786301369863013</v>
          </cell>
          <cell r="K313">
            <v>5.4164383561643836</v>
          </cell>
          <cell r="L313">
            <v>49323.333333000002</v>
          </cell>
          <cell r="M313">
            <v>2269540</v>
          </cell>
          <cell r="N313">
            <v>2026500</v>
          </cell>
          <cell r="O313">
            <v>2446950</v>
          </cell>
          <cell r="P313">
            <v>6742990</v>
          </cell>
          <cell r="Q313">
            <v>2223000</v>
          </cell>
          <cell r="R313">
            <v>1391450</v>
          </cell>
          <cell r="S313">
            <v>1700430</v>
          </cell>
          <cell r="T313">
            <v>1364450</v>
          </cell>
          <cell r="U313">
            <v>1805240</v>
          </cell>
          <cell r="V313">
            <v>1480430</v>
          </cell>
          <cell r="W313">
            <v>1680430</v>
          </cell>
          <cell r="X313">
            <v>2006550</v>
          </cell>
          <cell r="Y313">
            <v>1480430</v>
          </cell>
          <cell r="Z313">
            <v>12909410</v>
          </cell>
          <cell r="AA313">
            <v>1075800</v>
          </cell>
          <cell r="AB313">
            <v>15</v>
          </cell>
          <cell r="AC313">
            <v>7</v>
          </cell>
          <cell r="AD313">
            <v>1085113.333326</v>
          </cell>
          <cell r="AE313">
            <v>90300</v>
          </cell>
          <cell r="AF313">
            <v>3389100</v>
          </cell>
          <cell r="AG313">
            <v>0.5</v>
          </cell>
          <cell r="AH313">
            <v>20051401</v>
          </cell>
        </row>
        <row r="314">
          <cell r="A314">
            <v>310</v>
          </cell>
          <cell r="B314">
            <v>19940002</v>
          </cell>
          <cell r="C314" t="str">
            <v>변민찬</v>
          </cell>
          <cell r="D314">
            <v>19940002</v>
          </cell>
          <cell r="E314" t="str">
            <v>MP반</v>
          </cell>
          <cell r="F314" t="str">
            <v>남</v>
          </cell>
          <cell r="G314" t="str">
            <v>681222-1167924</v>
          </cell>
          <cell r="H314">
            <v>34386</v>
          </cell>
          <cell r="I314">
            <v>39326</v>
          </cell>
          <cell r="J314">
            <v>15.115068493150686</v>
          </cell>
          <cell r="K314">
            <v>1.5808219178082192</v>
          </cell>
          <cell r="L314">
            <v>50403.333333000002</v>
          </cell>
          <cell r="M314">
            <v>2283460</v>
          </cell>
          <cell r="N314">
            <v>2259110</v>
          </cell>
          <cell r="O314">
            <v>2266150</v>
          </cell>
          <cell r="P314">
            <v>6808720</v>
          </cell>
          <cell r="Q314">
            <v>2244600</v>
          </cell>
          <cell r="R314">
            <v>1444990</v>
          </cell>
          <cell r="S314">
            <v>1759540</v>
          </cell>
          <cell r="T314">
            <v>1539540</v>
          </cell>
          <cell r="U314">
            <v>1853120</v>
          </cell>
          <cell r="V314">
            <v>1539540</v>
          </cell>
          <cell r="W314">
            <v>1739540</v>
          </cell>
          <cell r="X314">
            <v>2066400</v>
          </cell>
          <cell r="Y314">
            <v>1418930</v>
          </cell>
          <cell r="Z314">
            <v>13361600</v>
          </cell>
          <cell r="AA314">
            <v>1113600</v>
          </cell>
          <cell r="AB314">
            <v>15</v>
          </cell>
          <cell r="AC314">
            <v>7</v>
          </cell>
          <cell r="AD314">
            <v>1108873.333326</v>
          </cell>
          <cell r="AE314">
            <v>92400</v>
          </cell>
          <cell r="AF314">
            <v>3450600</v>
          </cell>
          <cell r="AG314">
            <v>0</v>
          </cell>
          <cell r="AH314">
            <v>5454784</v>
          </cell>
        </row>
        <row r="315">
          <cell r="A315">
            <v>311</v>
          </cell>
          <cell r="B315">
            <v>19940003</v>
          </cell>
          <cell r="C315" t="str">
            <v>김용기</v>
          </cell>
          <cell r="D315">
            <v>19940003</v>
          </cell>
          <cell r="E315" t="str">
            <v>MP반</v>
          </cell>
          <cell r="F315" t="str">
            <v>남</v>
          </cell>
          <cell r="G315" t="str">
            <v>720202-1155712</v>
          </cell>
          <cell r="H315">
            <v>34428</v>
          </cell>
          <cell r="I315">
            <v>38749</v>
          </cell>
          <cell r="J315">
            <v>15</v>
          </cell>
          <cell r="K315">
            <v>3.1616438356164385</v>
          </cell>
          <cell r="L315">
            <v>51023.333333000002</v>
          </cell>
          <cell r="M315">
            <v>2489280</v>
          </cell>
          <cell r="N315">
            <v>2315990</v>
          </cell>
          <cell r="O315">
            <v>2464130</v>
          </cell>
          <cell r="P315">
            <v>7269400</v>
          </cell>
          <cell r="Q315">
            <v>2396400</v>
          </cell>
          <cell r="R315">
            <v>1451030</v>
          </cell>
          <cell r="S315">
            <v>1783620</v>
          </cell>
          <cell r="T315">
            <v>1563620</v>
          </cell>
          <cell r="U315">
            <v>1862840</v>
          </cell>
          <cell r="V315">
            <v>1563620</v>
          </cell>
          <cell r="W315">
            <v>1641130</v>
          </cell>
          <cell r="X315">
            <v>2078550</v>
          </cell>
          <cell r="Y315">
            <v>1563620</v>
          </cell>
          <cell r="Z315">
            <v>13508030</v>
          </cell>
          <cell r="AA315">
            <v>1125600</v>
          </cell>
          <cell r="AB315">
            <v>15</v>
          </cell>
          <cell r="AC315">
            <v>7</v>
          </cell>
          <cell r="AD315">
            <v>1122513.333326</v>
          </cell>
          <cell r="AE315">
            <v>93600</v>
          </cell>
          <cell r="AF315">
            <v>3615600</v>
          </cell>
          <cell r="AG315">
            <v>0</v>
          </cell>
          <cell r="AH315">
            <v>11431239</v>
          </cell>
        </row>
        <row r="316">
          <cell r="A316">
            <v>312</v>
          </cell>
          <cell r="B316">
            <v>19950003</v>
          </cell>
          <cell r="C316" t="str">
            <v>한재민</v>
          </cell>
          <cell r="D316">
            <v>19950003</v>
          </cell>
          <cell r="E316" t="str">
            <v>MP반</v>
          </cell>
          <cell r="F316" t="str">
            <v>남</v>
          </cell>
          <cell r="G316" t="str">
            <v>740918-1148811</v>
          </cell>
          <cell r="H316">
            <v>34932</v>
          </cell>
          <cell r="I316">
            <v>39326</v>
          </cell>
          <cell r="J316">
            <v>13.61917808219178</v>
          </cell>
          <cell r="K316">
            <v>1.5808219178082192</v>
          </cell>
          <cell r="L316">
            <v>46160</v>
          </cell>
          <cell r="M316">
            <v>2268680</v>
          </cell>
          <cell r="N316">
            <v>2117730</v>
          </cell>
          <cell r="O316">
            <v>2088880</v>
          </cell>
          <cell r="P316">
            <v>6475290</v>
          </cell>
          <cell r="Q316">
            <v>2134800</v>
          </cell>
          <cell r="R316">
            <v>1270750</v>
          </cell>
          <cell r="S316">
            <v>1576030</v>
          </cell>
          <cell r="T316">
            <v>1356030</v>
          </cell>
          <cell r="U316">
            <v>1699760</v>
          </cell>
          <cell r="V316">
            <v>1356030</v>
          </cell>
          <cell r="W316">
            <v>1556030</v>
          </cell>
          <cell r="X316">
            <v>1874700</v>
          </cell>
          <cell r="Y316">
            <v>1356030</v>
          </cell>
          <cell r="Z316">
            <v>12045360</v>
          </cell>
          <cell r="AA316">
            <v>1003800</v>
          </cell>
          <cell r="AB316">
            <v>15</v>
          </cell>
          <cell r="AC316">
            <v>6</v>
          </cell>
          <cell r="AD316">
            <v>969360</v>
          </cell>
          <cell r="AE316">
            <v>80700</v>
          </cell>
          <cell r="AF316">
            <v>3219300</v>
          </cell>
          <cell r="AG316">
            <v>0</v>
          </cell>
          <cell r="AH316">
            <v>5089140</v>
          </cell>
        </row>
        <row r="317">
          <cell r="A317">
            <v>313</v>
          </cell>
          <cell r="B317">
            <v>19970010</v>
          </cell>
          <cell r="C317" t="str">
            <v>신경철</v>
          </cell>
          <cell r="D317">
            <v>19970010</v>
          </cell>
          <cell r="E317" t="str">
            <v>MP반</v>
          </cell>
          <cell r="F317" t="str">
            <v>남</v>
          </cell>
          <cell r="G317" t="str">
            <v>730505-1140936</v>
          </cell>
          <cell r="H317">
            <v>35541</v>
          </cell>
          <cell r="I317">
            <v>37653</v>
          </cell>
          <cell r="J317">
            <v>11.950684931506849</v>
          </cell>
          <cell r="K317">
            <v>6.1643835616438354</v>
          </cell>
          <cell r="L317">
            <v>46230</v>
          </cell>
          <cell r="M317">
            <v>2297490</v>
          </cell>
          <cell r="N317">
            <v>2266150</v>
          </cell>
          <cell r="O317">
            <v>2224120</v>
          </cell>
          <cell r="P317">
            <v>6787760</v>
          </cell>
          <cell r="Q317">
            <v>2237700</v>
          </cell>
          <cell r="R317">
            <v>1292890</v>
          </cell>
          <cell r="S317">
            <v>1594590</v>
          </cell>
          <cell r="T317">
            <v>1374590</v>
          </cell>
          <cell r="U317">
            <v>1720280</v>
          </cell>
          <cell r="V317">
            <v>1374590</v>
          </cell>
          <cell r="W317">
            <v>1574590</v>
          </cell>
          <cell r="X317">
            <v>1900350</v>
          </cell>
          <cell r="Y317">
            <v>1374590</v>
          </cell>
          <cell r="Z317">
            <v>12206470</v>
          </cell>
          <cell r="AA317">
            <v>1017300</v>
          </cell>
          <cell r="AB317">
            <v>15</v>
          </cell>
          <cell r="AC317">
            <v>5</v>
          </cell>
          <cell r="AD317">
            <v>924600</v>
          </cell>
          <cell r="AE317">
            <v>77100</v>
          </cell>
          <cell r="AF317">
            <v>3332100</v>
          </cell>
          <cell r="AG317">
            <v>1</v>
          </cell>
          <cell r="AH317">
            <v>23872442</v>
          </cell>
        </row>
        <row r="318">
          <cell r="A318">
            <v>314</v>
          </cell>
          <cell r="B318">
            <v>19970014</v>
          </cell>
          <cell r="C318" t="str">
            <v>김무환</v>
          </cell>
          <cell r="D318">
            <v>19970014</v>
          </cell>
          <cell r="E318" t="str">
            <v>MP반</v>
          </cell>
          <cell r="F318" t="str">
            <v>남</v>
          </cell>
          <cell r="G318" t="str">
            <v>721106-1476514</v>
          </cell>
          <cell r="H318">
            <v>35597</v>
          </cell>
          <cell r="I318">
            <v>39326</v>
          </cell>
          <cell r="J318">
            <v>11.797260273972602</v>
          </cell>
          <cell r="K318">
            <v>1.5808219178082192</v>
          </cell>
          <cell r="L318">
            <v>46590</v>
          </cell>
          <cell r="M318">
            <v>2086670</v>
          </cell>
          <cell r="N318">
            <v>2126760</v>
          </cell>
          <cell r="O318">
            <v>2289470</v>
          </cell>
          <cell r="P318">
            <v>6502900</v>
          </cell>
          <cell r="Q318">
            <v>2143800</v>
          </cell>
          <cell r="R318">
            <v>1300370</v>
          </cell>
          <cell r="S318">
            <v>1606300</v>
          </cell>
          <cell r="T318">
            <v>1386300</v>
          </cell>
          <cell r="U318">
            <v>1733240</v>
          </cell>
          <cell r="V318">
            <v>1386300</v>
          </cell>
          <cell r="W318">
            <v>1586300</v>
          </cell>
          <cell r="X318">
            <v>1916550</v>
          </cell>
          <cell r="Y318">
            <v>1386300</v>
          </cell>
          <cell r="Z318">
            <v>12301660</v>
          </cell>
          <cell r="AA318">
            <v>1025100</v>
          </cell>
          <cell r="AB318">
            <v>15</v>
          </cell>
          <cell r="AC318">
            <v>5</v>
          </cell>
          <cell r="AD318">
            <v>931800</v>
          </cell>
          <cell r="AE318">
            <v>77700</v>
          </cell>
          <cell r="AF318">
            <v>3246600</v>
          </cell>
          <cell r="AG318">
            <v>0</v>
          </cell>
          <cell r="AH318">
            <v>5132296</v>
          </cell>
        </row>
        <row r="319">
          <cell r="A319">
            <v>315</v>
          </cell>
          <cell r="B319">
            <v>19980009</v>
          </cell>
          <cell r="C319" t="str">
            <v>손창락</v>
          </cell>
          <cell r="D319">
            <v>19980009</v>
          </cell>
          <cell r="E319" t="str">
            <v>MP반</v>
          </cell>
          <cell r="F319" t="str">
            <v>남</v>
          </cell>
          <cell r="G319" t="str">
            <v>750117-1268211</v>
          </cell>
          <cell r="H319">
            <v>36151</v>
          </cell>
          <cell r="I319">
            <v>39326</v>
          </cell>
          <cell r="J319">
            <v>10.27945205479452</v>
          </cell>
          <cell r="K319">
            <v>1.5808219178082192</v>
          </cell>
          <cell r="L319">
            <v>44366.666665999997</v>
          </cell>
          <cell r="M319">
            <v>2082020</v>
          </cell>
          <cell r="N319">
            <v>2138650</v>
          </cell>
          <cell r="O319">
            <v>2234290</v>
          </cell>
          <cell r="P319">
            <v>6454960</v>
          </cell>
          <cell r="Q319">
            <v>2127900</v>
          </cell>
          <cell r="R319">
            <v>1230060</v>
          </cell>
          <cell r="S319">
            <v>1528510</v>
          </cell>
          <cell r="T319">
            <v>1308510</v>
          </cell>
          <cell r="U319">
            <v>1647200</v>
          </cell>
          <cell r="V319">
            <v>1206000</v>
          </cell>
          <cell r="W319">
            <v>1508510</v>
          </cell>
          <cell r="X319">
            <v>1809000</v>
          </cell>
          <cell r="Y319">
            <v>1308510</v>
          </cell>
          <cell r="Z319">
            <v>11546300</v>
          </cell>
          <cell r="AA319">
            <v>962100</v>
          </cell>
          <cell r="AB319">
            <v>15</v>
          </cell>
          <cell r="AC319">
            <v>5</v>
          </cell>
          <cell r="AD319">
            <v>887333.33331999998</v>
          </cell>
          <cell r="AE319">
            <v>73800</v>
          </cell>
          <cell r="AF319">
            <v>3163800</v>
          </cell>
          <cell r="AG319">
            <v>0</v>
          </cell>
          <cell r="AH319">
            <v>5001404</v>
          </cell>
        </row>
        <row r="320">
          <cell r="A320">
            <v>316</v>
          </cell>
          <cell r="B320">
            <v>19990007</v>
          </cell>
          <cell r="C320" t="str">
            <v>김은기</v>
          </cell>
          <cell r="D320">
            <v>19990007</v>
          </cell>
          <cell r="E320" t="str">
            <v>MP반</v>
          </cell>
          <cell r="F320" t="str">
            <v>남</v>
          </cell>
          <cell r="G320" t="str">
            <v>740302-1141026</v>
          </cell>
          <cell r="H320">
            <v>36213</v>
          </cell>
          <cell r="I320">
            <v>36213</v>
          </cell>
          <cell r="J320">
            <v>10.109589041095891</v>
          </cell>
          <cell r="K320">
            <v>10.109589041095891</v>
          </cell>
          <cell r="L320">
            <v>44226.666665999997</v>
          </cell>
          <cell r="M320">
            <v>2008760</v>
          </cell>
          <cell r="N320">
            <v>1979790</v>
          </cell>
          <cell r="O320">
            <v>1937640</v>
          </cell>
          <cell r="P320">
            <v>5926190</v>
          </cell>
          <cell r="Q320">
            <v>1953600</v>
          </cell>
          <cell r="R320">
            <v>1051270</v>
          </cell>
          <cell r="S320">
            <v>1523950</v>
          </cell>
          <cell r="T320">
            <v>1303950</v>
          </cell>
          <cell r="U320">
            <v>1642160</v>
          </cell>
          <cell r="V320">
            <v>1303950</v>
          </cell>
          <cell r="W320">
            <v>1503950</v>
          </cell>
          <cell r="X320">
            <v>1802700</v>
          </cell>
          <cell r="Y320">
            <v>1303950</v>
          </cell>
          <cell r="Z320">
            <v>11435880</v>
          </cell>
          <cell r="AA320">
            <v>953100</v>
          </cell>
          <cell r="AB320">
            <v>15</v>
          </cell>
          <cell r="AC320">
            <v>4</v>
          </cell>
          <cell r="AD320">
            <v>840306.66665399994</v>
          </cell>
          <cell r="AE320">
            <v>69900</v>
          </cell>
          <cell r="AF320">
            <v>2976600</v>
          </cell>
          <cell r="AG320">
            <v>2</v>
          </cell>
          <cell r="AH320">
            <v>36045403</v>
          </cell>
        </row>
        <row r="321">
          <cell r="A321">
            <v>317</v>
          </cell>
          <cell r="B321">
            <v>19990016</v>
          </cell>
          <cell r="C321" t="str">
            <v>임재현</v>
          </cell>
          <cell r="D321">
            <v>19990016</v>
          </cell>
          <cell r="E321" t="str">
            <v>MP반</v>
          </cell>
          <cell r="F321" t="str">
            <v>남</v>
          </cell>
          <cell r="G321" t="str">
            <v>700822-1324017</v>
          </cell>
          <cell r="H321">
            <v>36262</v>
          </cell>
          <cell r="I321">
            <v>39326</v>
          </cell>
          <cell r="J321">
            <v>9.9753424657534246</v>
          </cell>
          <cell r="K321">
            <v>1.5808219178082192</v>
          </cell>
          <cell r="L321">
            <v>52540</v>
          </cell>
          <cell r="M321">
            <v>2247980</v>
          </cell>
          <cell r="N321">
            <v>2352500</v>
          </cell>
          <cell r="O321">
            <v>2416310</v>
          </cell>
          <cell r="P321">
            <v>7016790</v>
          </cell>
          <cell r="Q321">
            <v>2313300</v>
          </cell>
          <cell r="R321">
            <v>1512170</v>
          </cell>
          <cell r="S321">
            <v>1717510</v>
          </cell>
          <cell r="T321">
            <v>1624800</v>
          </cell>
          <cell r="U321">
            <v>1911440</v>
          </cell>
          <cell r="V321">
            <v>1624800</v>
          </cell>
          <cell r="W321">
            <v>1824800</v>
          </cell>
          <cell r="X321">
            <v>2139300</v>
          </cell>
          <cell r="Y321">
            <v>1624800</v>
          </cell>
          <cell r="Z321">
            <v>13979620</v>
          </cell>
          <cell r="AA321">
            <v>1164900</v>
          </cell>
          <cell r="AB321">
            <v>15</v>
          </cell>
          <cell r="AC321">
            <v>4</v>
          </cell>
          <cell r="AD321">
            <v>998260</v>
          </cell>
          <cell r="AE321">
            <v>83100</v>
          </cell>
          <cell r="AF321">
            <v>3561300</v>
          </cell>
          <cell r="AG321">
            <v>0</v>
          </cell>
          <cell r="AH321">
            <v>5629781</v>
          </cell>
        </row>
        <row r="322">
          <cell r="A322">
            <v>318</v>
          </cell>
          <cell r="B322">
            <v>20010002</v>
          </cell>
          <cell r="C322" t="str">
            <v>장남신</v>
          </cell>
          <cell r="D322">
            <v>20010002</v>
          </cell>
          <cell r="E322" t="str">
            <v>MP반</v>
          </cell>
          <cell r="F322" t="str">
            <v>남</v>
          </cell>
          <cell r="G322" t="str">
            <v>761227-1392517</v>
          </cell>
          <cell r="H322">
            <v>36941</v>
          </cell>
          <cell r="I322">
            <v>36941</v>
          </cell>
          <cell r="J322">
            <v>8.1150684931506856</v>
          </cell>
          <cell r="K322">
            <v>8.1150684931506856</v>
          </cell>
          <cell r="L322">
            <v>42050</v>
          </cell>
          <cell r="M322">
            <v>2042930</v>
          </cell>
          <cell r="N322">
            <v>1976090</v>
          </cell>
          <cell r="O322">
            <v>2013060</v>
          </cell>
          <cell r="P322">
            <v>6032080</v>
          </cell>
          <cell r="Q322">
            <v>1988700</v>
          </cell>
          <cell r="R322">
            <v>1161060</v>
          </cell>
          <cell r="S322">
            <v>1458530</v>
          </cell>
          <cell r="T322">
            <v>1238530</v>
          </cell>
          <cell r="U322">
            <v>1569800</v>
          </cell>
          <cell r="V322">
            <v>1141500</v>
          </cell>
          <cell r="W322">
            <v>1438530</v>
          </cell>
          <cell r="X322">
            <v>1712250</v>
          </cell>
          <cell r="Y322">
            <v>1238530</v>
          </cell>
          <cell r="Z322">
            <v>10958730</v>
          </cell>
          <cell r="AA322">
            <v>913200</v>
          </cell>
          <cell r="AB322">
            <v>15</v>
          </cell>
          <cell r="AC322">
            <v>3</v>
          </cell>
          <cell r="AD322">
            <v>756900</v>
          </cell>
          <cell r="AE322">
            <v>63000</v>
          </cell>
          <cell r="AF322">
            <v>2964900</v>
          </cell>
          <cell r="AG322">
            <v>1</v>
          </cell>
          <cell r="AH322">
            <v>27025267</v>
          </cell>
        </row>
        <row r="323">
          <cell r="A323">
            <v>319</v>
          </cell>
          <cell r="B323">
            <v>20010010</v>
          </cell>
          <cell r="C323" t="str">
            <v>이승춘</v>
          </cell>
          <cell r="D323">
            <v>20010010</v>
          </cell>
          <cell r="E323" t="str">
            <v>MP반</v>
          </cell>
          <cell r="F323" t="str">
            <v>남</v>
          </cell>
          <cell r="G323" t="str">
            <v>760221-1324020</v>
          </cell>
          <cell r="H323">
            <v>37013</v>
          </cell>
          <cell r="I323">
            <v>37013</v>
          </cell>
          <cell r="J323">
            <v>7.9178082191780819</v>
          </cell>
          <cell r="K323">
            <v>7.9178082191780819</v>
          </cell>
          <cell r="L323">
            <v>41080</v>
          </cell>
          <cell r="M323">
            <v>1768390</v>
          </cell>
          <cell r="N323">
            <v>1697960</v>
          </cell>
          <cell r="O323">
            <v>1897780</v>
          </cell>
          <cell r="P323">
            <v>5364130</v>
          </cell>
          <cell r="Q323">
            <v>1768500</v>
          </cell>
          <cell r="R323">
            <v>1044600</v>
          </cell>
          <cell r="S323">
            <v>1221160</v>
          </cell>
          <cell r="T323">
            <v>1206950</v>
          </cell>
          <cell r="U323">
            <v>1534880</v>
          </cell>
          <cell r="V323">
            <v>1206950</v>
          </cell>
          <cell r="W323">
            <v>1279030</v>
          </cell>
          <cell r="X323">
            <v>1668600</v>
          </cell>
          <cell r="Y323">
            <v>1206950</v>
          </cell>
          <cell r="Z323">
            <v>10369120</v>
          </cell>
          <cell r="AA323">
            <v>864000</v>
          </cell>
          <cell r="AB323">
            <v>15</v>
          </cell>
          <cell r="AC323">
            <v>3</v>
          </cell>
          <cell r="AD323">
            <v>739440</v>
          </cell>
          <cell r="AE323">
            <v>61500</v>
          </cell>
          <cell r="AF323">
            <v>2694000</v>
          </cell>
          <cell r="AG323">
            <v>1</v>
          </cell>
          <cell r="AH323">
            <v>24024575</v>
          </cell>
        </row>
        <row r="324">
          <cell r="A324">
            <v>320</v>
          </cell>
          <cell r="B324">
            <v>20010030</v>
          </cell>
          <cell r="C324" t="str">
            <v>윤현상</v>
          </cell>
          <cell r="D324">
            <v>20010030</v>
          </cell>
          <cell r="E324" t="str">
            <v>MP반</v>
          </cell>
          <cell r="F324" t="str">
            <v>남</v>
          </cell>
          <cell r="G324" t="str">
            <v>790210-1231124</v>
          </cell>
          <cell r="H324">
            <v>37116</v>
          </cell>
          <cell r="I324">
            <v>37116</v>
          </cell>
          <cell r="J324">
            <v>7.6356164383561644</v>
          </cell>
          <cell r="K324">
            <v>7.6356164383561644</v>
          </cell>
          <cell r="L324">
            <v>39983.333333000002</v>
          </cell>
          <cell r="M324">
            <v>1785450</v>
          </cell>
          <cell r="N324">
            <v>1584840</v>
          </cell>
          <cell r="O324">
            <v>1699400</v>
          </cell>
          <cell r="P324">
            <v>5069690</v>
          </cell>
          <cell r="Q324">
            <v>1671300</v>
          </cell>
          <cell r="R324">
            <v>1103770</v>
          </cell>
          <cell r="S324">
            <v>1300000</v>
          </cell>
          <cell r="T324">
            <v>1171800</v>
          </cell>
          <cell r="U324">
            <v>1496000</v>
          </cell>
          <cell r="V324">
            <v>1080000</v>
          </cell>
          <cell r="W324">
            <v>1280000</v>
          </cell>
          <cell r="X324">
            <v>1620000</v>
          </cell>
          <cell r="Y324">
            <v>1080000</v>
          </cell>
          <cell r="Z324">
            <v>10131570</v>
          </cell>
          <cell r="AA324">
            <v>844200</v>
          </cell>
          <cell r="AB324">
            <v>15</v>
          </cell>
          <cell r="AC324">
            <v>3</v>
          </cell>
          <cell r="AD324">
            <v>719699.99999400007</v>
          </cell>
          <cell r="AE324">
            <v>60000</v>
          </cell>
          <cell r="AF324">
            <v>2575500</v>
          </cell>
          <cell r="AG324">
            <v>1</v>
          </cell>
          <cell r="AH324">
            <v>22241030</v>
          </cell>
        </row>
        <row r="325">
          <cell r="A325">
            <v>321</v>
          </cell>
          <cell r="B325">
            <v>20010036</v>
          </cell>
          <cell r="C325" t="str">
            <v>문현수</v>
          </cell>
          <cell r="D325">
            <v>20010036</v>
          </cell>
          <cell r="E325" t="str">
            <v>MP반</v>
          </cell>
          <cell r="F325" t="str">
            <v>남</v>
          </cell>
          <cell r="G325" t="str">
            <v>770612-1810719</v>
          </cell>
          <cell r="H325">
            <v>37159</v>
          </cell>
          <cell r="I325">
            <v>37159</v>
          </cell>
          <cell r="J325">
            <v>7.5178082191780824</v>
          </cell>
          <cell r="K325">
            <v>7.5178082191780824</v>
          </cell>
          <cell r="L325">
            <v>40946.666665999997</v>
          </cell>
          <cell r="M325">
            <v>2007290</v>
          </cell>
          <cell r="N325">
            <v>1843210</v>
          </cell>
          <cell r="O325">
            <v>1951650</v>
          </cell>
          <cell r="P325">
            <v>5802150</v>
          </cell>
          <cell r="Q325">
            <v>1912800</v>
          </cell>
          <cell r="R325">
            <v>1126560</v>
          </cell>
          <cell r="S325">
            <v>1417190</v>
          </cell>
          <cell r="T325">
            <v>1197190</v>
          </cell>
          <cell r="U325">
            <v>1524080</v>
          </cell>
          <cell r="V325">
            <v>1197190</v>
          </cell>
          <cell r="W325">
            <v>1397190</v>
          </cell>
          <cell r="X325">
            <v>1655100</v>
          </cell>
          <cell r="Y325">
            <v>1197190</v>
          </cell>
          <cell r="Z325">
            <v>10711690</v>
          </cell>
          <cell r="AA325">
            <v>892500</v>
          </cell>
          <cell r="AB325">
            <v>15</v>
          </cell>
          <cell r="AC325">
            <v>3</v>
          </cell>
          <cell r="AD325">
            <v>737039.99998799991</v>
          </cell>
          <cell r="AE325">
            <v>61500</v>
          </cell>
          <cell r="AF325">
            <v>2866800</v>
          </cell>
          <cell r="AG325">
            <v>1</v>
          </cell>
          <cell r="AH325">
            <v>24418853</v>
          </cell>
        </row>
        <row r="326">
          <cell r="A326">
            <v>322</v>
          </cell>
          <cell r="B326">
            <v>20010042</v>
          </cell>
          <cell r="C326" t="str">
            <v>천경호</v>
          </cell>
          <cell r="D326">
            <v>20010042</v>
          </cell>
          <cell r="E326" t="str">
            <v>MP반</v>
          </cell>
          <cell r="F326" t="str">
            <v>남</v>
          </cell>
          <cell r="G326" t="str">
            <v>770630-1773314</v>
          </cell>
          <cell r="H326">
            <v>37200</v>
          </cell>
          <cell r="I326">
            <v>39114</v>
          </cell>
          <cell r="J326">
            <v>7.4054794520547942</v>
          </cell>
          <cell r="K326">
            <v>2.1616438356164385</v>
          </cell>
          <cell r="L326">
            <v>40796.666665999997</v>
          </cell>
          <cell r="M326">
            <v>1812380</v>
          </cell>
          <cell r="N326">
            <v>1911640</v>
          </cell>
          <cell r="O326">
            <v>1952680</v>
          </cell>
          <cell r="P326">
            <v>5676700</v>
          </cell>
          <cell r="Q326">
            <v>1871400</v>
          </cell>
          <cell r="R326">
            <v>1117120</v>
          </cell>
          <cell r="S326">
            <v>1412310</v>
          </cell>
          <cell r="T326">
            <v>1192310</v>
          </cell>
          <cell r="U326">
            <v>1518680</v>
          </cell>
          <cell r="V326">
            <v>1192310</v>
          </cell>
          <cell r="W326">
            <v>1298900</v>
          </cell>
          <cell r="X326">
            <v>1648350</v>
          </cell>
          <cell r="Y326">
            <v>1192310</v>
          </cell>
          <cell r="Z326">
            <v>10572290</v>
          </cell>
          <cell r="AA326">
            <v>881100</v>
          </cell>
          <cell r="AB326">
            <v>15</v>
          </cell>
          <cell r="AC326">
            <v>3</v>
          </cell>
          <cell r="AD326">
            <v>734339.99998799991</v>
          </cell>
          <cell r="AE326">
            <v>61200</v>
          </cell>
          <cell r="AF326">
            <v>2813700</v>
          </cell>
          <cell r="AG326">
            <v>0</v>
          </cell>
          <cell r="AH326">
            <v>6082217</v>
          </cell>
        </row>
        <row r="327">
          <cell r="A327">
            <v>323</v>
          </cell>
          <cell r="B327">
            <v>20010043</v>
          </cell>
          <cell r="C327" t="str">
            <v>김영환</v>
          </cell>
          <cell r="D327">
            <v>20010043</v>
          </cell>
          <cell r="E327" t="str">
            <v>MP반</v>
          </cell>
          <cell r="F327" t="str">
            <v>남</v>
          </cell>
          <cell r="G327" t="str">
            <v>790406-1067127</v>
          </cell>
          <cell r="H327">
            <v>37214</v>
          </cell>
          <cell r="I327">
            <v>37214</v>
          </cell>
          <cell r="J327">
            <v>7.3671232876712329</v>
          </cell>
          <cell r="K327">
            <v>7.3671232876712329</v>
          </cell>
          <cell r="L327">
            <v>40170</v>
          </cell>
          <cell r="M327">
            <v>1743140</v>
          </cell>
          <cell r="N327">
            <v>1734840</v>
          </cell>
          <cell r="O327">
            <v>1840610</v>
          </cell>
          <cell r="P327">
            <v>5318590</v>
          </cell>
          <cell r="Q327">
            <v>1753500</v>
          </cell>
          <cell r="R327">
            <v>1018800</v>
          </cell>
          <cell r="S327">
            <v>1397330</v>
          </cell>
          <cell r="T327">
            <v>1085100</v>
          </cell>
          <cell r="U327">
            <v>1502120</v>
          </cell>
          <cell r="V327">
            <v>1177330</v>
          </cell>
          <cell r="W327">
            <v>1252550</v>
          </cell>
          <cell r="X327">
            <v>1627650</v>
          </cell>
          <cell r="Y327">
            <v>1177330</v>
          </cell>
          <cell r="Z327">
            <v>10238210</v>
          </cell>
          <cell r="AA327">
            <v>853200</v>
          </cell>
          <cell r="AB327">
            <v>15</v>
          </cell>
          <cell r="AC327">
            <v>3</v>
          </cell>
          <cell r="AD327">
            <v>723060</v>
          </cell>
          <cell r="AE327">
            <v>60300</v>
          </cell>
          <cell r="AF327">
            <v>2667000</v>
          </cell>
          <cell r="AG327">
            <v>1</v>
          </cell>
          <cell r="AH327">
            <v>22315118</v>
          </cell>
        </row>
        <row r="328">
          <cell r="A328">
            <v>324</v>
          </cell>
          <cell r="B328">
            <v>20020010</v>
          </cell>
          <cell r="C328" t="str">
            <v>송주석</v>
          </cell>
          <cell r="D328">
            <v>20020010</v>
          </cell>
          <cell r="E328" t="str">
            <v>MP반</v>
          </cell>
          <cell r="F328" t="str">
            <v>남</v>
          </cell>
          <cell r="G328" t="str">
            <v>770112-1149521</v>
          </cell>
          <cell r="H328">
            <v>37342</v>
          </cell>
          <cell r="I328">
            <v>39661</v>
          </cell>
          <cell r="J328">
            <v>7.0164383561643833</v>
          </cell>
          <cell r="K328">
            <v>0.66301369863013704</v>
          </cell>
          <cell r="L328">
            <v>40876.666665999997</v>
          </cell>
          <cell r="M328">
            <v>1835830</v>
          </cell>
          <cell r="N328">
            <v>1889250</v>
          </cell>
          <cell r="O328">
            <v>1863330</v>
          </cell>
          <cell r="P328">
            <v>5588410</v>
          </cell>
          <cell r="Q328">
            <v>1842300</v>
          </cell>
          <cell r="R328">
            <v>1122320</v>
          </cell>
          <cell r="S328">
            <v>1414910</v>
          </cell>
          <cell r="T328">
            <v>1194910</v>
          </cell>
          <cell r="U328">
            <v>1521560</v>
          </cell>
          <cell r="V328">
            <v>1194910</v>
          </cell>
          <cell r="W328">
            <v>1394910</v>
          </cell>
          <cell r="X328">
            <v>1651950</v>
          </cell>
          <cell r="Y328">
            <v>1194910</v>
          </cell>
          <cell r="Z328">
            <v>10690380</v>
          </cell>
          <cell r="AA328">
            <v>891000</v>
          </cell>
          <cell r="AB328">
            <v>15</v>
          </cell>
          <cell r="AC328">
            <v>3</v>
          </cell>
          <cell r="AD328">
            <v>735779.99998799991</v>
          </cell>
          <cell r="AE328">
            <v>61200</v>
          </cell>
          <cell r="AF328">
            <v>2794500</v>
          </cell>
          <cell r="AG328">
            <v>0</v>
          </cell>
          <cell r="AH328">
            <v>1852792</v>
          </cell>
        </row>
        <row r="329">
          <cell r="A329">
            <v>325</v>
          </cell>
          <cell r="B329">
            <v>20020048</v>
          </cell>
          <cell r="C329" t="str">
            <v>김진석</v>
          </cell>
          <cell r="D329">
            <v>20020048</v>
          </cell>
          <cell r="E329" t="str">
            <v>MP반</v>
          </cell>
          <cell r="F329" t="str">
            <v>남</v>
          </cell>
          <cell r="G329" t="str">
            <v>791102-1183031</v>
          </cell>
          <cell r="H329">
            <v>37533</v>
          </cell>
          <cell r="I329">
            <v>37533</v>
          </cell>
          <cell r="J329">
            <v>6.493150684931507</v>
          </cell>
          <cell r="K329">
            <v>6.493150684931507</v>
          </cell>
          <cell r="L329">
            <v>39966.666665999997</v>
          </cell>
          <cell r="M329">
            <v>1717020</v>
          </cell>
          <cell r="N329">
            <v>1851850</v>
          </cell>
          <cell r="O329">
            <v>1801880</v>
          </cell>
          <cell r="P329">
            <v>5370750</v>
          </cell>
          <cell r="Q329">
            <v>1770600</v>
          </cell>
          <cell r="R329">
            <v>979510</v>
          </cell>
          <cell r="S329">
            <v>1385290</v>
          </cell>
          <cell r="T329">
            <v>1074000</v>
          </cell>
          <cell r="U329">
            <v>1488800</v>
          </cell>
          <cell r="V329">
            <v>1074000</v>
          </cell>
          <cell r="W329">
            <v>1274000</v>
          </cell>
          <cell r="X329">
            <v>1611000</v>
          </cell>
          <cell r="Y329">
            <v>1165290</v>
          </cell>
          <cell r="Z329">
            <v>10051890</v>
          </cell>
          <cell r="AA329">
            <v>837600</v>
          </cell>
          <cell r="AB329">
            <v>15</v>
          </cell>
          <cell r="AC329">
            <v>3</v>
          </cell>
          <cell r="AD329">
            <v>719399.99998799991</v>
          </cell>
          <cell r="AE329">
            <v>60000</v>
          </cell>
          <cell r="AF329">
            <v>2668200</v>
          </cell>
          <cell r="AG329">
            <v>1</v>
          </cell>
          <cell r="AH329">
            <v>19993225</v>
          </cell>
        </row>
        <row r="330">
          <cell r="A330">
            <v>326</v>
          </cell>
          <cell r="B330">
            <v>20030011</v>
          </cell>
          <cell r="C330" t="str">
            <v>이광호</v>
          </cell>
          <cell r="D330">
            <v>20030011</v>
          </cell>
          <cell r="E330" t="str">
            <v>MP반</v>
          </cell>
          <cell r="F330" t="str">
            <v>남</v>
          </cell>
          <cell r="G330" t="str">
            <v>780304-1148317</v>
          </cell>
          <cell r="H330">
            <v>37720</v>
          </cell>
          <cell r="I330">
            <v>37720</v>
          </cell>
          <cell r="J330">
            <v>5.9808219178082194</v>
          </cell>
          <cell r="K330">
            <v>5.9808219178082194</v>
          </cell>
          <cell r="L330">
            <v>40050</v>
          </cell>
          <cell r="M330">
            <v>1763130</v>
          </cell>
          <cell r="N330">
            <v>1677500</v>
          </cell>
          <cell r="O330">
            <v>1745500</v>
          </cell>
          <cell r="P330">
            <v>5186130</v>
          </cell>
          <cell r="Q330">
            <v>1709700</v>
          </cell>
          <cell r="R330">
            <v>1105400</v>
          </cell>
          <cell r="S330">
            <v>1393430</v>
          </cell>
          <cell r="T330">
            <v>1081500</v>
          </cell>
          <cell r="U330">
            <v>1497800</v>
          </cell>
          <cell r="V330">
            <v>1173430</v>
          </cell>
          <cell r="W330">
            <v>1373430</v>
          </cell>
          <cell r="X330">
            <v>1622250</v>
          </cell>
          <cell r="Y330">
            <v>1173430</v>
          </cell>
          <cell r="Z330">
            <v>10420670</v>
          </cell>
          <cell r="AA330">
            <v>868500</v>
          </cell>
          <cell r="AB330">
            <v>15</v>
          </cell>
          <cell r="AC330">
            <v>2</v>
          </cell>
          <cell r="AD330">
            <v>680850</v>
          </cell>
          <cell r="AE330">
            <v>56700</v>
          </cell>
          <cell r="AF330">
            <v>2634900</v>
          </cell>
          <cell r="AG330">
            <v>0.5</v>
          </cell>
          <cell r="AH330">
            <v>17076318</v>
          </cell>
        </row>
        <row r="331">
          <cell r="A331">
            <v>327</v>
          </cell>
          <cell r="B331">
            <v>20030012</v>
          </cell>
          <cell r="C331" t="str">
            <v>황호선</v>
          </cell>
          <cell r="D331">
            <v>20030012</v>
          </cell>
          <cell r="E331" t="str">
            <v>MP반</v>
          </cell>
          <cell r="F331" t="str">
            <v>남</v>
          </cell>
          <cell r="G331" t="str">
            <v>790225-1148311</v>
          </cell>
          <cell r="H331">
            <v>37720</v>
          </cell>
          <cell r="I331">
            <v>37720</v>
          </cell>
          <cell r="J331">
            <v>5.9808219178082194</v>
          </cell>
          <cell r="K331">
            <v>5.9808219178082194</v>
          </cell>
          <cell r="L331">
            <v>39320</v>
          </cell>
          <cell r="M331">
            <v>1655640</v>
          </cell>
          <cell r="N331">
            <v>1398550</v>
          </cell>
          <cell r="O331">
            <v>1462520</v>
          </cell>
          <cell r="P331">
            <v>4516710</v>
          </cell>
          <cell r="Q331">
            <v>1488900</v>
          </cell>
          <cell r="R331">
            <v>1103450</v>
          </cell>
          <cell r="S331">
            <v>1394080</v>
          </cell>
          <cell r="T331">
            <v>1174080</v>
          </cell>
          <cell r="U331">
            <v>1498520</v>
          </cell>
          <cell r="V331">
            <v>1174080</v>
          </cell>
          <cell r="W331">
            <v>1282100</v>
          </cell>
          <cell r="X331">
            <v>1623150</v>
          </cell>
          <cell r="Y331">
            <v>1174080</v>
          </cell>
          <cell r="Z331">
            <v>10423540</v>
          </cell>
          <cell r="AA331">
            <v>868500</v>
          </cell>
          <cell r="AB331">
            <v>15</v>
          </cell>
          <cell r="AC331">
            <v>2</v>
          </cell>
          <cell r="AD331">
            <v>668440</v>
          </cell>
          <cell r="AE331">
            <v>55800</v>
          </cell>
          <cell r="AF331">
            <v>2413200</v>
          </cell>
          <cell r="AG331">
            <v>0.5</v>
          </cell>
          <cell r="AH331">
            <v>15639519</v>
          </cell>
        </row>
        <row r="332">
          <cell r="A332">
            <v>328</v>
          </cell>
          <cell r="B332">
            <v>20030035</v>
          </cell>
          <cell r="C332" t="str">
            <v>정찬배</v>
          </cell>
          <cell r="D332">
            <v>20030035</v>
          </cell>
          <cell r="E332" t="str">
            <v>MP반</v>
          </cell>
          <cell r="F332" t="str">
            <v>남</v>
          </cell>
          <cell r="G332" t="str">
            <v>770611-1255916</v>
          </cell>
          <cell r="H332">
            <v>37851</v>
          </cell>
          <cell r="I332">
            <v>37851</v>
          </cell>
          <cell r="J332">
            <v>5.6219178082191785</v>
          </cell>
          <cell r="K332">
            <v>5.6219178082191785</v>
          </cell>
          <cell r="L332">
            <v>43266.666665999997</v>
          </cell>
          <cell r="M332">
            <v>2037580</v>
          </cell>
          <cell r="N332">
            <v>1985180</v>
          </cell>
          <cell r="O332">
            <v>1805790</v>
          </cell>
          <cell r="P332">
            <v>5828550</v>
          </cell>
          <cell r="Q332">
            <v>1921500</v>
          </cell>
          <cell r="R332">
            <v>1195240</v>
          </cell>
          <cell r="S332">
            <v>1492710</v>
          </cell>
          <cell r="T332">
            <v>1272710</v>
          </cell>
          <cell r="U332">
            <v>1607600</v>
          </cell>
          <cell r="V332">
            <v>1272710</v>
          </cell>
          <cell r="W332">
            <v>1373000</v>
          </cell>
          <cell r="X332">
            <v>1759500</v>
          </cell>
          <cell r="Y332">
            <v>1272710</v>
          </cell>
          <cell r="Z332">
            <v>11246180</v>
          </cell>
          <cell r="AA332">
            <v>937200</v>
          </cell>
          <cell r="AB332">
            <v>15</v>
          </cell>
          <cell r="AC332">
            <v>2</v>
          </cell>
          <cell r="AD332">
            <v>735533.33332199999</v>
          </cell>
          <cell r="AE332">
            <v>61200</v>
          </cell>
          <cell r="AF332">
            <v>2919900</v>
          </cell>
          <cell r="AG332">
            <v>0.5</v>
          </cell>
          <cell r="AH332">
            <v>17875388</v>
          </cell>
        </row>
        <row r="333">
          <cell r="A333">
            <v>329</v>
          </cell>
          <cell r="B333">
            <v>20040043</v>
          </cell>
          <cell r="C333" t="str">
            <v>박정준</v>
          </cell>
          <cell r="D333">
            <v>20040043</v>
          </cell>
          <cell r="E333" t="str">
            <v>MP반</v>
          </cell>
          <cell r="F333" t="str">
            <v>남</v>
          </cell>
          <cell r="G333" t="str">
            <v>780422-1057222</v>
          </cell>
          <cell r="H333">
            <v>38146</v>
          </cell>
          <cell r="I333">
            <v>38146</v>
          </cell>
          <cell r="J333">
            <v>4.8136986301369866</v>
          </cell>
          <cell r="K333">
            <v>4.8136986301369866</v>
          </cell>
          <cell r="L333">
            <v>39620</v>
          </cell>
          <cell r="M333">
            <v>1858710</v>
          </cell>
          <cell r="N333">
            <v>1737000</v>
          </cell>
          <cell r="O333">
            <v>1767560</v>
          </cell>
          <cell r="P333">
            <v>5363270</v>
          </cell>
          <cell r="Q333">
            <v>1768200</v>
          </cell>
          <cell r="R333">
            <v>1002300</v>
          </cell>
          <cell r="S333">
            <v>1379430</v>
          </cell>
          <cell r="T333">
            <v>1036540</v>
          </cell>
          <cell r="U333">
            <v>1482320</v>
          </cell>
          <cell r="V333">
            <v>1159430</v>
          </cell>
          <cell r="W333">
            <v>1268600</v>
          </cell>
          <cell r="X333">
            <v>1602900</v>
          </cell>
          <cell r="Y333">
            <v>1159430</v>
          </cell>
          <cell r="Z333">
            <v>10090950</v>
          </cell>
          <cell r="AA333">
            <v>840900</v>
          </cell>
          <cell r="AB333">
            <v>15</v>
          </cell>
          <cell r="AC333">
            <v>2</v>
          </cell>
          <cell r="AD333">
            <v>673540</v>
          </cell>
          <cell r="AE333">
            <v>56100</v>
          </cell>
          <cell r="AF333">
            <v>2665200</v>
          </cell>
          <cell r="AG333">
            <v>0.5</v>
          </cell>
          <cell r="AH333">
            <v>14162070</v>
          </cell>
        </row>
        <row r="334">
          <cell r="A334">
            <v>330</v>
          </cell>
          <cell r="B334">
            <v>20040045</v>
          </cell>
          <cell r="C334" t="str">
            <v>김재윤</v>
          </cell>
          <cell r="D334">
            <v>20040045</v>
          </cell>
          <cell r="E334" t="str">
            <v>MP반</v>
          </cell>
          <cell r="F334" t="str">
            <v>남</v>
          </cell>
          <cell r="G334" t="str">
            <v>800621-1047013</v>
          </cell>
          <cell r="H334">
            <v>38152</v>
          </cell>
          <cell r="I334">
            <v>39326</v>
          </cell>
          <cell r="J334">
            <v>4.7972602739726025</v>
          </cell>
          <cell r="K334">
            <v>1.5808219178082192</v>
          </cell>
          <cell r="L334">
            <v>39420</v>
          </cell>
          <cell r="M334">
            <v>1741280</v>
          </cell>
          <cell r="N334">
            <v>1689440</v>
          </cell>
          <cell r="O334">
            <v>1723930</v>
          </cell>
          <cell r="P334">
            <v>5154650</v>
          </cell>
          <cell r="Q334">
            <v>1699200</v>
          </cell>
          <cell r="R334">
            <v>998400</v>
          </cell>
          <cell r="S334">
            <v>1372920</v>
          </cell>
          <cell r="T334">
            <v>1152920</v>
          </cell>
          <cell r="U334">
            <v>1475120</v>
          </cell>
          <cell r="V334">
            <v>1030720</v>
          </cell>
          <cell r="W334">
            <v>1262600</v>
          </cell>
          <cell r="X334">
            <v>1593900</v>
          </cell>
          <cell r="Y334">
            <v>1152920</v>
          </cell>
          <cell r="Z334">
            <v>10039500</v>
          </cell>
          <cell r="AA334">
            <v>836700</v>
          </cell>
          <cell r="AB334">
            <v>15</v>
          </cell>
          <cell r="AC334">
            <v>2</v>
          </cell>
          <cell r="AD334">
            <v>670140</v>
          </cell>
          <cell r="AE334">
            <v>55800</v>
          </cell>
          <cell r="AF334">
            <v>2591700</v>
          </cell>
          <cell r="AG334">
            <v>0</v>
          </cell>
          <cell r="AH334">
            <v>4097016</v>
          </cell>
        </row>
        <row r="335">
          <cell r="A335">
            <v>331</v>
          </cell>
          <cell r="B335">
            <v>20040062</v>
          </cell>
          <cell r="C335" t="str">
            <v>장현욱</v>
          </cell>
          <cell r="D335">
            <v>20040062</v>
          </cell>
          <cell r="E335" t="str">
            <v>MP반</v>
          </cell>
          <cell r="F335" t="str">
            <v>남</v>
          </cell>
          <cell r="G335" t="str">
            <v>810108-1052812</v>
          </cell>
          <cell r="H335">
            <v>38261</v>
          </cell>
          <cell r="I335">
            <v>38261</v>
          </cell>
          <cell r="J335">
            <v>4.4986301369863018</v>
          </cell>
          <cell r="K335">
            <v>4.4986301369863018</v>
          </cell>
          <cell r="L335">
            <v>37096.666665999997</v>
          </cell>
          <cell r="M335">
            <v>1272860</v>
          </cell>
          <cell r="N335">
            <v>1123600</v>
          </cell>
          <cell r="O335">
            <v>1263170</v>
          </cell>
          <cell r="P335">
            <v>3659630</v>
          </cell>
          <cell r="Q335">
            <v>1206600</v>
          </cell>
          <cell r="R335">
            <v>958550</v>
          </cell>
          <cell r="S335">
            <v>1267900</v>
          </cell>
          <cell r="T335">
            <v>1047900</v>
          </cell>
          <cell r="U335">
            <v>1457480</v>
          </cell>
          <cell r="V335">
            <v>1016460</v>
          </cell>
          <cell r="W335">
            <v>1143110</v>
          </cell>
          <cell r="X335">
            <v>1571850</v>
          </cell>
          <cell r="Y335">
            <v>1016460</v>
          </cell>
          <cell r="Z335">
            <v>9479710</v>
          </cell>
          <cell r="AA335">
            <v>789900</v>
          </cell>
          <cell r="AB335">
            <v>15</v>
          </cell>
          <cell r="AC335">
            <v>2</v>
          </cell>
          <cell r="AD335">
            <v>630643.33332199999</v>
          </cell>
          <cell r="AE335">
            <v>52500</v>
          </cell>
          <cell r="AF335">
            <v>2049000</v>
          </cell>
          <cell r="AG335">
            <v>0.5</v>
          </cell>
          <cell r="AH335">
            <v>10242193</v>
          </cell>
        </row>
        <row r="336">
          <cell r="A336">
            <v>332</v>
          </cell>
          <cell r="B336">
            <v>20040068</v>
          </cell>
          <cell r="C336" t="str">
            <v>이정훈</v>
          </cell>
          <cell r="D336">
            <v>20040068</v>
          </cell>
          <cell r="E336" t="str">
            <v>MP반</v>
          </cell>
          <cell r="F336" t="str">
            <v>남</v>
          </cell>
          <cell r="G336" t="str">
            <v>801210-1048210</v>
          </cell>
          <cell r="H336">
            <v>38292</v>
          </cell>
          <cell r="I336">
            <v>38292</v>
          </cell>
          <cell r="J336">
            <v>4.4136986301369863</v>
          </cell>
          <cell r="K336">
            <v>4.4136986301369863</v>
          </cell>
          <cell r="L336">
            <v>39063.333333000002</v>
          </cell>
          <cell r="M336">
            <v>1883910</v>
          </cell>
          <cell r="N336">
            <v>1760710</v>
          </cell>
          <cell r="O336">
            <v>1823550</v>
          </cell>
          <cell r="P336">
            <v>5468170</v>
          </cell>
          <cell r="Q336">
            <v>1802700</v>
          </cell>
          <cell r="R336">
            <v>1070570</v>
          </cell>
          <cell r="S336">
            <v>1272400</v>
          </cell>
          <cell r="T336">
            <v>1141850</v>
          </cell>
          <cell r="U336">
            <v>1462880</v>
          </cell>
          <cell r="V336">
            <v>1141850</v>
          </cell>
          <cell r="W336">
            <v>1341850</v>
          </cell>
          <cell r="X336">
            <v>1578600</v>
          </cell>
          <cell r="Y336">
            <v>1052400</v>
          </cell>
          <cell r="Z336">
            <v>10062400</v>
          </cell>
          <cell r="AA336">
            <v>838500</v>
          </cell>
          <cell r="AB336">
            <v>15</v>
          </cell>
          <cell r="AC336">
            <v>2</v>
          </cell>
          <cell r="AD336">
            <v>664076.666661</v>
          </cell>
          <cell r="AE336">
            <v>55200</v>
          </cell>
          <cell r="AF336">
            <v>2696400</v>
          </cell>
          <cell r="AG336">
            <v>0.5</v>
          </cell>
          <cell r="AH336">
            <v>13249297</v>
          </cell>
        </row>
        <row r="337">
          <cell r="A337">
            <v>333</v>
          </cell>
          <cell r="B337">
            <v>20050001</v>
          </cell>
          <cell r="C337" t="str">
            <v>김남도</v>
          </cell>
          <cell r="D337">
            <v>20050001</v>
          </cell>
          <cell r="E337" t="str">
            <v>MP반</v>
          </cell>
          <cell r="F337" t="str">
            <v>남</v>
          </cell>
          <cell r="G337" t="str">
            <v>800414-1300619</v>
          </cell>
          <cell r="H337">
            <v>38355</v>
          </cell>
          <cell r="I337">
            <v>38355</v>
          </cell>
          <cell r="J337">
            <v>4.2410958904109588</v>
          </cell>
          <cell r="K337">
            <v>4.2410958904109588</v>
          </cell>
          <cell r="L337">
            <v>40086.666665999997</v>
          </cell>
          <cell r="M337">
            <v>1947420</v>
          </cell>
          <cell r="N337">
            <v>1817110</v>
          </cell>
          <cell r="O337">
            <v>1764620</v>
          </cell>
          <cell r="P337">
            <v>5529150</v>
          </cell>
          <cell r="Q337">
            <v>1822800</v>
          </cell>
          <cell r="R337">
            <v>1094660</v>
          </cell>
          <cell r="S337">
            <v>1389200</v>
          </cell>
          <cell r="T337">
            <v>1077600</v>
          </cell>
          <cell r="U337">
            <v>1493120</v>
          </cell>
          <cell r="V337">
            <v>1077600</v>
          </cell>
          <cell r="W337">
            <v>1369200</v>
          </cell>
          <cell r="X337">
            <v>1616400</v>
          </cell>
          <cell r="Y337">
            <v>1077600</v>
          </cell>
          <cell r="Z337">
            <v>10195380</v>
          </cell>
          <cell r="AA337">
            <v>849600</v>
          </cell>
          <cell r="AB337">
            <v>15</v>
          </cell>
          <cell r="AC337">
            <v>1</v>
          </cell>
          <cell r="AD337">
            <v>641386.66665599996</v>
          </cell>
          <cell r="AE337">
            <v>53400</v>
          </cell>
          <cell r="AF337">
            <v>2725800</v>
          </cell>
          <cell r="AG337">
            <v>0.5</v>
          </cell>
          <cell r="AH337">
            <v>12923279</v>
          </cell>
        </row>
        <row r="338">
          <cell r="A338">
            <v>334</v>
          </cell>
          <cell r="B338">
            <v>20060010</v>
          </cell>
          <cell r="C338" t="str">
            <v>손현호</v>
          </cell>
          <cell r="D338">
            <v>20060010</v>
          </cell>
          <cell r="E338" t="str">
            <v>MP반</v>
          </cell>
          <cell r="F338" t="str">
            <v>남</v>
          </cell>
          <cell r="G338" t="str">
            <v>800215-1149712</v>
          </cell>
          <cell r="H338">
            <v>38778</v>
          </cell>
          <cell r="I338">
            <v>38778</v>
          </cell>
          <cell r="J338">
            <v>3.0821917808219177</v>
          </cell>
          <cell r="K338">
            <v>3.0821917808219177</v>
          </cell>
          <cell r="L338">
            <v>38610</v>
          </cell>
          <cell r="M338">
            <v>1650730</v>
          </cell>
          <cell r="N338">
            <v>1698930</v>
          </cell>
          <cell r="O338">
            <v>1653550</v>
          </cell>
          <cell r="P338">
            <v>5003210</v>
          </cell>
          <cell r="Q338">
            <v>1649400</v>
          </cell>
          <cell r="R338">
            <v>977400</v>
          </cell>
          <cell r="S338">
            <v>1346560</v>
          </cell>
          <cell r="T338">
            <v>1038300</v>
          </cell>
          <cell r="U338">
            <v>1445960</v>
          </cell>
          <cell r="V338">
            <v>1038300</v>
          </cell>
          <cell r="W338">
            <v>1326560</v>
          </cell>
          <cell r="X338">
            <v>1557450</v>
          </cell>
          <cell r="Y338">
            <v>1038300</v>
          </cell>
          <cell r="Z338">
            <v>9768830</v>
          </cell>
          <cell r="AA338">
            <v>814200</v>
          </cell>
          <cell r="AB338">
            <v>15</v>
          </cell>
          <cell r="AC338">
            <v>1</v>
          </cell>
          <cell r="AD338">
            <v>617760</v>
          </cell>
          <cell r="AE338">
            <v>51600</v>
          </cell>
          <cell r="AF338">
            <v>2515200</v>
          </cell>
          <cell r="AG338">
            <v>0</v>
          </cell>
          <cell r="AH338">
            <v>7752329</v>
          </cell>
        </row>
        <row r="339">
          <cell r="A339">
            <v>335</v>
          </cell>
          <cell r="B339">
            <v>20060019</v>
          </cell>
          <cell r="C339" t="str">
            <v>송재영</v>
          </cell>
          <cell r="D339">
            <v>20060019</v>
          </cell>
          <cell r="E339" t="str">
            <v>MP반</v>
          </cell>
          <cell r="F339" t="str">
            <v>남</v>
          </cell>
          <cell r="G339" t="str">
            <v>800515-1154940</v>
          </cell>
          <cell r="H339">
            <v>38840</v>
          </cell>
          <cell r="I339">
            <v>38840</v>
          </cell>
          <cell r="J339">
            <v>2.9123287671232876</v>
          </cell>
          <cell r="K339">
            <v>2.9123287671232876</v>
          </cell>
          <cell r="L339">
            <v>38520</v>
          </cell>
          <cell r="M339">
            <v>1615580</v>
          </cell>
          <cell r="N339">
            <v>1541270</v>
          </cell>
          <cell r="O339">
            <v>1608400</v>
          </cell>
          <cell r="P339">
            <v>4765250</v>
          </cell>
          <cell r="Q339">
            <v>1571100</v>
          </cell>
          <cell r="R339">
            <v>1057880</v>
          </cell>
          <cell r="S339">
            <v>1343630</v>
          </cell>
          <cell r="T339">
            <v>1123630</v>
          </cell>
          <cell r="U339">
            <v>1442720</v>
          </cell>
          <cell r="V339">
            <v>1035600</v>
          </cell>
          <cell r="W339">
            <v>1235600</v>
          </cell>
          <cell r="X339">
            <v>1553400</v>
          </cell>
          <cell r="Y339">
            <v>1035600</v>
          </cell>
          <cell r="Z339">
            <v>9828060</v>
          </cell>
          <cell r="AA339">
            <v>819000</v>
          </cell>
          <cell r="AB339">
            <v>15</v>
          </cell>
          <cell r="AC339">
            <v>1</v>
          </cell>
          <cell r="AD339">
            <v>616320</v>
          </cell>
          <cell r="AE339">
            <v>51300</v>
          </cell>
          <cell r="AF339">
            <v>2441400</v>
          </cell>
          <cell r="AG339">
            <v>0</v>
          </cell>
          <cell r="AH339">
            <v>7110159</v>
          </cell>
        </row>
        <row r="340">
          <cell r="A340">
            <v>336</v>
          </cell>
          <cell r="B340">
            <v>20060023</v>
          </cell>
          <cell r="C340" t="str">
            <v>김규호</v>
          </cell>
          <cell r="D340">
            <v>20060023</v>
          </cell>
          <cell r="E340" t="str">
            <v>MP반</v>
          </cell>
          <cell r="F340" t="str">
            <v>남</v>
          </cell>
          <cell r="G340" t="str">
            <v>811219-1473910</v>
          </cell>
          <cell r="H340">
            <v>38859</v>
          </cell>
          <cell r="I340">
            <v>38859</v>
          </cell>
          <cell r="J340">
            <v>2.8602739726027395</v>
          </cell>
          <cell r="K340">
            <v>2.8602739726027395</v>
          </cell>
          <cell r="L340">
            <v>39026.666665999997</v>
          </cell>
          <cell r="M340">
            <v>1741050</v>
          </cell>
          <cell r="N340">
            <v>1665740</v>
          </cell>
          <cell r="O340">
            <v>1628580</v>
          </cell>
          <cell r="P340">
            <v>5035370</v>
          </cell>
          <cell r="Q340">
            <v>1659900</v>
          </cell>
          <cell r="R340">
            <v>1065690</v>
          </cell>
          <cell r="S340">
            <v>1354690</v>
          </cell>
          <cell r="T340">
            <v>993510</v>
          </cell>
          <cell r="U340">
            <v>1454960</v>
          </cell>
          <cell r="V340">
            <v>1134690</v>
          </cell>
          <cell r="W340">
            <v>1245800</v>
          </cell>
          <cell r="X340">
            <v>1568700</v>
          </cell>
          <cell r="Y340">
            <v>1134690</v>
          </cell>
          <cell r="Z340">
            <v>9952730</v>
          </cell>
          <cell r="AA340">
            <v>829500</v>
          </cell>
          <cell r="AB340">
            <v>15</v>
          </cell>
          <cell r="AC340">
            <v>1</v>
          </cell>
          <cell r="AD340">
            <v>624426.66665599996</v>
          </cell>
          <cell r="AE340">
            <v>51900</v>
          </cell>
          <cell r="AF340">
            <v>2541300</v>
          </cell>
          <cell r="AG340">
            <v>0</v>
          </cell>
          <cell r="AH340">
            <v>7268814</v>
          </cell>
        </row>
        <row r="341">
          <cell r="A341">
            <v>337</v>
          </cell>
          <cell r="B341">
            <v>20070014</v>
          </cell>
          <cell r="C341" t="str">
            <v>임동학</v>
          </cell>
          <cell r="D341">
            <v>20070014</v>
          </cell>
          <cell r="E341" t="str">
            <v>MP반</v>
          </cell>
          <cell r="F341" t="str">
            <v>남</v>
          </cell>
          <cell r="G341" t="str">
            <v>780202-1450918</v>
          </cell>
          <cell r="H341">
            <v>39154</v>
          </cell>
          <cell r="I341">
            <v>39154</v>
          </cell>
          <cell r="J341">
            <v>2.0520547945205481</v>
          </cell>
          <cell r="K341">
            <v>2.0520547945205481</v>
          </cell>
          <cell r="L341">
            <v>38316.666665999997</v>
          </cell>
          <cell r="M341">
            <v>1675750</v>
          </cell>
          <cell r="N341">
            <v>1495100</v>
          </cell>
          <cell r="O341">
            <v>1232660</v>
          </cell>
          <cell r="P341">
            <v>4403510</v>
          </cell>
          <cell r="Q341">
            <v>1451700</v>
          </cell>
          <cell r="R341">
            <v>964500</v>
          </cell>
          <cell r="S341">
            <v>1331580</v>
          </cell>
          <cell r="T341">
            <v>1024500</v>
          </cell>
          <cell r="U341">
            <v>1429400</v>
          </cell>
          <cell r="V341">
            <v>1024500</v>
          </cell>
          <cell r="W341">
            <v>1224500</v>
          </cell>
          <cell r="X341">
            <v>1536750</v>
          </cell>
          <cell r="Y341">
            <v>993770</v>
          </cell>
          <cell r="Z341">
            <v>9529500</v>
          </cell>
          <cell r="AA341">
            <v>794100</v>
          </cell>
          <cell r="AB341">
            <v>15</v>
          </cell>
          <cell r="AC341">
            <v>0</v>
          </cell>
          <cell r="AD341">
            <v>574749.99998999992</v>
          </cell>
          <cell r="AE341">
            <v>48000</v>
          </cell>
          <cell r="AF341">
            <v>2293800</v>
          </cell>
          <cell r="AG341">
            <v>0</v>
          </cell>
          <cell r="AH341">
            <v>4707003</v>
          </cell>
        </row>
        <row r="342">
          <cell r="A342">
            <v>338</v>
          </cell>
          <cell r="B342">
            <v>20070047</v>
          </cell>
          <cell r="C342" t="str">
            <v>심재민</v>
          </cell>
          <cell r="D342">
            <v>20070047</v>
          </cell>
          <cell r="E342" t="str">
            <v>MP반</v>
          </cell>
          <cell r="F342" t="str">
            <v>남</v>
          </cell>
          <cell r="G342" t="str">
            <v>830225-1151111</v>
          </cell>
          <cell r="H342">
            <v>39342</v>
          </cell>
          <cell r="I342">
            <v>39342</v>
          </cell>
          <cell r="J342">
            <v>1.536986301369863</v>
          </cell>
          <cell r="K342">
            <v>1.536986301369863</v>
          </cell>
          <cell r="L342">
            <v>38056.666665999997</v>
          </cell>
          <cell r="M342">
            <v>1773350</v>
          </cell>
          <cell r="N342">
            <v>1669330</v>
          </cell>
          <cell r="O342">
            <v>1683840</v>
          </cell>
          <cell r="P342">
            <v>5126520</v>
          </cell>
          <cell r="Q342">
            <v>1690200</v>
          </cell>
          <cell r="R342">
            <v>594270</v>
          </cell>
          <cell r="S342">
            <v>953190</v>
          </cell>
          <cell r="T342">
            <v>946750</v>
          </cell>
          <cell r="U342">
            <v>1321240</v>
          </cell>
          <cell r="V342">
            <v>986200</v>
          </cell>
          <cell r="W342">
            <v>1216700</v>
          </cell>
          <cell r="X342">
            <v>1525050</v>
          </cell>
          <cell r="Y342">
            <v>1016700</v>
          </cell>
          <cell r="Z342">
            <v>8560100</v>
          </cell>
          <cell r="AA342">
            <v>713400</v>
          </cell>
          <cell r="AB342">
            <v>15</v>
          </cell>
          <cell r="AC342">
            <v>0</v>
          </cell>
          <cell r="AD342">
            <v>570849.99998999992</v>
          </cell>
          <cell r="AE342">
            <v>47700</v>
          </cell>
          <cell r="AF342">
            <v>2451300</v>
          </cell>
          <cell r="AG342">
            <v>0</v>
          </cell>
          <cell r="AH342">
            <v>3767615</v>
          </cell>
        </row>
        <row r="343">
          <cell r="A343">
            <v>339</v>
          </cell>
          <cell r="B343">
            <v>20070049</v>
          </cell>
          <cell r="C343" t="str">
            <v>문성호</v>
          </cell>
          <cell r="D343">
            <v>20070049</v>
          </cell>
          <cell r="E343" t="str">
            <v>MP반</v>
          </cell>
          <cell r="F343" t="str">
            <v>남</v>
          </cell>
          <cell r="G343" t="str">
            <v>750922-1258011</v>
          </cell>
          <cell r="H343">
            <v>39343</v>
          </cell>
          <cell r="I343">
            <v>39343</v>
          </cell>
          <cell r="J343">
            <v>1.5342465753424657</v>
          </cell>
          <cell r="K343">
            <v>1.5342465753424657</v>
          </cell>
          <cell r="L343">
            <v>38126.666665999997</v>
          </cell>
          <cell r="M343">
            <v>1651230</v>
          </cell>
          <cell r="N343">
            <v>1688010</v>
          </cell>
          <cell r="O343">
            <v>1764600</v>
          </cell>
          <cell r="P343">
            <v>5103840</v>
          </cell>
          <cell r="Q343">
            <v>1682700</v>
          </cell>
          <cell r="R343">
            <v>595570</v>
          </cell>
          <cell r="S343">
            <v>1023260</v>
          </cell>
          <cell r="T343">
            <v>1061180</v>
          </cell>
          <cell r="U343">
            <v>1323660</v>
          </cell>
          <cell r="V343">
            <v>1018800</v>
          </cell>
          <cell r="W343">
            <v>1305400</v>
          </cell>
          <cell r="X343">
            <v>1528200</v>
          </cell>
          <cell r="Y343">
            <v>1105400</v>
          </cell>
          <cell r="Z343">
            <v>8961470</v>
          </cell>
          <cell r="AA343">
            <v>746700</v>
          </cell>
          <cell r="AB343">
            <v>15</v>
          </cell>
          <cell r="AC343">
            <v>0</v>
          </cell>
          <cell r="AD343">
            <v>571899.99998999992</v>
          </cell>
          <cell r="AE343">
            <v>47700</v>
          </cell>
          <cell r="AF343">
            <v>2477100</v>
          </cell>
          <cell r="AG343">
            <v>0</v>
          </cell>
          <cell r="AH343">
            <v>3800482</v>
          </cell>
        </row>
        <row r="344">
          <cell r="A344">
            <v>340</v>
          </cell>
          <cell r="B344">
            <v>20070050</v>
          </cell>
          <cell r="C344" t="str">
            <v>김우섭</v>
          </cell>
          <cell r="D344">
            <v>20070050</v>
          </cell>
          <cell r="E344" t="str">
            <v>MP반</v>
          </cell>
          <cell r="F344" t="str">
            <v>남</v>
          </cell>
          <cell r="G344" t="str">
            <v>820213-1284131</v>
          </cell>
          <cell r="H344">
            <v>39343</v>
          </cell>
          <cell r="I344">
            <v>39343</v>
          </cell>
          <cell r="J344">
            <v>1.5342465753424657</v>
          </cell>
          <cell r="K344">
            <v>1.5342465753424657</v>
          </cell>
          <cell r="L344">
            <v>38126.666665999997</v>
          </cell>
          <cell r="M344">
            <v>1651230</v>
          </cell>
          <cell r="N344">
            <v>1530740</v>
          </cell>
          <cell r="O344">
            <v>1708810</v>
          </cell>
          <cell r="P344">
            <v>4890780</v>
          </cell>
          <cell r="Q344">
            <v>1612200</v>
          </cell>
          <cell r="R344">
            <v>595570</v>
          </cell>
          <cell r="S344">
            <v>954850</v>
          </cell>
          <cell r="T344">
            <v>978050</v>
          </cell>
          <cell r="U344">
            <v>1323660</v>
          </cell>
          <cell r="V344">
            <v>1018800</v>
          </cell>
          <cell r="W344">
            <v>1218800</v>
          </cell>
          <cell r="X344">
            <v>1528200</v>
          </cell>
          <cell r="Y344">
            <v>1105400</v>
          </cell>
          <cell r="Z344">
            <v>8723330</v>
          </cell>
          <cell r="AA344">
            <v>726900</v>
          </cell>
          <cell r="AB344">
            <v>15</v>
          </cell>
          <cell r="AC344">
            <v>0</v>
          </cell>
          <cell r="AD344">
            <v>571899.99998999992</v>
          </cell>
          <cell r="AE344">
            <v>47700</v>
          </cell>
          <cell r="AF344">
            <v>2386800</v>
          </cell>
          <cell r="AG344">
            <v>0</v>
          </cell>
          <cell r="AH344">
            <v>3661940</v>
          </cell>
        </row>
        <row r="345">
          <cell r="A345">
            <v>341</v>
          </cell>
          <cell r="B345">
            <v>20070055</v>
          </cell>
          <cell r="C345" t="str">
            <v>이정도</v>
          </cell>
          <cell r="D345">
            <v>20070055</v>
          </cell>
          <cell r="E345" t="str">
            <v>MP반</v>
          </cell>
          <cell r="F345" t="str">
            <v>남</v>
          </cell>
          <cell r="G345" t="str">
            <v>850210-1144415</v>
          </cell>
          <cell r="H345">
            <v>39363</v>
          </cell>
          <cell r="I345">
            <v>39363</v>
          </cell>
          <cell r="J345">
            <v>1.4794520547945205</v>
          </cell>
          <cell r="K345">
            <v>1.4794520547945205</v>
          </cell>
          <cell r="L345">
            <v>37620</v>
          </cell>
          <cell r="M345">
            <v>1668070</v>
          </cell>
          <cell r="N345">
            <v>1560150</v>
          </cell>
          <cell r="O345">
            <v>1624200</v>
          </cell>
          <cell r="P345">
            <v>4852420</v>
          </cell>
          <cell r="Q345">
            <v>1599600</v>
          </cell>
          <cell r="R345">
            <v>577830</v>
          </cell>
          <cell r="S345">
            <v>948860</v>
          </cell>
          <cell r="T345">
            <v>984900</v>
          </cell>
          <cell r="U345">
            <v>1239290</v>
          </cell>
          <cell r="V345">
            <v>1094330</v>
          </cell>
          <cell r="W345">
            <v>1294330</v>
          </cell>
          <cell r="X345">
            <v>1512900</v>
          </cell>
          <cell r="Y345">
            <v>1008600</v>
          </cell>
          <cell r="Z345">
            <v>8661040</v>
          </cell>
          <cell r="AA345">
            <v>721800</v>
          </cell>
          <cell r="AB345">
            <v>15</v>
          </cell>
          <cell r="AC345">
            <v>0</v>
          </cell>
          <cell r="AD345">
            <v>564300</v>
          </cell>
          <cell r="AE345">
            <v>47100</v>
          </cell>
          <cell r="AF345">
            <v>2368500</v>
          </cell>
          <cell r="AG345">
            <v>0</v>
          </cell>
          <cell r="AH345">
            <v>3504082</v>
          </cell>
        </row>
        <row r="346">
          <cell r="A346">
            <v>342</v>
          </cell>
          <cell r="B346">
            <v>20070061</v>
          </cell>
          <cell r="C346" t="str">
            <v>진용윤</v>
          </cell>
          <cell r="D346">
            <v>20070061</v>
          </cell>
          <cell r="E346" t="str">
            <v>MP반</v>
          </cell>
          <cell r="F346" t="str">
            <v>남</v>
          </cell>
          <cell r="G346" t="str">
            <v>850817-1149516</v>
          </cell>
          <cell r="H346">
            <v>39387</v>
          </cell>
          <cell r="I346">
            <v>39387</v>
          </cell>
          <cell r="J346">
            <v>1.4136986301369863</v>
          </cell>
          <cell r="K346">
            <v>1.4136986301369863</v>
          </cell>
          <cell r="L346">
            <v>36423.333333000002</v>
          </cell>
          <cell r="M346">
            <v>1464740</v>
          </cell>
          <cell r="N346">
            <v>1347590</v>
          </cell>
          <cell r="O346">
            <v>1602110</v>
          </cell>
          <cell r="P346">
            <v>4414440</v>
          </cell>
          <cell r="Q346">
            <v>1455300</v>
          </cell>
          <cell r="R346">
            <v>471450</v>
          </cell>
          <cell r="S346">
            <v>820130</v>
          </cell>
          <cell r="T346">
            <v>798160</v>
          </cell>
          <cell r="U346">
            <v>1158200</v>
          </cell>
          <cell r="V346">
            <v>970190</v>
          </cell>
          <cell r="W346">
            <v>1200200</v>
          </cell>
          <cell r="X346">
            <v>1500300</v>
          </cell>
          <cell r="Y346">
            <v>1000200</v>
          </cell>
          <cell r="Z346">
            <v>7918830</v>
          </cell>
          <cell r="AA346">
            <v>660000</v>
          </cell>
          <cell r="AB346">
            <v>15</v>
          </cell>
          <cell r="AC346">
            <v>0</v>
          </cell>
          <cell r="AD346">
            <v>546349.99999500008</v>
          </cell>
          <cell r="AE346">
            <v>45600</v>
          </cell>
          <cell r="AF346">
            <v>2160900</v>
          </cell>
          <cell r="AG346">
            <v>0</v>
          </cell>
          <cell r="AH346">
            <v>3054861</v>
          </cell>
        </row>
        <row r="347">
          <cell r="A347">
            <v>343</v>
          </cell>
          <cell r="B347">
            <v>20070068</v>
          </cell>
          <cell r="C347" t="str">
            <v>김지원</v>
          </cell>
          <cell r="D347">
            <v>20070068</v>
          </cell>
          <cell r="E347" t="str">
            <v>MP반</v>
          </cell>
          <cell r="F347" t="str">
            <v>남</v>
          </cell>
          <cell r="G347" t="str">
            <v>810530-1148111</v>
          </cell>
          <cell r="H347">
            <v>39408</v>
          </cell>
          <cell r="I347">
            <v>39408</v>
          </cell>
          <cell r="J347">
            <v>1.3561643835616439</v>
          </cell>
          <cell r="K347">
            <v>1.3561643835616439</v>
          </cell>
          <cell r="L347">
            <v>38116.666665999997</v>
          </cell>
          <cell r="M347">
            <v>1584240</v>
          </cell>
          <cell r="N347">
            <v>1608970</v>
          </cell>
          <cell r="O347">
            <v>1750380</v>
          </cell>
          <cell r="P347">
            <v>4943590</v>
          </cell>
          <cell r="Q347">
            <v>1629900</v>
          </cell>
          <cell r="R347">
            <v>458450</v>
          </cell>
          <cell r="S347">
            <v>824090</v>
          </cell>
          <cell r="T347">
            <v>861960</v>
          </cell>
          <cell r="U347">
            <v>1103320</v>
          </cell>
          <cell r="V347">
            <v>967580</v>
          </cell>
          <cell r="W347">
            <v>1305070</v>
          </cell>
          <cell r="X347">
            <v>1527750</v>
          </cell>
          <cell r="Y347">
            <v>1018500</v>
          </cell>
          <cell r="Z347">
            <v>8066720</v>
          </cell>
          <cell r="AA347">
            <v>672300</v>
          </cell>
          <cell r="AB347">
            <v>15</v>
          </cell>
          <cell r="AC347">
            <v>0</v>
          </cell>
          <cell r="AD347">
            <v>571749.99998999992</v>
          </cell>
          <cell r="AE347">
            <v>47700</v>
          </cell>
          <cell r="AF347">
            <v>2349900</v>
          </cell>
          <cell r="AG347">
            <v>0</v>
          </cell>
          <cell r="AH347">
            <v>3186851</v>
          </cell>
        </row>
        <row r="348">
          <cell r="A348">
            <v>344</v>
          </cell>
          <cell r="B348">
            <v>20080046</v>
          </cell>
          <cell r="C348" t="str">
            <v>이호열</v>
          </cell>
          <cell r="D348">
            <v>20080046</v>
          </cell>
          <cell r="E348" t="str">
            <v>MP반</v>
          </cell>
          <cell r="F348" t="str">
            <v>남</v>
          </cell>
          <cell r="G348" t="str">
            <v>830612-1067715</v>
          </cell>
          <cell r="H348">
            <v>39630</v>
          </cell>
          <cell r="I348">
            <v>39630</v>
          </cell>
          <cell r="J348">
            <v>0.74794520547945209</v>
          </cell>
          <cell r="K348">
            <v>0.74794520547945209</v>
          </cell>
          <cell r="L348">
            <v>36143.333333000002</v>
          </cell>
          <cell r="M348">
            <v>1559180</v>
          </cell>
          <cell r="N348">
            <v>1577740</v>
          </cell>
          <cell r="O348">
            <v>1715280</v>
          </cell>
          <cell r="P348">
            <v>4852200</v>
          </cell>
          <cell r="Q348">
            <v>1599600</v>
          </cell>
          <cell r="R348">
            <v>0</v>
          </cell>
          <cell r="S348">
            <v>0</v>
          </cell>
          <cell r="T348">
            <v>179290</v>
          </cell>
          <cell r="U348">
            <v>268290</v>
          </cell>
          <cell r="V348">
            <v>337210</v>
          </cell>
          <cell r="W348">
            <v>688050</v>
          </cell>
          <cell r="X348">
            <v>743850</v>
          </cell>
          <cell r="Y348">
            <v>720990</v>
          </cell>
          <cell r="Z348">
            <v>2937680</v>
          </cell>
          <cell r="AA348">
            <v>244800</v>
          </cell>
          <cell r="AB348">
            <v>0</v>
          </cell>
          <cell r="AC348">
            <v>0</v>
          </cell>
          <cell r="AD348">
            <v>0</v>
          </cell>
          <cell r="AE348">
            <v>0</v>
          </cell>
          <cell r="AF348">
            <v>1844400</v>
          </cell>
          <cell r="AG348">
            <v>0</v>
          </cell>
          <cell r="AH348" t="str">
            <v>퇴직금없음</v>
          </cell>
        </row>
        <row r="349">
          <cell r="A349">
            <v>345</v>
          </cell>
          <cell r="B349">
            <v>20080056</v>
          </cell>
          <cell r="C349" t="str">
            <v>양민동</v>
          </cell>
          <cell r="D349">
            <v>20080056</v>
          </cell>
          <cell r="E349" t="str">
            <v>MP반</v>
          </cell>
          <cell r="F349" t="str">
            <v>남</v>
          </cell>
          <cell r="G349" t="str">
            <v>821024-1257911</v>
          </cell>
          <cell r="H349">
            <v>39643</v>
          </cell>
          <cell r="I349">
            <v>39643</v>
          </cell>
          <cell r="J349">
            <v>0.71232876712328763</v>
          </cell>
          <cell r="K349">
            <v>0.71232876712328763</v>
          </cell>
          <cell r="L349">
            <v>37130</v>
          </cell>
          <cell r="M349">
            <v>1558630</v>
          </cell>
          <cell r="N349">
            <v>1674750</v>
          </cell>
          <cell r="O349">
            <v>1634910</v>
          </cell>
          <cell r="P349">
            <v>4868290</v>
          </cell>
          <cell r="Q349">
            <v>1605000</v>
          </cell>
          <cell r="R349">
            <v>0</v>
          </cell>
          <cell r="S349">
            <v>0</v>
          </cell>
          <cell r="T349">
            <v>122830</v>
          </cell>
          <cell r="U349">
            <v>221960</v>
          </cell>
          <cell r="V349">
            <v>298170</v>
          </cell>
          <cell r="W349">
            <v>567130</v>
          </cell>
          <cell r="X349">
            <v>700700</v>
          </cell>
          <cell r="Y349">
            <v>607370</v>
          </cell>
          <cell r="Z349">
            <v>2518160</v>
          </cell>
          <cell r="AA349">
            <v>209700</v>
          </cell>
          <cell r="AB349">
            <v>0</v>
          </cell>
          <cell r="AC349">
            <v>0</v>
          </cell>
          <cell r="AD349">
            <v>0</v>
          </cell>
          <cell r="AE349">
            <v>0</v>
          </cell>
          <cell r="AF349">
            <v>1814700</v>
          </cell>
          <cell r="AG349">
            <v>0</v>
          </cell>
          <cell r="AH349" t="str">
            <v>퇴직금없음</v>
          </cell>
        </row>
        <row r="350">
          <cell r="A350">
            <v>346</v>
          </cell>
          <cell r="B350">
            <v>20080063</v>
          </cell>
          <cell r="C350" t="str">
            <v>장철기</v>
          </cell>
          <cell r="D350">
            <v>20080063</v>
          </cell>
          <cell r="E350" t="str">
            <v>MP반</v>
          </cell>
          <cell r="F350" t="str">
            <v>남</v>
          </cell>
          <cell r="G350" t="str">
            <v>770421-1341818</v>
          </cell>
          <cell r="H350">
            <v>39657</v>
          </cell>
          <cell r="I350">
            <v>39657</v>
          </cell>
          <cell r="J350">
            <v>0.67397260273972603</v>
          </cell>
          <cell r="K350">
            <v>0.67397260273972603</v>
          </cell>
          <cell r="L350">
            <v>37296.666665999997</v>
          </cell>
          <cell r="M350">
            <v>1661010</v>
          </cell>
          <cell r="N350">
            <v>1648470</v>
          </cell>
          <cell r="O350">
            <v>1775840</v>
          </cell>
          <cell r="P350">
            <v>5085320</v>
          </cell>
          <cell r="Q350">
            <v>1676400</v>
          </cell>
          <cell r="R350">
            <v>0</v>
          </cell>
          <cell r="S350">
            <v>0</v>
          </cell>
          <cell r="T350">
            <v>97410</v>
          </cell>
          <cell r="U350">
            <v>186890</v>
          </cell>
          <cell r="V350">
            <v>280380</v>
          </cell>
          <cell r="W350">
            <v>527380</v>
          </cell>
          <cell r="X350">
            <v>641070</v>
          </cell>
          <cell r="Y350">
            <v>636250</v>
          </cell>
          <cell r="Z350">
            <v>2369380</v>
          </cell>
          <cell r="AA350">
            <v>197400</v>
          </cell>
          <cell r="AB350">
            <v>0</v>
          </cell>
          <cell r="AC350">
            <v>0</v>
          </cell>
          <cell r="AD350">
            <v>0</v>
          </cell>
          <cell r="AE350">
            <v>0</v>
          </cell>
          <cell r="AF350">
            <v>1873800</v>
          </cell>
          <cell r="AG350">
            <v>0</v>
          </cell>
          <cell r="AH350" t="str">
            <v>퇴직금없음</v>
          </cell>
        </row>
        <row r="351">
          <cell r="A351">
            <v>347</v>
          </cell>
          <cell r="B351">
            <v>20080068</v>
          </cell>
          <cell r="C351" t="str">
            <v>채진오</v>
          </cell>
          <cell r="D351">
            <v>20080068</v>
          </cell>
          <cell r="E351" t="str">
            <v>MP반</v>
          </cell>
          <cell r="F351" t="str">
            <v>남</v>
          </cell>
          <cell r="G351" t="str">
            <v>800420-1558931</v>
          </cell>
          <cell r="H351">
            <v>39664</v>
          </cell>
          <cell r="I351">
            <v>39664</v>
          </cell>
          <cell r="J351">
            <v>0.65479452054794518</v>
          </cell>
          <cell r="K351">
            <v>0.65479452054794518</v>
          </cell>
          <cell r="L351">
            <v>37130</v>
          </cell>
          <cell r="M351">
            <v>1471700</v>
          </cell>
          <cell r="N351">
            <v>1445020</v>
          </cell>
          <cell r="O351">
            <v>1593760</v>
          </cell>
          <cell r="P351">
            <v>4510480</v>
          </cell>
          <cell r="Q351">
            <v>1487100</v>
          </cell>
          <cell r="R351">
            <v>0</v>
          </cell>
          <cell r="S351">
            <v>0</v>
          </cell>
          <cell r="T351">
            <v>77930</v>
          </cell>
          <cell r="U351">
            <v>163510</v>
          </cell>
          <cell r="V351">
            <v>253660</v>
          </cell>
          <cell r="W351">
            <v>507500</v>
          </cell>
          <cell r="X351">
            <v>611250</v>
          </cell>
          <cell r="Y351">
            <v>566520</v>
          </cell>
          <cell r="Z351">
            <v>2180370</v>
          </cell>
          <cell r="AA351">
            <v>181800</v>
          </cell>
          <cell r="AB351">
            <v>0</v>
          </cell>
          <cell r="AC351">
            <v>0</v>
          </cell>
          <cell r="AD351">
            <v>0</v>
          </cell>
          <cell r="AE351">
            <v>0</v>
          </cell>
          <cell r="AF351">
            <v>1668900</v>
          </cell>
          <cell r="AG351">
            <v>0</v>
          </cell>
          <cell r="AH351" t="str">
            <v>퇴직금없음</v>
          </cell>
        </row>
        <row r="352">
          <cell r="A352">
            <v>348</v>
          </cell>
          <cell r="B352">
            <v>20080070</v>
          </cell>
          <cell r="C352" t="str">
            <v>유범상</v>
          </cell>
          <cell r="D352">
            <v>20080070</v>
          </cell>
          <cell r="E352" t="str">
            <v>MP반</v>
          </cell>
          <cell r="F352" t="str">
            <v>남</v>
          </cell>
          <cell r="G352" t="str">
            <v>831020-1240915</v>
          </cell>
          <cell r="H352">
            <v>39664</v>
          </cell>
          <cell r="I352">
            <v>39664</v>
          </cell>
          <cell r="J352">
            <v>0.65479452054794518</v>
          </cell>
          <cell r="K352">
            <v>0.65479452054794518</v>
          </cell>
          <cell r="L352">
            <v>37000</v>
          </cell>
          <cell r="M352">
            <v>1688190</v>
          </cell>
          <cell r="N352">
            <v>1620210</v>
          </cell>
          <cell r="O352">
            <v>1479260</v>
          </cell>
          <cell r="P352">
            <v>4787660</v>
          </cell>
          <cell r="Q352">
            <v>1578300</v>
          </cell>
          <cell r="R352">
            <v>0</v>
          </cell>
          <cell r="S352">
            <v>0</v>
          </cell>
          <cell r="T352">
            <v>77620</v>
          </cell>
          <cell r="U352">
            <v>163140</v>
          </cell>
          <cell r="V352">
            <v>232850</v>
          </cell>
          <cell r="W352">
            <v>505900</v>
          </cell>
          <cell r="X352">
            <v>608850</v>
          </cell>
          <cell r="Y352">
            <v>564300</v>
          </cell>
          <cell r="Z352">
            <v>2152660</v>
          </cell>
          <cell r="AA352">
            <v>179400</v>
          </cell>
          <cell r="AB352">
            <v>0</v>
          </cell>
          <cell r="AC352">
            <v>0</v>
          </cell>
          <cell r="AD352">
            <v>0</v>
          </cell>
          <cell r="AE352">
            <v>0</v>
          </cell>
          <cell r="AF352">
            <v>1757700</v>
          </cell>
          <cell r="AG352">
            <v>0</v>
          </cell>
          <cell r="AH352" t="str">
            <v>퇴직금없음</v>
          </cell>
        </row>
        <row r="353">
          <cell r="A353">
            <v>349</v>
          </cell>
          <cell r="B353">
            <v>20080075</v>
          </cell>
          <cell r="C353" t="str">
            <v>함효식</v>
          </cell>
          <cell r="D353">
            <v>20080075</v>
          </cell>
          <cell r="E353" t="str">
            <v>MP반</v>
          </cell>
          <cell r="F353" t="str">
            <v>남</v>
          </cell>
          <cell r="G353" t="str">
            <v>821019-1178249</v>
          </cell>
          <cell r="H353">
            <v>39692</v>
          </cell>
          <cell r="I353">
            <v>39692</v>
          </cell>
          <cell r="J353">
            <v>0.57808219178082187</v>
          </cell>
          <cell r="K353">
            <v>0.57808219178082187</v>
          </cell>
          <cell r="L353">
            <v>37296.666665999997</v>
          </cell>
          <cell r="M353">
            <v>1713840</v>
          </cell>
          <cell r="N353">
            <v>1731340</v>
          </cell>
          <cell r="O353">
            <v>1532510</v>
          </cell>
          <cell r="P353">
            <v>4977690</v>
          </cell>
          <cell r="Q353">
            <v>1641000</v>
          </cell>
          <cell r="R353">
            <v>0</v>
          </cell>
          <cell r="S353">
            <v>0</v>
          </cell>
          <cell r="T353">
            <v>0</v>
          </cell>
          <cell r="U353">
            <v>0</v>
          </cell>
          <cell r="V353">
            <v>179670</v>
          </cell>
          <cell r="W353">
            <v>455870</v>
          </cell>
          <cell r="X353">
            <v>491980</v>
          </cell>
          <cell r="Y353">
            <v>539190</v>
          </cell>
          <cell r="Z353">
            <v>1666710</v>
          </cell>
          <cell r="AA353">
            <v>138900</v>
          </cell>
          <cell r="AB353">
            <v>0</v>
          </cell>
          <cell r="AC353">
            <v>0</v>
          </cell>
          <cell r="AD353">
            <v>0</v>
          </cell>
          <cell r="AE353">
            <v>0</v>
          </cell>
          <cell r="AF353">
            <v>1779900</v>
          </cell>
          <cell r="AG353">
            <v>0</v>
          </cell>
          <cell r="AH353" t="str">
            <v>퇴직금없음</v>
          </cell>
        </row>
        <row r="354">
          <cell r="A354">
            <v>350</v>
          </cell>
          <cell r="B354">
            <v>20080085</v>
          </cell>
          <cell r="C354" t="str">
            <v>장희봉</v>
          </cell>
          <cell r="D354">
            <v>20080085</v>
          </cell>
          <cell r="E354" t="str">
            <v>MP반</v>
          </cell>
          <cell r="F354" t="str">
            <v>남</v>
          </cell>
          <cell r="G354" t="str">
            <v>791124-1348013</v>
          </cell>
          <cell r="H354">
            <v>39720</v>
          </cell>
          <cell r="I354">
            <v>39720</v>
          </cell>
          <cell r="J354">
            <v>0.50136986301369868</v>
          </cell>
          <cell r="K354">
            <v>0.50136986301369868</v>
          </cell>
          <cell r="L354">
            <v>37130</v>
          </cell>
          <cell r="M354">
            <v>1577060</v>
          </cell>
          <cell r="N354">
            <v>1572290</v>
          </cell>
          <cell r="O354">
            <v>1614020</v>
          </cell>
          <cell r="P354">
            <v>4763370</v>
          </cell>
          <cell r="Q354">
            <v>1570200</v>
          </cell>
          <cell r="R354">
            <v>0</v>
          </cell>
          <cell r="S354">
            <v>0</v>
          </cell>
          <cell r="T354">
            <v>0</v>
          </cell>
          <cell r="U354">
            <v>0</v>
          </cell>
          <cell r="V354">
            <v>87670</v>
          </cell>
          <cell r="W354">
            <v>380380</v>
          </cell>
          <cell r="X354">
            <v>387620</v>
          </cell>
          <cell r="Y354">
            <v>452920</v>
          </cell>
          <cell r="Z354">
            <v>1308590</v>
          </cell>
          <cell r="AA354">
            <v>108900</v>
          </cell>
          <cell r="AB354">
            <v>0</v>
          </cell>
          <cell r="AC354">
            <v>0</v>
          </cell>
          <cell r="AD354">
            <v>0</v>
          </cell>
          <cell r="AE354">
            <v>0</v>
          </cell>
          <cell r="AF354">
            <v>1679100</v>
          </cell>
          <cell r="AG354">
            <v>0</v>
          </cell>
          <cell r="AH354" t="str">
            <v>퇴직금없음</v>
          </cell>
        </row>
      </sheetData>
      <sheetData sheetId="3" refreshError="1"/>
      <sheetData sheetId="4" refreshError="1"/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제품별"/>
      <sheetName val="98연계표"/>
      <sheetName val="설계개선"/>
      <sheetName val="별제권_정리담보권1"/>
      <sheetName val="97"/>
      <sheetName val="2004년관리지표3"/>
      <sheetName val="제조 경영"/>
      <sheetName val="성신"/>
      <sheetName val="소계정"/>
      <sheetName val="A"/>
      <sheetName val="리니어모터 LIST"/>
      <sheetName val="분류표"/>
      <sheetName val="AIR SHOWER(3인용)"/>
      <sheetName val="정율표"/>
      <sheetName val="3-4현"/>
      <sheetName val="2.대외공문"/>
      <sheetName val="상세내역"/>
      <sheetName val="mtu-detail"/>
      <sheetName val="DB"/>
      <sheetName val="등급표"/>
      <sheetName val="MAIN"/>
      <sheetName val="불합리관리 SHEET"/>
      <sheetName val="현황(2006.4Q)"/>
      <sheetName val="법인세등 (2)"/>
      <sheetName val="증감내역"/>
      <sheetName val="취합04-01 B_L &amp; T_C"/>
      <sheetName val="97PLAN"/>
      <sheetName val="합계잔액시산표"/>
      <sheetName val="노임단가"/>
      <sheetName val="단가조사"/>
      <sheetName val="144"/>
      <sheetName val="토량산출서"/>
      <sheetName val="산출근거1"/>
      <sheetName val="8YF610_재료비"/>
      <sheetName val="Sheet11"/>
      <sheetName val="설비등록"/>
      <sheetName val="3월"/>
      <sheetName val="본사인상전"/>
      <sheetName val="터널조도"/>
      <sheetName val="2000하반기성과급"/>
      <sheetName val="품의서"/>
      <sheetName val="일위대가(계측기설치)"/>
      <sheetName val="프로젝트 기본정보 조회"/>
      <sheetName val="공정능력분석"/>
      <sheetName val="공정자주검사실시율"/>
      <sheetName val="교육현황"/>
      <sheetName val="안전"/>
      <sheetName val="인증"/>
      <sheetName val="제안현황"/>
      <sheetName val="출하검사현황"/>
      <sheetName val="견적정보"/>
      <sheetName val="기타"/>
      <sheetName val="일위대가"/>
      <sheetName val="기번기준"/>
      <sheetName val="인원"/>
      <sheetName val="비고"/>
      <sheetName val="Sheet1"/>
      <sheetName val="RD제품개발투자비(매가)"/>
      <sheetName val="부하_팀별"/>
      <sheetName val="기본자료"/>
      <sheetName val="Sheet2"/>
      <sheetName val="현금&amp;현금등가(K)"/>
      <sheetName val="퇴충(K)"/>
      <sheetName val="공수TABLE"/>
      <sheetName val="경쟁실분"/>
      <sheetName val="증감내역서"/>
      <sheetName val="금액내역서"/>
      <sheetName val="FAX"/>
      <sheetName val="9GNG운반"/>
      <sheetName val="BOE_MODULE_원가"/>
      <sheetName val="門窗細目"/>
      <sheetName val="인사자료총집계"/>
      <sheetName val="별제권_정리담보권"/>
      <sheetName val="Baby일위대가"/>
      <sheetName val="2012년 전용 수주계획"/>
      <sheetName val="전주자재"/>
      <sheetName val="Form"/>
      <sheetName val="Mark"/>
      <sheetName val="Tin"/>
      <sheetName val="Tin1"/>
      <sheetName val="Trim"/>
      <sheetName val="설비효율"/>
      <sheetName val="설비UPEH"/>
      <sheetName val="LOSSTIME"/>
      <sheetName val="종합"/>
      <sheetName val="출하생산일보"/>
      <sheetName val="성명데이터"/>
      <sheetName val="산출내역서집계표"/>
      <sheetName val="밸브설치"/>
      <sheetName val="법인구분"/>
      <sheetName val="기초코드"/>
      <sheetName val="실행VS예상"/>
      <sheetName val="1단1열(S)"/>
      <sheetName val="LSTK#1"/>
      <sheetName val="Card08"/>
      <sheetName val="변경비교-을"/>
      <sheetName val="목록"/>
      <sheetName val="반입실적"/>
      <sheetName val="신한은행1"/>
      <sheetName val="반송"/>
      <sheetName val="차체부품 INS REPORT(갑)"/>
      <sheetName val="20관리비율"/>
      <sheetName val="일위"/>
      <sheetName val="일위대가(1)"/>
      <sheetName val="SPPLCPAN"/>
      <sheetName val="데모라인"/>
      <sheetName val="하_고과(결과)"/>
      <sheetName val="년고과(결과)"/>
      <sheetName val="예산내역서"/>
      <sheetName val="01월"/>
      <sheetName val="비용"/>
      <sheetName val="영업그룹"/>
      <sheetName val="송전기본"/>
      <sheetName val="60KCF_01"/>
      <sheetName val="BASE MC"/>
      <sheetName val="BM_08'上"/>
      <sheetName val="자동화설비불합리적출관리표"/>
      <sheetName val="부하_물류(팀별)"/>
      <sheetName val="A-100전제"/>
      <sheetName val="수량별원가Table"/>
      <sheetName val="제조_경영"/>
      <sheetName val="리니어모터_LIST"/>
      <sheetName val="AIR_SHOWER(3인용)"/>
      <sheetName val="2_대외공문"/>
      <sheetName val="불합리관리_SHEET"/>
      <sheetName val="현황(2006_4Q)"/>
      <sheetName val="법인세등_(2)"/>
      <sheetName val="취합04-01_B_L_&amp;_T_C"/>
      <sheetName val="2012년_전용_수주계획"/>
      <sheetName val="차체부품_INS_REPORT(갑)"/>
      <sheetName val="BASE_MC"/>
      <sheetName val="在庫"/>
      <sheetName val="데이터유효검사"/>
      <sheetName val="발생빈도Data"/>
      <sheetName val="(3)Product mix"/>
      <sheetName val="Para."/>
      <sheetName val="당월(1)"/>
      <sheetName val="변수"/>
      <sheetName val="품목코드"/>
      <sheetName val="프로젝트_기본정보_조회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/>
    </sheetDataSet>
  </externalBook>
</externalLink>
</file>

<file path=xl/externalLinks/externalLink7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DC JC PJT (0820)"/>
      <sheetName val="SDC JC PJT (0723)"/>
      <sheetName val="SDC JC PJT"/>
      <sheetName val="Lay-out"/>
      <sheetName val="변경layout 723"/>
      <sheetName val="일정표"/>
      <sheetName val="변경layout 820"/>
      <sheetName val="제품별"/>
      <sheetName val="소계정"/>
      <sheetName val="정율표"/>
    </sheetNames>
    <sheetDataSet>
      <sheetData sheetId="0" refreshError="1"/>
      <sheetData sheetId="1" refreshError="1"/>
      <sheetData sheetId="2">
        <row r="39">
          <cell r="N39">
            <v>242879.46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7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제조 경영"/>
      <sheetName val="설계개선"/>
      <sheetName val="상세내역"/>
    </sheetNames>
    <sheetDataSet>
      <sheetData sheetId="0"/>
      <sheetData sheetId="1" refreshError="1"/>
      <sheetData sheetId="2" refreshError="1"/>
    </sheetDataSet>
  </externalBook>
</externalLink>
</file>

<file path=xl/externalLinks/externalLink7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진척관리현황"/>
      <sheetName val="DFK STK"/>
      <sheetName val="DSK"/>
      <sheetName val="SFA STK "/>
      <sheetName val="GIS"/>
      <sheetName val="SFA Lifter"/>
      <sheetName val="상세내역"/>
      <sheetName val="T7_2 원판 Set-up 일보"/>
      <sheetName val="98연계표"/>
      <sheetName val="MAIN"/>
      <sheetName val="반입실적"/>
      <sheetName val="법인세등 (2)"/>
      <sheetName val="제조 경영"/>
      <sheetName val="송전기본"/>
      <sheetName val=""/>
      <sheetName val="제품별"/>
      <sheetName val="노임단가"/>
      <sheetName val="단가조사"/>
    </sheetNames>
    <sheetDataSet>
      <sheetData sheetId="0">
        <row r="12">
          <cell r="M12" t="str">
            <v>7F402</v>
          </cell>
        </row>
      </sheetData>
      <sheetData sheetId="1"/>
      <sheetData sheetId="2"/>
      <sheetData sheetId="3"/>
      <sheetData sheetId="4"/>
      <sheetData sheetId="5"/>
      <sheetData sheetId="6">
        <row r="12">
          <cell r="M12" t="str">
            <v>7F402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</sheetDataSet>
  </externalBook>
</externalLink>
</file>

<file path=xl/externalLinks/externalLink7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5"/>
      <sheetName val="2010년예상"/>
      <sheetName val="Sheet2"/>
      <sheetName val="제조 경영"/>
    </sheetNames>
    <sheetDataSet>
      <sheetData sheetId="0" refreshError="1"/>
      <sheetData sheetId="1" refreshError="1">
        <row r="8">
          <cell r="B8" t="str">
            <v>안종열</v>
          </cell>
          <cell r="C8">
            <v>19890019</v>
          </cell>
          <cell r="D8" t="str">
            <v>남</v>
          </cell>
          <cell r="E8" t="str">
            <v>660910-1808413</v>
          </cell>
          <cell r="F8">
            <v>38139</v>
          </cell>
          <cell r="G8">
            <v>5.8</v>
          </cell>
          <cell r="H8">
            <v>2896850</v>
          </cell>
          <cell r="I8">
            <v>2704970</v>
          </cell>
          <cell r="J8">
            <v>2597020</v>
          </cell>
          <cell r="K8">
            <v>8198840</v>
          </cell>
          <cell r="L8">
            <v>2732946.6666666665</v>
          </cell>
          <cell r="M8">
            <v>1810400</v>
          </cell>
          <cell r="S8">
            <v>1810400</v>
          </cell>
          <cell r="T8">
            <v>603466.66666666663</v>
          </cell>
        </row>
        <row r="9">
          <cell r="B9" t="str">
            <v>김양규</v>
          </cell>
          <cell r="C9">
            <v>19910003</v>
          </cell>
          <cell r="D9" t="str">
            <v>남</v>
          </cell>
          <cell r="E9" t="str">
            <v>700409-1143316</v>
          </cell>
          <cell r="F9">
            <v>39326</v>
          </cell>
          <cell r="G9">
            <v>2.6</v>
          </cell>
          <cell r="H9">
            <v>2202160</v>
          </cell>
          <cell r="I9">
            <v>2251630</v>
          </cell>
          <cell r="J9">
            <v>2492190</v>
          </cell>
          <cell r="K9">
            <v>6945980</v>
          </cell>
          <cell r="L9">
            <v>2315326.6666666665</v>
          </cell>
          <cell r="M9">
            <v>1595640</v>
          </cell>
          <cell r="S9">
            <v>1595640</v>
          </cell>
          <cell r="T9">
            <v>531880</v>
          </cell>
        </row>
        <row r="10">
          <cell r="B10" t="str">
            <v>전병천</v>
          </cell>
          <cell r="C10">
            <v>19950001</v>
          </cell>
          <cell r="D10" t="str">
            <v>남</v>
          </cell>
          <cell r="E10" t="str">
            <v>730904-1539213</v>
          </cell>
          <cell r="F10">
            <v>38473</v>
          </cell>
          <cell r="G10">
            <v>4.9000000000000004</v>
          </cell>
          <cell r="H10">
            <v>2383260</v>
          </cell>
          <cell r="I10">
            <v>2106650</v>
          </cell>
          <cell r="J10">
            <v>2265170</v>
          </cell>
          <cell r="K10">
            <v>6755080</v>
          </cell>
          <cell r="L10">
            <v>2251693.3333333335</v>
          </cell>
          <cell r="M10">
            <v>1445570</v>
          </cell>
          <cell r="S10">
            <v>1445570</v>
          </cell>
          <cell r="T10">
            <v>481856.66666666669</v>
          </cell>
        </row>
        <row r="11">
          <cell r="B11" t="str">
            <v>송철희</v>
          </cell>
          <cell r="C11">
            <v>19990025</v>
          </cell>
          <cell r="D11" t="str">
            <v>남</v>
          </cell>
          <cell r="E11" t="str">
            <v>760105-1468819</v>
          </cell>
          <cell r="F11">
            <v>39661</v>
          </cell>
          <cell r="G11">
            <v>1.7</v>
          </cell>
          <cell r="H11">
            <v>2006380</v>
          </cell>
          <cell r="I11">
            <v>1861550</v>
          </cell>
          <cell r="J11">
            <v>1883970</v>
          </cell>
          <cell r="K11">
            <v>5751900</v>
          </cell>
          <cell r="L11">
            <v>1917300</v>
          </cell>
          <cell r="M11">
            <v>1128000</v>
          </cell>
          <cell r="S11">
            <v>1128000</v>
          </cell>
          <cell r="T11">
            <v>376000</v>
          </cell>
        </row>
        <row r="12">
          <cell r="B12" t="str">
            <v>박찬돈</v>
          </cell>
          <cell r="C12">
            <v>20010014</v>
          </cell>
          <cell r="D12" t="str">
            <v>남</v>
          </cell>
          <cell r="E12" t="str">
            <v>770303-1468916</v>
          </cell>
          <cell r="F12">
            <v>37032</v>
          </cell>
          <cell r="G12">
            <v>8.9</v>
          </cell>
          <cell r="H12">
            <v>1993070</v>
          </cell>
          <cell r="I12">
            <v>1977810</v>
          </cell>
          <cell r="J12">
            <v>2249060</v>
          </cell>
          <cell r="K12">
            <v>6219940</v>
          </cell>
          <cell r="L12">
            <v>2073313.3333333333</v>
          </cell>
          <cell r="M12">
            <v>1169850</v>
          </cell>
          <cell r="S12">
            <v>1169850</v>
          </cell>
          <cell r="T12">
            <v>389950</v>
          </cell>
        </row>
        <row r="13">
          <cell r="B13" t="str">
            <v>우종환</v>
          </cell>
          <cell r="C13">
            <v>20040035</v>
          </cell>
          <cell r="D13" t="str">
            <v>남</v>
          </cell>
          <cell r="E13" t="str">
            <v>790218-1402733</v>
          </cell>
          <cell r="F13">
            <v>38118</v>
          </cell>
          <cell r="G13">
            <v>5.9</v>
          </cell>
          <cell r="H13">
            <v>1723830</v>
          </cell>
          <cell r="I13">
            <v>1716300</v>
          </cell>
          <cell r="J13">
            <v>1629130</v>
          </cell>
          <cell r="K13">
            <v>5069260</v>
          </cell>
          <cell r="L13">
            <v>1689753.3333333333</v>
          </cell>
          <cell r="M13">
            <v>1086520</v>
          </cell>
          <cell r="S13">
            <v>1086520</v>
          </cell>
          <cell r="T13">
            <v>362173.33333333331</v>
          </cell>
        </row>
        <row r="14">
          <cell r="B14" t="str">
            <v>윤명준</v>
          </cell>
          <cell r="C14">
            <v>20040065</v>
          </cell>
          <cell r="D14" t="str">
            <v>남</v>
          </cell>
          <cell r="E14" t="str">
            <v>810103-1124111</v>
          </cell>
          <cell r="F14">
            <v>38278</v>
          </cell>
          <cell r="G14">
            <v>5.5</v>
          </cell>
          <cell r="H14">
            <v>1858720</v>
          </cell>
          <cell r="I14">
            <v>1706720</v>
          </cell>
          <cell r="J14">
            <v>1788020</v>
          </cell>
          <cell r="K14">
            <v>5353460</v>
          </cell>
          <cell r="L14">
            <v>1784486.6666666667</v>
          </cell>
          <cell r="M14">
            <v>642010</v>
          </cell>
          <cell r="S14">
            <v>642010</v>
          </cell>
          <cell r="T14">
            <v>214003.33333333334</v>
          </cell>
        </row>
        <row r="15">
          <cell r="B15" t="str">
            <v>홍태호</v>
          </cell>
          <cell r="C15">
            <v>20040066</v>
          </cell>
          <cell r="D15" t="str">
            <v>남</v>
          </cell>
          <cell r="E15" t="str">
            <v>780422-1260517</v>
          </cell>
          <cell r="F15">
            <v>38278</v>
          </cell>
          <cell r="G15">
            <v>5.5</v>
          </cell>
          <cell r="H15">
            <v>1744770</v>
          </cell>
          <cell r="I15">
            <v>1715640</v>
          </cell>
          <cell r="J15">
            <v>1793070</v>
          </cell>
          <cell r="K15">
            <v>5253480</v>
          </cell>
          <cell r="L15">
            <v>1751160</v>
          </cell>
          <cell r="M15">
            <v>1079680</v>
          </cell>
          <cell r="S15">
            <v>1079680</v>
          </cell>
          <cell r="T15">
            <v>359893.33333333331</v>
          </cell>
        </row>
        <row r="16">
          <cell r="B16" t="str">
            <v>배정철</v>
          </cell>
          <cell r="C16">
            <v>20050034</v>
          </cell>
          <cell r="D16" t="str">
            <v>남</v>
          </cell>
          <cell r="E16" t="str">
            <v>810521-1143114</v>
          </cell>
          <cell r="F16">
            <v>38525</v>
          </cell>
          <cell r="G16">
            <v>4.8</v>
          </cell>
          <cell r="H16">
            <v>1717580</v>
          </cell>
          <cell r="I16">
            <v>1747280</v>
          </cell>
          <cell r="J16">
            <v>2010210</v>
          </cell>
          <cell r="K16">
            <v>5475070</v>
          </cell>
          <cell r="L16">
            <v>1825023.3333333333</v>
          </cell>
          <cell r="M16">
            <v>1069270</v>
          </cell>
          <cell r="S16">
            <v>1069270</v>
          </cell>
          <cell r="T16">
            <v>356423.33333333331</v>
          </cell>
        </row>
        <row r="17">
          <cell r="B17" t="str">
            <v>황성용</v>
          </cell>
          <cell r="C17">
            <v>20060009</v>
          </cell>
          <cell r="D17" t="str">
            <v>남</v>
          </cell>
          <cell r="E17" t="str">
            <v>791223-1491113</v>
          </cell>
          <cell r="F17">
            <v>38770</v>
          </cell>
          <cell r="G17">
            <v>4.0999999999999996</v>
          </cell>
          <cell r="H17">
            <v>1769930</v>
          </cell>
          <cell r="I17">
            <v>2364420</v>
          </cell>
          <cell r="J17">
            <v>1802830</v>
          </cell>
          <cell r="K17">
            <v>5937180</v>
          </cell>
          <cell r="L17">
            <v>1979060</v>
          </cell>
          <cell r="M17">
            <v>1064060</v>
          </cell>
          <cell r="S17">
            <v>1064060</v>
          </cell>
          <cell r="T17">
            <v>354686.66666666669</v>
          </cell>
        </row>
        <row r="18">
          <cell r="B18" t="str">
            <v>유성복</v>
          </cell>
          <cell r="C18">
            <v>20070013</v>
          </cell>
          <cell r="D18" t="str">
            <v>남</v>
          </cell>
          <cell r="E18" t="str">
            <v>810323-1141010</v>
          </cell>
          <cell r="F18">
            <v>39153</v>
          </cell>
          <cell r="G18">
            <v>3.1</v>
          </cell>
          <cell r="H18">
            <v>1779340</v>
          </cell>
          <cell r="I18">
            <v>1672250</v>
          </cell>
          <cell r="J18">
            <v>1614720</v>
          </cell>
          <cell r="K18">
            <v>5066310</v>
          </cell>
          <cell r="L18">
            <v>1688770</v>
          </cell>
          <cell r="M18">
            <v>1046480</v>
          </cell>
          <cell r="S18">
            <v>1046480</v>
          </cell>
          <cell r="T18">
            <v>348826.66666666669</v>
          </cell>
        </row>
        <row r="19">
          <cell r="B19" t="str">
            <v>박제준</v>
          </cell>
          <cell r="C19">
            <v>20070040</v>
          </cell>
          <cell r="D19" t="str">
            <v>남</v>
          </cell>
          <cell r="E19" t="str">
            <v>840517-1253519</v>
          </cell>
          <cell r="F19">
            <v>39315</v>
          </cell>
          <cell r="G19">
            <v>2.6</v>
          </cell>
          <cell r="H19">
            <v>1708630</v>
          </cell>
          <cell r="I19">
            <v>1473420</v>
          </cell>
          <cell r="J19">
            <v>1578650</v>
          </cell>
          <cell r="K19">
            <v>4760700</v>
          </cell>
          <cell r="L19">
            <v>1586900</v>
          </cell>
          <cell r="M19">
            <v>647970</v>
          </cell>
          <cell r="S19">
            <v>647970</v>
          </cell>
          <cell r="T19">
            <v>215990</v>
          </cell>
        </row>
        <row r="20">
          <cell r="B20" t="str">
            <v>김시연</v>
          </cell>
          <cell r="C20">
            <v>20080014</v>
          </cell>
          <cell r="D20" t="str">
            <v>남</v>
          </cell>
          <cell r="E20" t="str">
            <v>820505-1243130</v>
          </cell>
          <cell r="F20">
            <v>39524</v>
          </cell>
          <cell r="G20">
            <v>2</v>
          </cell>
          <cell r="H20">
            <v>1516560</v>
          </cell>
          <cell r="I20">
            <v>1483940</v>
          </cell>
          <cell r="J20">
            <v>1477020</v>
          </cell>
          <cell r="K20">
            <v>4477520</v>
          </cell>
          <cell r="L20">
            <v>1492506.6666666667</v>
          </cell>
          <cell r="M20">
            <v>108290</v>
          </cell>
          <cell r="S20">
            <v>108290</v>
          </cell>
          <cell r="T20">
            <v>36096.666666666664</v>
          </cell>
        </row>
        <row r="21">
          <cell r="B21" t="str">
            <v>가형근</v>
          </cell>
          <cell r="C21">
            <v>20080015</v>
          </cell>
          <cell r="D21" t="str">
            <v>남</v>
          </cell>
          <cell r="E21" t="str">
            <v>821110-1074919</v>
          </cell>
          <cell r="F21">
            <v>39524</v>
          </cell>
          <cell r="G21">
            <v>2</v>
          </cell>
          <cell r="H21">
            <v>1561790</v>
          </cell>
          <cell r="I21">
            <v>1576420</v>
          </cell>
          <cell r="J21">
            <v>1805120</v>
          </cell>
          <cell r="K21">
            <v>4943330</v>
          </cell>
          <cell r="L21">
            <v>1647776.6666666667</v>
          </cell>
          <cell r="M21">
            <v>112680</v>
          </cell>
          <cell r="S21">
            <v>112680</v>
          </cell>
          <cell r="T21">
            <v>37560</v>
          </cell>
        </row>
        <row r="22">
          <cell r="B22" t="str">
            <v>이찬복</v>
          </cell>
          <cell r="C22">
            <v>20080102</v>
          </cell>
          <cell r="D22" t="str">
            <v>남</v>
          </cell>
          <cell r="E22" t="str">
            <v>830121-1144211</v>
          </cell>
          <cell r="F22">
            <v>39741</v>
          </cell>
          <cell r="G22">
            <v>1.4</v>
          </cell>
          <cell r="H22">
            <v>1396160</v>
          </cell>
          <cell r="I22">
            <v>1412170</v>
          </cell>
          <cell r="J22">
            <v>1374550</v>
          </cell>
          <cell r="K22">
            <v>4182880</v>
          </cell>
          <cell r="L22">
            <v>1394293.3333333333</v>
          </cell>
          <cell r="M22" t="e">
            <v>#N/A</v>
          </cell>
          <cell r="S22" t="e">
            <v>#N/A</v>
          </cell>
          <cell r="T22" t="e">
            <v>#N/A</v>
          </cell>
        </row>
        <row r="23">
          <cell r="B23" t="str">
            <v>강재 계</v>
          </cell>
          <cell r="C23">
            <v>15</v>
          </cell>
          <cell r="H23">
            <v>28259030</v>
          </cell>
          <cell r="I23">
            <v>27771170</v>
          </cell>
          <cell r="J23">
            <v>28360730</v>
          </cell>
          <cell r="K23">
            <v>84390930</v>
          </cell>
          <cell r="L23">
            <v>28130310</v>
          </cell>
          <cell r="M23" t="e">
            <v>#N/A</v>
          </cell>
          <cell r="S23" t="e">
            <v>#N/A</v>
          </cell>
          <cell r="T23" t="e">
            <v>#N/A</v>
          </cell>
        </row>
        <row r="24">
          <cell r="B24" t="str">
            <v>박한경</v>
          </cell>
          <cell r="C24">
            <v>19890013</v>
          </cell>
          <cell r="D24" t="str">
            <v>남</v>
          </cell>
          <cell r="E24" t="str">
            <v>660122-1357512</v>
          </cell>
          <cell r="F24">
            <v>38504</v>
          </cell>
          <cell r="G24">
            <v>4.8</v>
          </cell>
          <cell r="H24">
            <v>3044050</v>
          </cell>
          <cell r="I24">
            <v>2840930</v>
          </cell>
          <cell r="J24">
            <v>2700950</v>
          </cell>
          <cell r="K24">
            <v>8585930</v>
          </cell>
          <cell r="L24">
            <v>2861976.6666666665</v>
          </cell>
          <cell r="M24">
            <v>1980030</v>
          </cell>
          <cell r="S24">
            <v>1980030</v>
          </cell>
          <cell r="T24">
            <v>660010</v>
          </cell>
        </row>
        <row r="25">
          <cell r="B25" t="str">
            <v>권영록</v>
          </cell>
          <cell r="C25">
            <v>19890017</v>
          </cell>
          <cell r="D25" t="str">
            <v>남</v>
          </cell>
          <cell r="E25" t="str">
            <v>651020-1255421</v>
          </cell>
          <cell r="F25">
            <v>39326</v>
          </cell>
          <cell r="G25">
            <v>2.6</v>
          </cell>
          <cell r="H25">
            <v>2460350</v>
          </cell>
          <cell r="I25">
            <v>2656970</v>
          </cell>
          <cell r="J25">
            <v>2605220</v>
          </cell>
          <cell r="K25">
            <v>7722540</v>
          </cell>
          <cell r="L25">
            <v>2574180</v>
          </cell>
          <cell r="M25">
            <v>1827170</v>
          </cell>
          <cell r="S25">
            <v>1827170</v>
          </cell>
          <cell r="T25">
            <v>609056.66666666663</v>
          </cell>
        </row>
        <row r="26">
          <cell r="B26" t="str">
            <v>김영섭</v>
          </cell>
          <cell r="C26">
            <v>19890002</v>
          </cell>
          <cell r="D26" t="str">
            <v>남</v>
          </cell>
          <cell r="E26" t="str">
            <v>650526-1392518</v>
          </cell>
          <cell r="F26">
            <v>39326</v>
          </cell>
          <cell r="G26">
            <v>2.6</v>
          </cell>
          <cell r="H26">
            <v>4356040</v>
          </cell>
          <cell r="I26">
            <v>2606020</v>
          </cell>
          <cell r="J26">
            <v>2599070</v>
          </cell>
          <cell r="K26">
            <v>9561130</v>
          </cell>
          <cell r="L26">
            <v>3187043.3333333335</v>
          </cell>
          <cell r="M26">
            <v>1841390</v>
          </cell>
          <cell r="S26">
            <v>1841390</v>
          </cell>
          <cell r="T26">
            <v>613796.66666666663</v>
          </cell>
        </row>
        <row r="27">
          <cell r="B27" t="str">
            <v>김창대</v>
          </cell>
          <cell r="C27">
            <v>19890018</v>
          </cell>
          <cell r="D27" t="str">
            <v>남</v>
          </cell>
          <cell r="E27" t="str">
            <v>660318-1148612</v>
          </cell>
          <cell r="F27">
            <v>39326</v>
          </cell>
          <cell r="G27">
            <v>2.6</v>
          </cell>
          <cell r="H27">
            <v>2512450</v>
          </cell>
          <cell r="I27">
            <v>2325500</v>
          </cell>
          <cell r="J27">
            <v>2278790</v>
          </cell>
          <cell r="K27">
            <v>7116740</v>
          </cell>
          <cell r="L27">
            <v>2372246.6666666665</v>
          </cell>
          <cell r="M27">
            <v>1613720</v>
          </cell>
          <cell r="S27">
            <v>1613720</v>
          </cell>
          <cell r="T27">
            <v>537906.66666666663</v>
          </cell>
        </row>
        <row r="28">
          <cell r="B28" t="str">
            <v>임재현</v>
          </cell>
          <cell r="C28">
            <v>19990016</v>
          </cell>
          <cell r="D28" t="str">
            <v>남</v>
          </cell>
          <cell r="E28" t="str">
            <v>700822-1324017</v>
          </cell>
          <cell r="F28">
            <v>39326</v>
          </cell>
          <cell r="G28">
            <v>2.6</v>
          </cell>
          <cell r="H28">
            <v>2247980</v>
          </cell>
          <cell r="I28">
            <v>2352500</v>
          </cell>
          <cell r="J28">
            <v>2390510</v>
          </cell>
          <cell r="K28">
            <v>6990990</v>
          </cell>
          <cell r="L28">
            <v>2330330</v>
          </cell>
          <cell r="M28">
            <v>1512170</v>
          </cell>
          <cell r="S28">
            <v>1512170</v>
          </cell>
          <cell r="T28">
            <v>504056.66666666669</v>
          </cell>
        </row>
        <row r="29">
          <cell r="B29" t="str">
            <v>김용기</v>
          </cell>
          <cell r="C29">
            <v>19940003</v>
          </cell>
          <cell r="D29" t="str">
            <v>남</v>
          </cell>
          <cell r="E29" t="str">
            <v>720202-1155712</v>
          </cell>
          <cell r="F29">
            <v>38749</v>
          </cell>
          <cell r="G29">
            <v>4.2</v>
          </cell>
          <cell r="H29">
            <v>2489280</v>
          </cell>
          <cell r="I29">
            <v>2315990</v>
          </cell>
          <cell r="J29">
            <v>2308840</v>
          </cell>
          <cell r="K29">
            <v>7114110</v>
          </cell>
          <cell r="L29">
            <v>2371370</v>
          </cell>
          <cell r="M29">
            <v>1451030</v>
          </cell>
          <cell r="S29">
            <v>1451030</v>
          </cell>
          <cell r="T29">
            <v>483676.66666666669</v>
          </cell>
        </row>
        <row r="30">
          <cell r="B30" t="str">
            <v>변민찬</v>
          </cell>
          <cell r="C30">
            <v>19940002</v>
          </cell>
          <cell r="D30" t="str">
            <v>남</v>
          </cell>
          <cell r="E30" t="str">
            <v>681222-1167924</v>
          </cell>
          <cell r="F30">
            <v>39326</v>
          </cell>
          <cell r="G30">
            <v>2.6</v>
          </cell>
          <cell r="H30">
            <v>2283460</v>
          </cell>
          <cell r="I30">
            <v>3771210</v>
          </cell>
          <cell r="J30">
            <v>2395260</v>
          </cell>
          <cell r="K30">
            <v>8449930</v>
          </cell>
          <cell r="L30">
            <v>2816643.3333333335</v>
          </cell>
          <cell r="M30">
            <v>1444990</v>
          </cell>
          <cell r="S30">
            <v>1444990</v>
          </cell>
          <cell r="T30">
            <v>481663.33333333331</v>
          </cell>
        </row>
        <row r="31">
          <cell r="B31" t="str">
            <v>임윤호</v>
          </cell>
          <cell r="C31">
            <v>19930002</v>
          </cell>
          <cell r="D31" t="str">
            <v>남</v>
          </cell>
          <cell r="E31" t="str">
            <v>710512-1800316</v>
          </cell>
          <cell r="F31">
            <v>37926</v>
          </cell>
          <cell r="G31">
            <v>6.4</v>
          </cell>
          <cell r="H31">
            <v>2269540</v>
          </cell>
          <cell r="I31">
            <v>2026500</v>
          </cell>
          <cell r="J31">
            <v>2505190</v>
          </cell>
          <cell r="K31">
            <v>6801230</v>
          </cell>
          <cell r="L31">
            <v>2267076.6666666665</v>
          </cell>
          <cell r="M31">
            <v>1391450</v>
          </cell>
          <cell r="S31">
            <v>1391450</v>
          </cell>
          <cell r="T31">
            <v>463816.66666666669</v>
          </cell>
        </row>
        <row r="32">
          <cell r="B32" t="str">
            <v>한재민</v>
          </cell>
          <cell r="C32">
            <v>19950003</v>
          </cell>
          <cell r="D32" t="str">
            <v>남</v>
          </cell>
          <cell r="E32" t="str">
            <v>740918-1148811</v>
          </cell>
          <cell r="F32">
            <v>39326</v>
          </cell>
          <cell r="G32">
            <v>2.6</v>
          </cell>
          <cell r="H32">
            <v>2268680</v>
          </cell>
          <cell r="I32">
            <v>2117730</v>
          </cell>
          <cell r="J32">
            <v>1972840</v>
          </cell>
          <cell r="K32">
            <v>6359250</v>
          </cell>
          <cell r="L32">
            <v>2119750</v>
          </cell>
          <cell r="M32">
            <v>1270750</v>
          </cell>
          <cell r="S32">
            <v>1270750</v>
          </cell>
          <cell r="T32">
            <v>423583.33333333331</v>
          </cell>
        </row>
        <row r="33">
          <cell r="B33" t="str">
            <v>신경철</v>
          </cell>
          <cell r="C33">
            <v>19970010</v>
          </cell>
          <cell r="D33" t="str">
            <v>남</v>
          </cell>
          <cell r="E33" t="str">
            <v>730505-1140936</v>
          </cell>
          <cell r="F33">
            <v>37653</v>
          </cell>
          <cell r="G33">
            <v>7.2</v>
          </cell>
          <cell r="H33">
            <v>2297490</v>
          </cell>
          <cell r="I33">
            <v>2266150</v>
          </cell>
          <cell r="J33">
            <v>1978950</v>
          </cell>
          <cell r="K33">
            <v>6542590</v>
          </cell>
          <cell r="L33">
            <v>2180863.3333333335</v>
          </cell>
          <cell r="M33">
            <v>1292890</v>
          </cell>
          <cell r="S33">
            <v>1292890</v>
          </cell>
          <cell r="T33">
            <v>430963.33333333331</v>
          </cell>
        </row>
        <row r="34">
          <cell r="B34" t="str">
            <v>김무환</v>
          </cell>
          <cell r="C34">
            <v>19970014</v>
          </cell>
          <cell r="D34" t="str">
            <v>남</v>
          </cell>
          <cell r="E34" t="str">
            <v>721106-1476514</v>
          </cell>
          <cell r="F34">
            <v>39326</v>
          </cell>
          <cell r="G34">
            <v>2.6</v>
          </cell>
          <cell r="H34">
            <v>2086670</v>
          </cell>
          <cell r="I34">
            <v>2126760</v>
          </cell>
          <cell r="J34">
            <v>2306030</v>
          </cell>
          <cell r="K34">
            <v>6519460</v>
          </cell>
          <cell r="L34">
            <v>2173153.3333333335</v>
          </cell>
          <cell r="M34">
            <v>1300370</v>
          </cell>
          <cell r="S34">
            <v>1300370</v>
          </cell>
          <cell r="T34">
            <v>433456.66666666669</v>
          </cell>
        </row>
        <row r="35">
          <cell r="B35" t="str">
            <v>손창락</v>
          </cell>
          <cell r="C35">
            <v>19980009</v>
          </cell>
          <cell r="D35" t="str">
            <v>남</v>
          </cell>
          <cell r="E35" t="str">
            <v>750117-1268211</v>
          </cell>
          <cell r="F35">
            <v>39326</v>
          </cell>
          <cell r="G35">
            <v>2.6</v>
          </cell>
          <cell r="H35">
            <v>2082020</v>
          </cell>
          <cell r="I35">
            <v>2138650</v>
          </cell>
          <cell r="J35">
            <v>3040740</v>
          </cell>
          <cell r="K35">
            <v>7261410</v>
          </cell>
          <cell r="L35">
            <v>2420470</v>
          </cell>
          <cell r="M35">
            <v>1230060</v>
          </cell>
          <cell r="S35">
            <v>1230060</v>
          </cell>
          <cell r="T35">
            <v>410020</v>
          </cell>
        </row>
        <row r="36">
          <cell r="B36" t="str">
            <v>김은기</v>
          </cell>
          <cell r="C36">
            <v>19990007</v>
          </cell>
          <cell r="D36" t="str">
            <v>남</v>
          </cell>
          <cell r="E36" t="str">
            <v>740302-1141026</v>
          </cell>
          <cell r="F36">
            <v>36213</v>
          </cell>
          <cell r="G36">
            <v>11.1</v>
          </cell>
          <cell r="H36">
            <v>2008760</v>
          </cell>
          <cell r="I36">
            <v>2643190</v>
          </cell>
          <cell r="J36">
            <v>1783650</v>
          </cell>
          <cell r="K36">
            <v>6435600</v>
          </cell>
          <cell r="L36">
            <v>2145200</v>
          </cell>
          <cell r="M36">
            <v>1051270</v>
          </cell>
          <cell r="S36">
            <v>1051270</v>
          </cell>
          <cell r="T36">
            <v>350423.33333333331</v>
          </cell>
        </row>
        <row r="37">
          <cell r="B37" t="str">
            <v>장남신</v>
          </cell>
          <cell r="C37">
            <v>20010002</v>
          </cell>
          <cell r="D37" t="str">
            <v>남</v>
          </cell>
          <cell r="E37" t="str">
            <v>761227-1392517</v>
          </cell>
          <cell r="F37">
            <v>36941</v>
          </cell>
          <cell r="G37">
            <v>9.1</v>
          </cell>
          <cell r="H37">
            <v>2042930</v>
          </cell>
          <cell r="I37">
            <v>2690940</v>
          </cell>
          <cell r="J37">
            <v>1773000</v>
          </cell>
          <cell r="K37">
            <v>6506870</v>
          </cell>
          <cell r="L37">
            <v>2168956.6666666665</v>
          </cell>
          <cell r="M37">
            <v>1161060</v>
          </cell>
          <cell r="S37">
            <v>1161060</v>
          </cell>
          <cell r="T37">
            <v>387020</v>
          </cell>
        </row>
        <row r="38">
          <cell r="B38" t="str">
            <v>이승춘</v>
          </cell>
          <cell r="C38">
            <v>20010010</v>
          </cell>
          <cell r="D38" t="str">
            <v>남</v>
          </cell>
          <cell r="E38" t="str">
            <v>760221-1324020</v>
          </cell>
          <cell r="F38">
            <v>37013</v>
          </cell>
          <cell r="G38">
            <v>8.9</v>
          </cell>
          <cell r="H38">
            <v>1768390</v>
          </cell>
          <cell r="I38">
            <v>1697960</v>
          </cell>
          <cell r="J38">
            <v>1946090</v>
          </cell>
          <cell r="K38">
            <v>5412440</v>
          </cell>
          <cell r="L38">
            <v>1804146.6666666667</v>
          </cell>
          <cell r="M38">
            <v>1044600</v>
          </cell>
          <cell r="S38">
            <v>1044600</v>
          </cell>
          <cell r="T38">
            <v>348200</v>
          </cell>
        </row>
        <row r="39">
          <cell r="B39" t="str">
            <v>윤현상</v>
          </cell>
          <cell r="C39">
            <v>20010030</v>
          </cell>
          <cell r="D39" t="str">
            <v>남</v>
          </cell>
          <cell r="E39" t="str">
            <v>790210-1231124</v>
          </cell>
          <cell r="F39">
            <v>37116</v>
          </cell>
          <cell r="G39">
            <v>8.6</v>
          </cell>
          <cell r="H39">
            <v>1785450</v>
          </cell>
          <cell r="I39">
            <v>1584840</v>
          </cell>
          <cell r="J39">
            <v>1541310</v>
          </cell>
          <cell r="K39">
            <v>4911600</v>
          </cell>
          <cell r="L39">
            <v>1637200</v>
          </cell>
          <cell r="M39">
            <v>1103770</v>
          </cell>
          <cell r="S39">
            <v>1103770</v>
          </cell>
          <cell r="T39">
            <v>367923.33333333331</v>
          </cell>
        </row>
        <row r="40">
          <cell r="B40" t="str">
            <v>문현수</v>
          </cell>
          <cell r="C40">
            <v>20010036</v>
          </cell>
          <cell r="D40" t="str">
            <v>남</v>
          </cell>
          <cell r="E40" t="str">
            <v>770612-1810719</v>
          </cell>
          <cell r="F40">
            <v>37159</v>
          </cell>
          <cell r="G40">
            <v>8.5</v>
          </cell>
          <cell r="H40">
            <v>2007290</v>
          </cell>
          <cell r="I40">
            <v>1843210</v>
          </cell>
          <cell r="J40">
            <v>1828270</v>
          </cell>
          <cell r="K40">
            <v>5678770</v>
          </cell>
          <cell r="L40">
            <v>1892923.3333333333</v>
          </cell>
          <cell r="M40">
            <v>1126560</v>
          </cell>
          <cell r="S40">
            <v>1126560</v>
          </cell>
          <cell r="T40">
            <v>375520</v>
          </cell>
        </row>
        <row r="41">
          <cell r="B41" t="str">
            <v>천경호</v>
          </cell>
          <cell r="C41">
            <v>20010042</v>
          </cell>
          <cell r="D41" t="str">
            <v>남</v>
          </cell>
          <cell r="E41" t="str">
            <v>770630-1773314</v>
          </cell>
          <cell r="F41">
            <v>39114</v>
          </cell>
          <cell r="G41">
            <v>3.2</v>
          </cell>
          <cell r="H41">
            <v>1812380</v>
          </cell>
          <cell r="I41">
            <v>1911640</v>
          </cell>
          <cell r="J41">
            <v>1833020</v>
          </cell>
          <cell r="K41">
            <v>5557040</v>
          </cell>
          <cell r="L41">
            <v>1852346.6666666667</v>
          </cell>
          <cell r="M41">
            <v>1117120</v>
          </cell>
          <cell r="S41">
            <v>1117120</v>
          </cell>
          <cell r="T41">
            <v>372373.33333333331</v>
          </cell>
        </row>
        <row r="42">
          <cell r="B42" t="str">
            <v>김영환</v>
          </cell>
          <cell r="C42">
            <v>20010043</v>
          </cell>
          <cell r="D42" t="str">
            <v>남</v>
          </cell>
          <cell r="E42" t="str">
            <v>790406-1067127</v>
          </cell>
          <cell r="F42">
            <v>37214</v>
          </cell>
          <cell r="G42">
            <v>8.4</v>
          </cell>
          <cell r="H42">
            <v>1743140</v>
          </cell>
          <cell r="I42">
            <v>1734840</v>
          </cell>
          <cell r="J42">
            <v>1805520</v>
          </cell>
          <cell r="K42">
            <v>5283500</v>
          </cell>
          <cell r="L42">
            <v>1761166.6666666667</v>
          </cell>
          <cell r="M42">
            <v>1018800</v>
          </cell>
          <cell r="S42">
            <v>1018800</v>
          </cell>
          <cell r="T42">
            <v>339600</v>
          </cell>
        </row>
        <row r="43">
          <cell r="B43" t="str">
            <v>송주석</v>
          </cell>
          <cell r="C43">
            <v>20020010</v>
          </cell>
          <cell r="D43" t="str">
            <v>남</v>
          </cell>
          <cell r="E43" t="str">
            <v>770112-1149521</v>
          </cell>
          <cell r="F43">
            <v>39661</v>
          </cell>
          <cell r="G43">
            <v>1.7</v>
          </cell>
          <cell r="H43">
            <v>1835830</v>
          </cell>
          <cell r="I43">
            <v>1889250</v>
          </cell>
          <cell r="J43">
            <v>1965190</v>
          </cell>
          <cell r="K43">
            <v>5690270</v>
          </cell>
          <cell r="L43">
            <v>1896756.6666666667</v>
          </cell>
          <cell r="M43">
            <v>1122320</v>
          </cell>
          <cell r="S43">
            <v>1122320</v>
          </cell>
          <cell r="T43">
            <v>374106.66666666669</v>
          </cell>
        </row>
        <row r="44">
          <cell r="B44" t="str">
            <v>김진석</v>
          </cell>
          <cell r="C44">
            <v>20020048</v>
          </cell>
          <cell r="D44" t="str">
            <v>남</v>
          </cell>
          <cell r="E44" t="str">
            <v>791102-1183031</v>
          </cell>
          <cell r="F44">
            <v>37533</v>
          </cell>
          <cell r="G44">
            <v>7.5</v>
          </cell>
          <cell r="H44">
            <v>1717020</v>
          </cell>
          <cell r="I44">
            <v>1851850</v>
          </cell>
          <cell r="J44">
            <v>1883860</v>
          </cell>
          <cell r="K44">
            <v>5452730</v>
          </cell>
          <cell r="L44">
            <v>1817576.6666666667</v>
          </cell>
          <cell r="M44">
            <v>979510</v>
          </cell>
          <cell r="S44">
            <v>979510</v>
          </cell>
          <cell r="T44">
            <v>326503.33333333331</v>
          </cell>
        </row>
        <row r="45">
          <cell r="B45" t="str">
            <v>이광호</v>
          </cell>
          <cell r="C45">
            <v>20030011</v>
          </cell>
          <cell r="D45" t="str">
            <v>남</v>
          </cell>
          <cell r="E45" t="str">
            <v>780304-1148317</v>
          </cell>
          <cell r="F45">
            <v>37720</v>
          </cell>
          <cell r="G45">
            <v>7</v>
          </cell>
          <cell r="H45">
            <v>1763130</v>
          </cell>
          <cell r="I45">
            <v>1677500</v>
          </cell>
          <cell r="J45">
            <v>1640890</v>
          </cell>
          <cell r="K45">
            <v>5081520</v>
          </cell>
          <cell r="L45">
            <v>1693840</v>
          </cell>
          <cell r="M45">
            <v>1105400</v>
          </cell>
          <cell r="S45">
            <v>1105400</v>
          </cell>
          <cell r="T45">
            <v>368466.66666666669</v>
          </cell>
        </row>
        <row r="46">
          <cell r="B46" t="str">
            <v>황호선</v>
          </cell>
          <cell r="C46">
            <v>20030012</v>
          </cell>
          <cell r="D46" t="str">
            <v>남</v>
          </cell>
          <cell r="E46" t="str">
            <v>790225-1148311</v>
          </cell>
          <cell r="F46">
            <v>37720</v>
          </cell>
          <cell r="G46">
            <v>7</v>
          </cell>
          <cell r="H46">
            <v>1655640</v>
          </cell>
          <cell r="I46">
            <v>1398550</v>
          </cell>
          <cell r="J46">
            <v>1831950</v>
          </cell>
          <cell r="K46">
            <v>4886140</v>
          </cell>
          <cell r="L46">
            <v>1628713.3333333333</v>
          </cell>
          <cell r="M46">
            <v>1103450</v>
          </cell>
          <cell r="S46">
            <v>1103450</v>
          </cell>
          <cell r="T46">
            <v>367816.66666666669</v>
          </cell>
        </row>
        <row r="47">
          <cell r="B47" t="str">
            <v>정찬배</v>
          </cell>
          <cell r="C47">
            <v>20030035</v>
          </cell>
          <cell r="D47" t="str">
            <v>남</v>
          </cell>
          <cell r="E47" t="str">
            <v>770611-1255916</v>
          </cell>
          <cell r="F47">
            <v>37851</v>
          </cell>
          <cell r="G47">
            <v>6.6</v>
          </cell>
          <cell r="H47">
            <v>2037580</v>
          </cell>
          <cell r="I47">
            <v>1985180</v>
          </cell>
          <cell r="J47">
            <v>1749590</v>
          </cell>
          <cell r="K47">
            <v>5772350</v>
          </cell>
          <cell r="L47">
            <v>1924116.6666666667</v>
          </cell>
          <cell r="M47">
            <v>1195240</v>
          </cell>
          <cell r="S47">
            <v>1195240</v>
          </cell>
          <cell r="T47">
            <v>398413.33333333331</v>
          </cell>
        </row>
        <row r="48">
          <cell r="B48" t="str">
            <v>박정준</v>
          </cell>
          <cell r="C48">
            <v>20040043</v>
          </cell>
          <cell r="D48" t="str">
            <v>남</v>
          </cell>
          <cell r="E48" t="str">
            <v>780422-1057222</v>
          </cell>
          <cell r="F48">
            <v>38146</v>
          </cell>
          <cell r="G48">
            <v>5.8</v>
          </cell>
          <cell r="H48">
            <v>1858710</v>
          </cell>
          <cell r="I48">
            <v>1737000</v>
          </cell>
          <cell r="J48">
            <v>1756530</v>
          </cell>
          <cell r="K48">
            <v>5352240</v>
          </cell>
          <cell r="L48">
            <v>1784080</v>
          </cell>
          <cell r="M48">
            <v>1002300</v>
          </cell>
          <cell r="S48">
            <v>1002300</v>
          </cell>
          <cell r="T48">
            <v>334100</v>
          </cell>
        </row>
        <row r="49">
          <cell r="B49" t="str">
            <v>김재윤</v>
          </cell>
          <cell r="C49">
            <v>20040045</v>
          </cell>
          <cell r="D49" t="str">
            <v>남</v>
          </cell>
          <cell r="E49" t="str">
            <v>800621-1047013</v>
          </cell>
          <cell r="F49">
            <v>39326</v>
          </cell>
          <cell r="G49">
            <v>2.6</v>
          </cell>
          <cell r="H49">
            <v>1741280</v>
          </cell>
          <cell r="I49">
            <v>1689440</v>
          </cell>
          <cell r="J49">
            <v>1856610</v>
          </cell>
          <cell r="K49">
            <v>5287330</v>
          </cell>
          <cell r="L49">
            <v>1762443.3333333333</v>
          </cell>
          <cell r="M49">
            <v>998400</v>
          </cell>
          <cell r="S49">
            <v>998400</v>
          </cell>
          <cell r="T49">
            <v>332800</v>
          </cell>
        </row>
        <row r="50">
          <cell r="B50" t="str">
            <v>장현욱</v>
          </cell>
          <cell r="C50">
            <v>20040062</v>
          </cell>
          <cell r="D50" t="str">
            <v>남</v>
          </cell>
          <cell r="E50" t="str">
            <v>810108-1052812</v>
          </cell>
          <cell r="F50">
            <v>38261</v>
          </cell>
          <cell r="G50">
            <v>5.5</v>
          </cell>
          <cell r="H50">
            <v>1272860</v>
          </cell>
          <cell r="I50">
            <v>1123600</v>
          </cell>
          <cell r="J50">
            <v>1270430</v>
          </cell>
          <cell r="K50">
            <v>3666890</v>
          </cell>
          <cell r="L50">
            <v>1222296.6666666667</v>
          </cell>
          <cell r="M50">
            <v>958550</v>
          </cell>
          <cell r="S50">
            <v>958550</v>
          </cell>
          <cell r="T50">
            <v>319516.66666666669</v>
          </cell>
        </row>
        <row r="51">
          <cell r="B51" t="str">
            <v>이정훈</v>
          </cell>
          <cell r="C51">
            <v>20040068</v>
          </cell>
          <cell r="D51" t="str">
            <v>남</v>
          </cell>
          <cell r="E51" t="str">
            <v>801210-1048210</v>
          </cell>
          <cell r="F51">
            <v>38292</v>
          </cell>
          <cell r="G51">
            <v>5.4</v>
          </cell>
          <cell r="H51">
            <v>1883910</v>
          </cell>
          <cell r="I51">
            <v>1760710</v>
          </cell>
          <cell r="J51">
            <v>1734110</v>
          </cell>
          <cell r="K51">
            <v>5378730</v>
          </cell>
          <cell r="L51">
            <v>1792910</v>
          </cell>
          <cell r="M51">
            <v>1070570</v>
          </cell>
          <cell r="S51">
            <v>1070570</v>
          </cell>
          <cell r="T51">
            <v>356856.66666666669</v>
          </cell>
        </row>
        <row r="52">
          <cell r="B52" t="str">
            <v>김남도</v>
          </cell>
          <cell r="C52">
            <v>20050001</v>
          </cell>
          <cell r="D52" t="str">
            <v>남</v>
          </cell>
          <cell r="E52" t="str">
            <v>800414-1300619</v>
          </cell>
          <cell r="F52">
            <v>38355</v>
          </cell>
          <cell r="G52">
            <v>5.2</v>
          </cell>
          <cell r="H52">
            <v>2428460</v>
          </cell>
          <cell r="I52">
            <v>1817110</v>
          </cell>
          <cell r="J52">
            <v>1766860</v>
          </cell>
          <cell r="K52">
            <v>6012430</v>
          </cell>
          <cell r="L52">
            <v>2004143.3333333333</v>
          </cell>
          <cell r="M52">
            <v>1094660</v>
          </cell>
          <cell r="S52">
            <v>1094660</v>
          </cell>
          <cell r="T52">
            <v>364886.66666666669</v>
          </cell>
        </row>
        <row r="53">
          <cell r="B53" t="str">
            <v>손현호</v>
          </cell>
          <cell r="C53">
            <v>20060010</v>
          </cell>
          <cell r="D53" t="str">
            <v>남</v>
          </cell>
          <cell r="E53" t="str">
            <v>800215-1149712</v>
          </cell>
          <cell r="F53">
            <v>38778</v>
          </cell>
          <cell r="G53">
            <v>4.0999999999999996</v>
          </cell>
          <cell r="H53">
            <v>1650730</v>
          </cell>
          <cell r="I53">
            <v>1698930</v>
          </cell>
          <cell r="J53">
            <v>1568830</v>
          </cell>
          <cell r="K53">
            <v>4918490</v>
          </cell>
          <cell r="L53">
            <v>1639496.6666666667</v>
          </cell>
          <cell r="M53">
            <v>977400</v>
          </cell>
          <cell r="S53">
            <v>977400</v>
          </cell>
          <cell r="T53">
            <v>325800</v>
          </cell>
        </row>
        <row r="54">
          <cell r="B54" t="str">
            <v>송재영</v>
          </cell>
          <cell r="C54">
            <v>20060019</v>
          </cell>
          <cell r="D54" t="str">
            <v>남</v>
          </cell>
          <cell r="E54" t="str">
            <v>800515-1154940</v>
          </cell>
          <cell r="F54">
            <v>38840</v>
          </cell>
          <cell r="G54">
            <v>3.9</v>
          </cell>
          <cell r="H54">
            <v>1615580</v>
          </cell>
          <cell r="I54">
            <v>1541270</v>
          </cell>
          <cell r="J54">
            <v>1757200</v>
          </cell>
          <cell r="K54">
            <v>4914050</v>
          </cell>
          <cell r="L54">
            <v>1638016.6666666667</v>
          </cell>
          <cell r="M54">
            <v>1057880</v>
          </cell>
          <cell r="S54">
            <v>1057880</v>
          </cell>
          <cell r="T54">
            <v>352626.66666666669</v>
          </cell>
        </row>
        <row r="55">
          <cell r="B55" t="str">
            <v>김규호</v>
          </cell>
          <cell r="C55">
            <v>20060023</v>
          </cell>
          <cell r="D55" t="str">
            <v>남</v>
          </cell>
          <cell r="E55" t="str">
            <v>811219-1473910</v>
          </cell>
          <cell r="F55">
            <v>38859</v>
          </cell>
          <cell r="G55">
            <v>3.9</v>
          </cell>
          <cell r="H55">
            <v>1741050</v>
          </cell>
          <cell r="I55">
            <v>1665740</v>
          </cell>
          <cell r="J55">
            <v>1468660</v>
          </cell>
          <cell r="K55">
            <v>4875450</v>
          </cell>
          <cell r="L55">
            <v>1625150</v>
          </cell>
          <cell r="M55">
            <v>1065690</v>
          </cell>
          <cell r="S55">
            <v>1065690</v>
          </cell>
          <cell r="T55">
            <v>355230</v>
          </cell>
        </row>
        <row r="56">
          <cell r="B56" t="str">
            <v>임동학</v>
          </cell>
          <cell r="C56">
            <v>20070014</v>
          </cell>
          <cell r="D56" t="str">
            <v>남</v>
          </cell>
          <cell r="E56" t="str">
            <v>780202-1450918</v>
          </cell>
          <cell r="F56">
            <v>39154</v>
          </cell>
          <cell r="G56">
            <v>3.1</v>
          </cell>
          <cell r="H56">
            <v>1675750</v>
          </cell>
          <cell r="I56">
            <v>1495100</v>
          </cell>
          <cell r="J56">
            <v>1487510</v>
          </cell>
          <cell r="K56">
            <v>4658360</v>
          </cell>
          <cell r="L56">
            <v>1552786.6666666667</v>
          </cell>
          <cell r="M56">
            <v>964500</v>
          </cell>
          <cell r="S56">
            <v>964500</v>
          </cell>
          <cell r="T56">
            <v>321500</v>
          </cell>
        </row>
        <row r="57">
          <cell r="B57" t="str">
            <v>심재민</v>
          </cell>
          <cell r="C57">
            <v>20070047</v>
          </cell>
          <cell r="D57" t="str">
            <v>남</v>
          </cell>
          <cell r="E57" t="str">
            <v>830225-1151111</v>
          </cell>
          <cell r="F57">
            <v>39342</v>
          </cell>
          <cell r="G57">
            <v>2.5</v>
          </cell>
          <cell r="H57">
            <v>1773350</v>
          </cell>
          <cell r="I57">
            <v>1669330</v>
          </cell>
          <cell r="J57">
            <v>1625660</v>
          </cell>
          <cell r="K57">
            <v>5068340</v>
          </cell>
          <cell r="L57">
            <v>1689446.6666666667</v>
          </cell>
          <cell r="M57">
            <v>594270</v>
          </cell>
          <cell r="S57">
            <v>594270</v>
          </cell>
          <cell r="T57">
            <v>198090</v>
          </cell>
        </row>
        <row r="58">
          <cell r="B58" t="str">
            <v>문성호</v>
          </cell>
          <cell r="C58">
            <v>20070049</v>
          </cell>
          <cell r="D58" t="str">
            <v>남</v>
          </cell>
          <cell r="E58" t="str">
            <v>750922-1258011</v>
          </cell>
          <cell r="F58">
            <v>39343</v>
          </cell>
          <cell r="G58">
            <v>2.5</v>
          </cell>
          <cell r="H58">
            <v>1651230</v>
          </cell>
          <cell r="I58">
            <v>1688010</v>
          </cell>
          <cell r="J58">
            <v>1778310</v>
          </cell>
          <cell r="K58">
            <v>5117550</v>
          </cell>
          <cell r="L58">
            <v>1705850</v>
          </cell>
          <cell r="M58">
            <v>595570</v>
          </cell>
          <cell r="S58">
            <v>595570</v>
          </cell>
          <cell r="T58">
            <v>198523.33333333334</v>
          </cell>
        </row>
        <row r="59">
          <cell r="B59" t="str">
            <v>김우섭</v>
          </cell>
          <cell r="C59">
            <v>20070050</v>
          </cell>
          <cell r="D59" t="str">
            <v>남</v>
          </cell>
          <cell r="E59" t="str">
            <v>820213-1284131</v>
          </cell>
          <cell r="F59">
            <v>39343</v>
          </cell>
          <cell r="G59">
            <v>2.5</v>
          </cell>
          <cell r="H59">
            <v>1651230</v>
          </cell>
          <cell r="I59">
            <v>1530740</v>
          </cell>
          <cell r="J59">
            <v>1696760</v>
          </cell>
          <cell r="K59">
            <v>4878730</v>
          </cell>
          <cell r="L59">
            <v>1626243.3333333333</v>
          </cell>
          <cell r="M59">
            <v>595570</v>
          </cell>
          <cell r="S59">
            <v>595570</v>
          </cell>
          <cell r="T59">
            <v>198523.33333333334</v>
          </cell>
        </row>
        <row r="60">
          <cell r="B60" t="str">
            <v>이정도</v>
          </cell>
          <cell r="C60">
            <v>20070055</v>
          </cell>
          <cell r="D60" t="str">
            <v>남</v>
          </cell>
          <cell r="E60" t="str">
            <v>850210-1144415</v>
          </cell>
          <cell r="F60">
            <v>39363</v>
          </cell>
          <cell r="G60">
            <v>2.5</v>
          </cell>
          <cell r="H60">
            <v>1668070</v>
          </cell>
          <cell r="I60">
            <v>1560150</v>
          </cell>
          <cell r="J60">
            <v>1566730</v>
          </cell>
          <cell r="K60">
            <v>4794950</v>
          </cell>
          <cell r="L60">
            <v>1598316.6666666667</v>
          </cell>
          <cell r="M60">
            <v>577830</v>
          </cell>
          <cell r="S60">
            <v>577830</v>
          </cell>
          <cell r="T60">
            <v>192610</v>
          </cell>
        </row>
        <row r="61">
          <cell r="B61" t="str">
            <v>진용윤</v>
          </cell>
          <cell r="C61">
            <v>20070061</v>
          </cell>
          <cell r="D61" t="str">
            <v>남</v>
          </cell>
          <cell r="E61" t="str">
            <v>850817-1149516</v>
          </cell>
          <cell r="F61">
            <v>39387</v>
          </cell>
          <cell r="G61">
            <v>2.4</v>
          </cell>
          <cell r="H61">
            <v>1464740</v>
          </cell>
          <cell r="I61">
            <v>1347590</v>
          </cell>
          <cell r="J61">
            <v>1525160</v>
          </cell>
          <cell r="K61">
            <v>4337490</v>
          </cell>
          <cell r="L61">
            <v>1445830</v>
          </cell>
          <cell r="M61">
            <v>471450</v>
          </cell>
          <cell r="S61">
            <v>471450</v>
          </cell>
          <cell r="T61">
            <v>157150</v>
          </cell>
        </row>
        <row r="62">
          <cell r="B62" t="str">
            <v>김지원</v>
          </cell>
          <cell r="C62">
            <v>20070068</v>
          </cell>
          <cell r="D62" t="str">
            <v>남</v>
          </cell>
          <cell r="E62" t="str">
            <v>810530-1148111</v>
          </cell>
          <cell r="F62">
            <v>39408</v>
          </cell>
          <cell r="G62">
            <v>2.4</v>
          </cell>
          <cell r="H62">
            <v>1584240</v>
          </cell>
          <cell r="I62">
            <v>1608970</v>
          </cell>
          <cell r="J62">
            <v>1741620</v>
          </cell>
          <cell r="K62">
            <v>4934830</v>
          </cell>
          <cell r="L62">
            <v>1644943.3333333333</v>
          </cell>
          <cell r="M62">
            <v>458450</v>
          </cell>
          <cell r="S62">
            <v>458450</v>
          </cell>
          <cell r="T62">
            <v>152816.66666666666</v>
          </cell>
        </row>
        <row r="63">
          <cell r="B63" t="str">
            <v>이호열</v>
          </cell>
          <cell r="C63">
            <v>20080046</v>
          </cell>
          <cell r="D63" t="str">
            <v>남</v>
          </cell>
          <cell r="E63" t="str">
            <v>830612-1067715</v>
          </cell>
          <cell r="F63">
            <v>39630</v>
          </cell>
          <cell r="G63">
            <v>1.8</v>
          </cell>
          <cell r="H63">
            <v>1559180</v>
          </cell>
          <cell r="I63">
            <v>1577740</v>
          </cell>
          <cell r="J63">
            <v>1460110</v>
          </cell>
          <cell r="K63">
            <v>4597030</v>
          </cell>
          <cell r="L63">
            <v>1532343.3333333333</v>
          </cell>
          <cell r="M63" t="e">
            <v>#N/A</v>
          </cell>
          <cell r="S63" t="e">
            <v>#N/A</v>
          </cell>
          <cell r="T63" t="e">
            <v>#N/A</v>
          </cell>
        </row>
        <row r="64">
          <cell r="B64" t="str">
            <v>양민동</v>
          </cell>
          <cell r="C64">
            <v>20080056</v>
          </cell>
          <cell r="D64" t="str">
            <v>남</v>
          </cell>
          <cell r="E64" t="str">
            <v>821024-1257911</v>
          </cell>
          <cell r="F64">
            <v>39643</v>
          </cell>
          <cell r="G64">
            <v>1.7</v>
          </cell>
          <cell r="H64">
            <v>1558630</v>
          </cell>
          <cell r="I64">
            <v>1674750</v>
          </cell>
          <cell r="J64">
            <v>1815550</v>
          </cell>
          <cell r="K64">
            <v>5048930</v>
          </cell>
          <cell r="L64">
            <v>1682976.6666666667</v>
          </cell>
          <cell r="M64" t="e">
            <v>#N/A</v>
          </cell>
          <cell r="S64" t="e">
            <v>#N/A</v>
          </cell>
          <cell r="T64" t="e">
            <v>#N/A</v>
          </cell>
        </row>
        <row r="65">
          <cell r="B65" t="str">
            <v>장철기</v>
          </cell>
          <cell r="C65">
            <v>20080063</v>
          </cell>
          <cell r="D65" t="str">
            <v>남</v>
          </cell>
          <cell r="E65" t="str">
            <v>770421-1341818</v>
          </cell>
          <cell r="F65">
            <v>39657</v>
          </cell>
          <cell r="G65">
            <v>1.7</v>
          </cell>
          <cell r="H65">
            <v>1661010</v>
          </cell>
          <cell r="I65">
            <v>1648470</v>
          </cell>
          <cell r="J65">
            <v>1859070</v>
          </cell>
          <cell r="K65">
            <v>5168550</v>
          </cell>
          <cell r="L65">
            <v>1722850</v>
          </cell>
          <cell r="M65" t="e">
            <v>#N/A</v>
          </cell>
          <cell r="S65" t="e">
            <v>#N/A</v>
          </cell>
          <cell r="T65" t="e">
            <v>#N/A</v>
          </cell>
        </row>
        <row r="66">
          <cell r="B66" t="str">
            <v>채진오</v>
          </cell>
          <cell r="C66">
            <v>20080068</v>
          </cell>
          <cell r="D66" t="str">
            <v>남</v>
          </cell>
          <cell r="E66" t="str">
            <v>800420-1558931</v>
          </cell>
          <cell r="F66">
            <v>39664</v>
          </cell>
          <cell r="G66">
            <v>1.7</v>
          </cell>
          <cell r="H66">
            <v>1471700</v>
          </cell>
          <cell r="I66">
            <v>1445020</v>
          </cell>
          <cell r="J66">
            <v>1730410</v>
          </cell>
          <cell r="K66">
            <v>4647130</v>
          </cell>
          <cell r="L66">
            <v>1549043.3333333333</v>
          </cell>
          <cell r="M66" t="e">
            <v>#N/A</v>
          </cell>
          <cell r="S66" t="e">
            <v>#N/A</v>
          </cell>
          <cell r="T66" t="e">
            <v>#N/A</v>
          </cell>
        </row>
        <row r="67">
          <cell r="B67" t="str">
            <v>유범상</v>
          </cell>
          <cell r="C67">
            <v>20080070</v>
          </cell>
          <cell r="D67" t="str">
            <v>남</v>
          </cell>
          <cell r="E67" t="str">
            <v>831020-1240915</v>
          </cell>
          <cell r="F67">
            <v>39664</v>
          </cell>
          <cell r="G67">
            <v>1.7</v>
          </cell>
          <cell r="H67">
            <v>1688190</v>
          </cell>
          <cell r="I67">
            <v>1620210</v>
          </cell>
          <cell r="J67">
            <v>1630250</v>
          </cell>
          <cell r="K67">
            <v>4938650</v>
          </cell>
          <cell r="L67">
            <v>1646216.6666666667</v>
          </cell>
          <cell r="M67" t="e">
            <v>#N/A</v>
          </cell>
          <cell r="S67" t="e">
            <v>#N/A</v>
          </cell>
          <cell r="T67" t="e">
            <v>#N/A</v>
          </cell>
        </row>
        <row r="68">
          <cell r="B68" t="str">
            <v>함효식</v>
          </cell>
          <cell r="C68">
            <v>20080075</v>
          </cell>
          <cell r="D68" t="str">
            <v>남</v>
          </cell>
          <cell r="E68" t="str">
            <v>821019-1178249</v>
          </cell>
          <cell r="F68">
            <v>39692</v>
          </cell>
          <cell r="G68">
            <v>1.6</v>
          </cell>
          <cell r="H68">
            <v>1713840</v>
          </cell>
          <cell r="I68">
            <v>1731340</v>
          </cell>
          <cell r="J68">
            <v>1543380</v>
          </cell>
          <cell r="K68">
            <v>4988560</v>
          </cell>
          <cell r="L68">
            <v>1662853.3333333333</v>
          </cell>
          <cell r="M68" t="e">
            <v>#N/A</v>
          </cell>
          <cell r="S68" t="e">
            <v>#N/A</v>
          </cell>
          <cell r="T68" t="e">
            <v>#N/A</v>
          </cell>
        </row>
        <row r="69">
          <cell r="B69" t="str">
            <v>장희봉</v>
          </cell>
          <cell r="C69">
            <v>20080085</v>
          </cell>
          <cell r="D69" t="str">
            <v>남</v>
          </cell>
          <cell r="E69" t="str">
            <v>791124-1348013</v>
          </cell>
          <cell r="F69">
            <v>39720</v>
          </cell>
          <cell r="G69">
            <v>1.5</v>
          </cell>
          <cell r="H69">
            <v>1577060</v>
          </cell>
          <cell r="I69">
            <v>1572290</v>
          </cell>
          <cell r="J69">
            <v>1393120</v>
          </cell>
          <cell r="K69">
            <v>4542470</v>
          </cell>
          <cell r="L69">
            <v>1514156.6666666667</v>
          </cell>
          <cell r="M69" t="e">
            <v>#N/A</v>
          </cell>
          <cell r="S69" t="e">
            <v>#N/A</v>
          </cell>
          <cell r="T69" t="e">
            <v>#N/A</v>
          </cell>
        </row>
        <row r="70">
          <cell r="B70" t="str">
            <v>MP 계</v>
          </cell>
          <cell r="C70">
            <v>46</v>
          </cell>
          <cell r="H70">
            <v>89466350</v>
          </cell>
          <cell r="I70">
            <v>87657370</v>
          </cell>
          <cell r="J70">
            <v>89750280</v>
          </cell>
          <cell r="K70">
            <v>263821320</v>
          </cell>
          <cell r="L70">
            <v>87940440</v>
          </cell>
          <cell r="M70" t="e">
            <v>#N/A</v>
          </cell>
          <cell r="S70" t="e">
            <v>#N/A</v>
          </cell>
          <cell r="T70" t="e">
            <v>#N/A</v>
          </cell>
        </row>
        <row r="71">
          <cell r="B71" t="str">
            <v>이용관</v>
          </cell>
          <cell r="C71">
            <v>19890016</v>
          </cell>
          <cell r="D71" t="str">
            <v>남</v>
          </cell>
          <cell r="E71" t="str">
            <v>660324-1328716</v>
          </cell>
          <cell r="F71">
            <v>37895</v>
          </cell>
          <cell r="G71">
            <v>6.5</v>
          </cell>
          <cell r="H71">
            <v>2517200</v>
          </cell>
          <cell r="I71">
            <v>2525050</v>
          </cell>
          <cell r="J71">
            <v>2401820</v>
          </cell>
          <cell r="K71">
            <v>7444070</v>
          </cell>
          <cell r="L71">
            <v>2481356.6666666665</v>
          </cell>
          <cell r="M71">
            <v>1942550</v>
          </cell>
          <cell r="S71">
            <v>1942550</v>
          </cell>
          <cell r="T71">
            <v>647516.66666666663</v>
          </cell>
        </row>
        <row r="72">
          <cell r="B72" t="str">
            <v>심정현</v>
          </cell>
          <cell r="C72">
            <v>19910002</v>
          </cell>
          <cell r="D72" t="str">
            <v>남</v>
          </cell>
          <cell r="E72" t="str">
            <v>730219-1143717</v>
          </cell>
          <cell r="F72">
            <v>39600</v>
          </cell>
          <cell r="G72">
            <v>1.8</v>
          </cell>
          <cell r="H72">
            <v>1835460</v>
          </cell>
          <cell r="I72">
            <v>2090610</v>
          </cell>
          <cell r="J72">
            <v>2165870</v>
          </cell>
          <cell r="K72">
            <v>6091940</v>
          </cell>
          <cell r="L72">
            <v>2030646.6666666667</v>
          </cell>
          <cell r="M72">
            <v>1600560</v>
          </cell>
          <cell r="S72">
            <v>1600560</v>
          </cell>
          <cell r="T72">
            <v>533520</v>
          </cell>
        </row>
        <row r="73">
          <cell r="B73" t="str">
            <v>김성일</v>
          </cell>
          <cell r="C73">
            <v>19970002</v>
          </cell>
          <cell r="D73" t="str">
            <v>남</v>
          </cell>
          <cell r="E73" t="str">
            <v>700728-1020019</v>
          </cell>
          <cell r="F73">
            <v>38200</v>
          </cell>
          <cell r="G73">
            <v>5.7</v>
          </cell>
          <cell r="H73">
            <v>1839190</v>
          </cell>
          <cell r="I73">
            <v>1937210</v>
          </cell>
          <cell r="J73">
            <v>1876240</v>
          </cell>
          <cell r="K73">
            <v>5652640</v>
          </cell>
          <cell r="L73">
            <v>1884213.3333333333</v>
          </cell>
          <cell r="M73">
            <v>1387590</v>
          </cell>
          <cell r="S73">
            <v>1387590</v>
          </cell>
          <cell r="T73">
            <v>462530</v>
          </cell>
        </row>
        <row r="74">
          <cell r="B74" t="str">
            <v>박현용</v>
          </cell>
          <cell r="C74">
            <v>19930008</v>
          </cell>
          <cell r="D74" t="str">
            <v>남</v>
          </cell>
          <cell r="E74" t="str">
            <v>751025-1042328</v>
          </cell>
          <cell r="F74">
            <v>39326</v>
          </cell>
          <cell r="G74">
            <v>2.6</v>
          </cell>
          <cell r="H74">
            <v>1977610</v>
          </cell>
          <cell r="I74">
            <v>1946960</v>
          </cell>
          <cell r="J74">
            <v>1823100</v>
          </cell>
          <cell r="K74">
            <v>5747670</v>
          </cell>
          <cell r="L74">
            <v>1915890</v>
          </cell>
          <cell r="M74">
            <v>1349950</v>
          </cell>
          <cell r="S74">
            <v>1349950</v>
          </cell>
          <cell r="T74">
            <v>449983.33333333331</v>
          </cell>
        </row>
        <row r="75">
          <cell r="B75" t="str">
            <v>박경환</v>
          </cell>
          <cell r="C75">
            <v>19930005</v>
          </cell>
          <cell r="D75" t="str">
            <v>남</v>
          </cell>
          <cell r="E75" t="str">
            <v>700818-1144412</v>
          </cell>
          <cell r="F75">
            <v>39326</v>
          </cell>
          <cell r="G75">
            <v>2.6</v>
          </cell>
          <cell r="H75">
            <v>1920480</v>
          </cell>
          <cell r="I75">
            <v>2062560</v>
          </cell>
          <cell r="J75">
            <v>2193270</v>
          </cell>
          <cell r="K75">
            <v>6176310</v>
          </cell>
          <cell r="L75">
            <v>2058770</v>
          </cell>
          <cell r="M75">
            <v>1269900</v>
          </cell>
          <cell r="S75">
            <v>1269900</v>
          </cell>
          <cell r="T75">
            <v>423300</v>
          </cell>
        </row>
        <row r="76">
          <cell r="B76" t="str">
            <v>김종현</v>
          </cell>
          <cell r="C76">
            <v>19970003</v>
          </cell>
          <cell r="D76" t="str">
            <v>남</v>
          </cell>
          <cell r="E76" t="str">
            <v>740917-1657519</v>
          </cell>
          <cell r="F76">
            <v>35499</v>
          </cell>
          <cell r="G76">
            <v>13.1</v>
          </cell>
          <cell r="H76">
            <v>2018130</v>
          </cell>
          <cell r="I76">
            <v>2031990</v>
          </cell>
          <cell r="J76">
            <v>2258720</v>
          </cell>
          <cell r="K76">
            <v>6308840</v>
          </cell>
          <cell r="L76">
            <v>2102946.6666666665</v>
          </cell>
          <cell r="M76">
            <v>1332600</v>
          </cell>
          <cell r="S76">
            <v>1332600</v>
          </cell>
          <cell r="T76">
            <v>444200</v>
          </cell>
        </row>
        <row r="77">
          <cell r="B77" t="str">
            <v>김영섭</v>
          </cell>
          <cell r="C77">
            <v>19990002</v>
          </cell>
          <cell r="D77" t="str">
            <v>남</v>
          </cell>
          <cell r="E77" t="str">
            <v>761125-1469416</v>
          </cell>
          <cell r="F77">
            <v>36167</v>
          </cell>
          <cell r="G77">
            <v>11.2</v>
          </cell>
          <cell r="H77">
            <v>2655510</v>
          </cell>
          <cell r="I77">
            <v>1816150</v>
          </cell>
          <cell r="J77">
            <v>2013560</v>
          </cell>
          <cell r="K77">
            <v>6485220</v>
          </cell>
          <cell r="L77">
            <v>2161740</v>
          </cell>
          <cell r="M77">
            <v>1258710</v>
          </cell>
          <cell r="S77">
            <v>1258710</v>
          </cell>
          <cell r="T77">
            <v>419570</v>
          </cell>
        </row>
        <row r="78">
          <cell r="B78" t="str">
            <v>정종하</v>
          </cell>
          <cell r="C78">
            <v>19990015</v>
          </cell>
          <cell r="D78" t="str">
            <v>남</v>
          </cell>
          <cell r="E78" t="str">
            <v>761126-1231211</v>
          </cell>
          <cell r="F78">
            <v>39326</v>
          </cell>
          <cell r="G78">
            <v>2.6</v>
          </cell>
          <cell r="H78">
            <v>1644500</v>
          </cell>
          <cell r="I78">
            <v>1566880</v>
          </cell>
          <cell r="J78">
            <v>1873710</v>
          </cell>
          <cell r="K78">
            <v>5085090</v>
          </cell>
          <cell r="L78">
            <v>1695030</v>
          </cell>
          <cell r="M78">
            <v>1220300</v>
          </cell>
          <cell r="S78">
            <v>1220300</v>
          </cell>
          <cell r="T78">
            <v>406766.66666666669</v>
          </cell>
        </row>
        <row r="79">
          <cell r="B79" t="str">
            <v>오경태</v>
          </cell>
          <cell r="C79">
            <v>20000017</v>
          </cell>
          <cell r="D79" t="str">
            <v>남</v>
          </cell>
          <cell r="E79" t="str">
            <v>740325-1774510</v>
          </cell>
          <cell r="F79">
            <v>38504</v>
          </cell>
          <cell r="G79">
            <v>4.8</v>
          </cell>
          <cell r="H79">
            <v>1712380</v>
          </cell>
          <cell r="I79">
            <v>1592720</v>
          </cell>
          <cell r="J79">
            <v>1810730</v>
          </cell>
          <cell r="K79">
            <v>5115830</v>
          </cell>
          <cell r="L79">
            <v>1705276.6666666667</v>
          </cell>
          <cell r="M79">
            <v>1163990</v>
          </cell>
          <cell r="S79">
            <v>1163990</v>
          </cell>
          <cell r="T79">
            <v>387996.66666666669</v>
          </cell>
        </row>
        <row r="80">
          <cell r="B80" t="str">
            <v>윤홍상</v>
          </cell>
          <cell r="C80">
            <v>20010007</v>
          </cell>
          <cell r="D80" t="str">
            <v>남</v>
          </cell>
          <cell r="E80" t="str">
            <v>781015-1148614</v>
          </cell>
          <cell r="F80">
            <v>38961</v>
          </cell>
          <cell r="G80">
            <v>3.6</v>
          </cell>
          <cell r="H80">
            <v>1556980</v>
          </cell>
          <cell r="I80">
            <v>1408580</v>
          </cell>
          <cell r="J80">
            <v>1486170</v>
          </cell>
          <cell r="K80">
            <v>4451730</v>
          </cell>
          <cell r="L80">
            <v>1483910</v>
          </cell>
          <cell r="M80">
            <v>1115490</v>
          </cell>
          <cell r="S80">
            <v>1115490</v>
          </cell>
          <cell r="T80">
            <v>371830</v>
          </cell>
        </row>
        <row r="81">
          <cell r="B81" t="str">
            <v>임영대</v>
          </cell>
          <cell r="C81">
            <v>20010021</v>
          </cell>
          <cell r="D81" t="str">
            <v>남</v>
          </cell>
          <cell r="E81" t="str">
            <v>780725-1777310</v>
          </cell>
          <cell r="F81">
            <v>39234</v>
          </cell>
          <cell r="G81">
            <v>2.8</v>
          </cell>
          <cell r="H81">
            <v>1656310</v>
          </cell>
          <cell r="I81">
            <v>1520080</v>
          </cell>
          <cell r="J81">
            <v>1707770</v>
          </cell>
          <cell r="K81">
            <v>4884160</v>
          </cell>
          <cell r="L81">
            <v>1628053.3333333333</v>
          </cell>
          <cell r="M81">
            <v>1030200</v>
          </cell>
          <cell r="S81">
            <v>1030200</v>
          </cell>
          <cell r="T81">
            <v>343400</v>
          </cell>
        </row>
        <row r="82">
          <cell r="B82" t="str">
            <v>육근호</v>
          </cell>
          <cell r="C82">
            <v>20010025</v>
          </cell>
          <cell r="D82" t="str">
            <v>남</v>
          </cell>
          <cell r="E82" t="str">
            <v>781125-1386211</v>
          </cell>
          <cell r="F82">
            <v>39661</v>
          </cell>
          <cell r="G82">
            <v>1.7</v>
          </cell>
          <cell r="H82">
            <v>1601410</v>
          </cell>
          <cell r="I82">
            <v>1644420</v>
          </cell>
          <cell r="J82">
            <v>1610020</v>
          </cell>
          <cell r="K82">
            <v>4855850</v>
          </cell>
          <cell r="L82">
            <v>1618616.6666666667</v>
          </cell>
          <cell r="M82">
            <v>1027500</v>
          </cell>
          <cell r="S82">
            <v>1027500</v>
          </cell>
          <cell r="T82">
            <v>342500</v>
          </cell>
        </row>
        <row r="83">
          <cell r="B83" t="str">
            <v>장형철</v>
          </cell>
          <cell r="C83">
            <v>20020004</v>
          </cell>
          <cell r="D83" t="str">
            <v>남</v>
          </cell>
          <cell r="E83" t="str">
            <v>770916-1149611</v>
          </cell>
          <cell r="F83">
            <v>39326</v>
          </cell>
          <cell r="G83">
            <v>2.6</v>
          </cell>
          <cell r="H83">
            <v>1507600</v>
          </cell>
          <cell r="I83">
            <v>2112440</v>
          </cell>
          <cell r="J83">
            <v>1658610</v>
          </cell>
          <cell r="K83">
            <v>5278650</v>
          </cell>
          <cell r="L83">
            <v>1759550</v>
          </cell>
          <cell r="M83">
            <v>1104750</v>
          </cell>
          <cell r="S83">
            <v>1104750</v>
          </cell>
          <cell r="T83">
            <v>368250</v>
          </cell>
        </row>
        <row r="84">
          <cell r="B84" t="str">
            <v>김봉영</v>
          </cell>
          <cell r="C84">
            <v>20020017</v>
          </cell>
          <cell r="D84" t="str">
            <v>남</v>
          </cell>
          <cell r="E84" t="str">
            <v>771102-1460717</v>
          </cell>
          <cell r="F84">
            <v>37389</v>
          </cell>
          <cell r="G84">
            <v>7.9</v>
          </cell>
          <cell r="H84">
            <v>1739310</v>
          </cell>
          <cell r="I84">
            <v>1629360</v>
          </cell>
          <cell r="J84">
            <v>1706580</v>
          </cell>
          <cell r="K84">
            <v>5075250</v>
          </cell>
          <cell r="L84">
            <v>1691750</v>
          </cell>
          <cell r="M84">
            <v>1118420</v>
          </cell>
          <cell r="S84">
            <v>1118420</v>
          </cell>
          <cell r="T84">
            <v>372806.66666666669</v>
          </cell>
        </row>
        <row r="85">
          <cell r="B85" t="str">
            <v>지대영</v>
          </cell>
          <cell r="C85">
            <v>20020020</v>
          </cell>
          <cell r="D85" t="str">
            <v>남</v>
          </cell>
          <cell r="E85" t="str">
            <v>770105-1392516</v>
          </cell>
          <cell r="F85">
            <v>39722</v>
          </cell>
          <cell r="G85">
            <v>1.5</v>
          </cell>
          <cell r="H85">
            <v>1690400</v>
          </cell>
          <cell r="I85">
            <v>1642930</v>
          </cell>
          <cell r="J85">
            <v>1791540</v>
          </cell>
          <cell r="K85">
            <v>5124870</v>
          </cell>
          <cell r="L85">
            <v>1708290</v>
          </cell>
          <cell r="M85">
            <v>1128180</v>
          </cell>
          <cell r="S85">
            <v>1128180</v>
          </cell>
          <cell r="T85">
            <v>376060</v>
          </cell>
        </row>
        <row r="86">
          <cell r="B86" t="str">
            <v>백성열</v>
          </cell>
          <cell r="C86">
            <v>20060024</v>
          </cell>
          <cell r="D86" t="str">
            <v>남</v>
          </cell>
          <cell r="E86" t="str">
            <v>800203-1231513</v>
          </cell>
          <cell r="F86">
            <v>38859</v>
          </cell>
          <cell r="G86">
            <v>3.9</v>
          </cell>
          <cell r="H86">
            <v>1595640</v>
          </cell>
          <cell r="I86">
            <v>1530510</v>
          </cell>
          <cell r="J86">
            <v>1612300</v>
          </cell>
          <cell r="K86">
            <v>4738450</v>
          </cell>
          <cell r="L86">
            <v>1579483.3333333333</v>
          </cell>
          <cell r="M86">
            <v>1057880</v>
          </cell>
          <cell r="S86">
            <v>1057880</v>
          </cell>
          <cell r="T86">
            <v>352626.66666666669</v>
          </cell>
        </row>
        <row r="87">
          <cell r="B87" t="str">
            <v>이문형</v>
          </cell>
          <cell r="C87">
            <v>20070035</v>
          </cell>
          <cell r="D87" t="str">
            <v>남</v>
          </cell>
          <cell r="E87" t="str">
            <v>811202-1114111</v>
          </cell>
          <cell r="F87">
            <v>39300</v>
          </cell>
          <cell r="G87">
            <v>2.7</v>
          </cell>
          <cell r="H87">
            <v>1488500</v>
          </cell>
          <cell r="I87">
            <v>1438550</v>
          </cell>
          <cell r="J87">
            <v>1523920</v>
          </cell>
          <cell r="K87">
            <v>4450970</v>
          </cell>
          <cell r="L87">
            <v>1483656.6666666667</v>
          </cell>
          <cell r="M87">
            <v>771270</v>
          </cell>
          <cell r="S87">
            <v>771270</v>
          </cell>
          <cell r="T87">
            <v>257090</v>
          </cell>
        </row>
        <row r="88">
          <cell r="B88" t="str">
            <v>강재석</v>
          </cell>
          <cell r="C88">
            <v>20070039</v>
          </cell>
          <cell r="D88" t="str">
            <v>남</v>
          </cell>
          <cell r="E88" t="str">
            <v>830909-1149510</v>
          </cell>
          <cell r="F88">
            <v>39314</v>
          </cell>
          <cell r="G88">
            <v>2.6</v>
          </cell>
          <cell r="H88">
            <v>1438060</v>
          </cell>
          <cell r="I88">
            <v>1517020</v>
          </cell>
          <cell r="J88">
            <v>1639410</v>
          </cell>
          <cell r="K88">
            <v>4594490</v>
          </cell>
          <cell r="L88">
            <v>1531496.6666666667</v>
          </cell>
          <cell r="M88">
            <v>726390</v>
          </cell>
          <cell r="S88">
            <v>726390</v>
          </cell>
          <cell r="T88">
            <v>242130</v>
          </cell>
        </row>
        <row r="89">
          <cell r="B89" t="str">
            <v>이건만</v>
          </cell>
          <cell r="C89">
            <v>20080012</v>
          </cell>
          <cell r="D89" t="str">
            <v>남</v>
          </cell>
          <cell r="E89" t="str">
            <v>810409-1235026</v>
          </cell>
          <cell r="F89">
            <v>39510</v>
          </cell>
          <cell r="G89">
            <v>2.1</v>
          </cell>
          <cell r="H89">
            <v>1481750</v>
          </cell>
          <cell r="I89">
            <v>1373100</v>
          </cell>
          <cell r="J89">
            <v>1323820</v>
          </cell>
          <cell r="K89">
            <v>4178670</v>
          </cell>
          <cell r="L89">
            <v>1392890</v>
          </cell>
          <cell r="M89">
            <v>149180</v>
          </cell>
          <cell r="S89">
            <v>149180</v>
          </cell>
          <cell r="T89">
            <v>49726.666666666664</v>
          </cell>
        </row>
        <row r="90">
          <cell r="B90" t="str">
            <v>이윤</v>
          </cell>
          <cell r="C90">
            <v>20080019</v>
          </cell>
          <cell r="D90" t="str">
            <v>남</v>
          </cell>
          <cell r="E90" t="str">
            <v>840123-1056419</v>
          </cell>
          <cell r="F90">
            <v>39532</v>
          </cell>
          <cell r="G90">
            <v>2</v>
          </cell>
          <cell r="H90">
            <v>1350370</v>
          </cell>
          <cell r="I90">
            <v>1379850</v>
          </cell>
          <cell r="J90">
            <v>1407530</v>
          </cell>
          <cell r="K90">
            <v>4137750</v>
          </cell>
          <cell r="L90">
            <v>1379250</v>
          </cell>
          <cell r="M90">
            <v>92820</v>
          </cell>
          <cell r="S90">
            <v>92820</v>
          </cell>
          <cell r="T90">
            <v>30940</v>
          </cell>
        </row>
        <row r="91">
          <cell r="B91" t="str">
            <v>김민기</v>
          </cell>
          <cell r="C91">
            <v>20080092</v>
          </cell>
          <cell r="D91" t="str">
            <v>남</v>
          </cell>
          <cell r="E91" t="str">
            <v>820109-1156820</v>
          </cell>
          <cell r="F91">
            <v>39729</v>
          </cell>
          <cell r="G91">
            <v>1.5</v>
          </cell>
          <cell r="H91">
            <v>1409220</v>
          </cell>
          <cell r="I91">
            <v>1414170</v>
          </cell>
          <cell r="J91">
            <v>1564380</v>
          </cell>
          <cell r="K91">
            <v>4387770</v>
          </cell>
          <cell r="L91">
            <v>1462590</v>
          </cell>
          <cell r="M91" t="e">
            <v>#N/A</v>
          </cell>
          <cell r="S91" t="e">
            <v>#N/A</v>
          </cell>
          <cell r="T91" t="e">
            <v>#N/A</v>
          </cell>
        </row>
        <row r="92">
          <cell r="B92" t="str">
            <v>김성효</v>
          </cell>
          <cell r="C92">
            <v>20080103</v>
          </cell>
          <cell r="D92" t="str">
            <v>남</v>
          </cell>
          <cell r="E92" t="str">
            <v>770224-1140817</v>
          </cell>
          <cell r="F92">
            <v>39748</v>
          </cell>
          <cell r="G92">
            <v>1.4</v>
          </cell>
          <cell r="H92">
            <v>1376080</v>
          </cell>
          <cell r="I92">
            <v>1352050</v>
          </cell>
          <cell r="J92">
            <v>1583320</v>
          </cell>
          <cell r="K92">
            <v>4311450</v>
          </cell>
          <cell r="L92">
            <v>1437150</v>
          </cell>
          <cell r="M92" t="e">
            <v>#N/A</v>
          </cell>
          <cell r="S92" t="e">
            <v>#N/A</v>
          </cell>
          <cell r="T92" t="e">
            <v>#N/A</v>
          </cell>
        </row>
        <row r="93">
          <cell r="B93" t="str">
            <v>CORE직접 계</v>
          </cell>
          <cell r="C93">
            <v>22</v>
          </cell>
          <cell r="K93">
            <v>0</v>
          </cell>
          <cell r="L93">
            <v>0</v>
          </cell>
          <cell r="M93" t="e">
            <v>#N/A</v>
          </cell>
          <cell r="S93" t="e">
            <v>#N/A</v>
          </cell>
          <cell r="T93" t="e">
            <v>#N/A</v>
          </cell>
        </row>
        <row r="94">
          <cell r="B94" t="str">
            <v>서국모</v>
          </cell>
          <cell r="C94">
            <v>19900002</v>
          </cell>
          <cell r="D94" t="str">
            <v>남</v>
          </cell>
          <cell r="E94" t="str">
            <v>651220-1468816</v>
          </cell>
          <cell r="F94">
            <v>39326</v>
          </cell>
          <cell r="G94">
            <v>2.6</v>
          </cell>
          <cell r="H94">
            <v>3520820</v>
          </cell>
          <cell r="I94">
            <v>2175500</v>
          </cell>
          <cell r="J94">
            <v>2255660</v>
          </cell>
          <cell r="K94">
            <v>7951980</v>
          </cell>
          <cell r="L94">
            <v>2650660</v>
          </cell>
          <cell r="M94">
            <v>1758830</v>
          </cell>
          <cell r="S94">
            <v>1758830</v>
          </cell>
          <cell r="T94">
            <v>586276.66666666663</v>
          </cell>
        </row>
        <row r="95">
          <cell r="B95" t="str">
            <v>최성학</v>
          </cell>
          <cell r="C95">
            <v>19900006</v>
          </cell>
          <cell r="D95" t="str">
            <v>남</v>
          </cell>
          <cell r="E95" t="str">
            <v>651023-1150611</v>
          </cell>
          <cell r="F95">
            <v>38899</v>
          </cell>
          <cell r="G95">
            <v>3.8</v>
          </cell>
          <cell r="H95">
            <v>2238920</v>
          </cell>
          <cell r="I95">
            <v>2356310</v>
          </cell>
          <cell r="J95">
            <v>2694190</v>
          </cell>
          <cell r="K95">
            <v>7289420</v>
          </cell>
          <cell r="L95">
            <v>2429806.6666666665</v>
          </cell>
          <cell r="M95">
            <v>1725010</v>
          </cell>
          <cell r="S95">
            <v>1725010</v>
          </cell>
          <cell r="T95">
            <v>575003.33333333337</v>
          </cell>
        </row>
        <row r="96">
          <cell r="B96" t="str">
            <v>이진호</v>
          </cell>
          <cell r="C96">
            <v>19970007</v>
          </cell>
          <cell r="D96" t="str">
            <v>남</v>
          </cell>
          <cell r="E96" t="str">
            <v>740207-1143114</v>
          </cell>
          <cell r="F96">
            <v>35541</v>
          </cell>
          <cell r="G96">
            <v>12.9</v>
          </cell>
          <cell r="H96">
            <v>1982940</v>
          </cell>
          <cell r="I96">
            <v>1814100</v>
          </cell>
          <cell r="J96">
            <v>2120110</v>
          </cell>
          <cell r="K96">
            <v>5917150</v>
          </cell>
          <cell r="L96">
            <v>1972383.3333333333</v>
          </cell>
          <cell r="M96">
            <v>1275630</v>
          </cell>
          <cell r="S96">
            <v>1275630</v>
          </cell>
          <cell r="T96">
            <v>425210</v>
          </cell>
        </row>
        <row r="97">
          <cell r="B97" t="str">
            <v>최창기</v>
          </cell>
          <cell r="C97">
            <v>20010031</v>
          </cell>
          <cell r="D97" t="str">
            <v>남</v>
          </cell>
          <cell r="E97" t="str">
            <v>750530-1637116</v>
          </cell>
          <cell r="F97">
            <v>39569</v>
          </cell>
          <cell r="G97">
            <v>1.9</v>
          </cell>
          <cell r="H97">
            <v>1784530</v>
          </cell>
          <cell r="I97">
            <v>1592710</v>
          </cell>
          <cell r="J97">
            <v>1907340</v>
          </cell>
          <cell r="K97">
            <v>5284580</v>
          </cell>
          <cell r="L97">
            <v>1761526.6666666667</v>
          </cell>
          <cell r="M97">
            <v>1155200</v>
          </cell>
          <cell r="S97">
            <v>1155200</v>
          </cell>
          <cell r="T97">
            <v>385066.66666666669</v>
          </cell>
        </row>
        <row r="98">
          <cell r="B98" t="str">
            <v>윤효근</v>
          </cell>
          <cell r="C98">
            <v>20040030</v>
          </cell>
          <cell r="D98" t="str">
            <v>남</v>
          </cell>
          <cell r="E98" t="str">
            <v>790913-1233411</v>
          </cell>
          <cell r="F98">
            <v>38084</v>
          </cell>
          <cell r="G98">
            <v>6</v>
          </cell>
          <cell r="H98">
            <v>1569850</v>
          </cell>
          <cell r="I98">
            <v>1508950</v>
          </cell>
          <cell r="J98">
            <v>1744240</v>
          </cell>
          <cell r="K98">
            <v>4823040</v>
          </cell>
          <cell r="L98">
            <v>1607680</v>
          </cell>
          <cell r="M98">
            <v>1013700</v>
          </cell>
          <cell r="S98">
            <v>1013700</v>
          </cell>
          <cell r="T98">
            <v>337900</v>
          </cell>
        </row>
        <row r="99">
          <cell r="B99" t="str">
            <v>조준호</v>
          </cell>
          <cell r="C99">
            <v>20040069</v>
          </cell>
          <cell r="D99" t="str">
            <v>남</v>
          </cell>
          <cell r="E99" t="str">
            <v>780823-1150310</v>
          </cell>
          <cell r="F99">
            <v>38292</v>
          </cell>
          <cell r="G99">
            <v>5.4</v>
          </cell>
          <cell r="H99">
            <v>1635620</v>
          </cell>
          <cell r="I99">
            <v>1639960</v>
          </cell>
          <cell r="J99">
            <v>1903420</v>
          </cell>
          <cell r="K99">
            <v>5179000</v>
          </cell>
          <cell r="L99">
            <v>1726333.3333333333</v>
          </cell>
          <cell r="M99">
            <v>1099860</v>
          </cell>
          <cell r="S99">
            <v>1099860</v>
          </cell>
          <cell r="T99">
            <v>366620</v>
          </cell>
        </row>
        <row r="100">
          <cell r="B100" t="str">
            <v>심정섭</v>
          </cell>
          <cell r="C100">
            <v>20040075</v>
          </cell>
          <cell r="D100" t="str">
            <v>남</v>
          </cell>
          <cell r="E100" t="str">
            <v>781225-1245513</v>
          </cell>
          <cell r="F100">
            <v>38334</v>
          </cell>
          <cell r="G100">
            <v>5.3</v>
          </cell>
          <cell r="H100">
            <v>1612600</v>
          </cell>
          <cell r="I100">
            <v>1552620</v>
          </cell>
          <cell r="J100">
            <v>2341610</v>
          </cell>
          <cell r="K100">
            <v>5506830</v>
          </cell>
          <cell r="L100">
            <v>1835610</v>
          </cell>
          <cell r="M100">
            <v>1090100</v>
          </cell>
          <cell r="S100">
            <v>1090100</v>
          </cell>
          <cell r="T100">
            <v>363366.66666666669</v>
          </cell>
        </row>
        <row r="101">
          <cell r="B101" t="str">
            <v>한창욱</v>
          </cell>
          <cell r="C101">
            <v>20040076</v>
          </cell>
          <cell r="D101" t="str">
            <v>남</v>
          </cell>
          <cell r="E101" t="str">
            <v>770413-1122727</v>
          </cell>
          <cell r="F101">
            <v>38342</v>
          </cell>
          <cell r="G101">
            <v>5.3</v>
          </cell>
          <cell r="H101">
            <v>1505080</v>
          </cell>
          <cell r="I101">
            <v>1511790</v>
          </cell>
          <cell r="J101">
            <v>2285660</v>
          </cell>
          <cell r="K101">
            <v>5302530</v>
          </cell>
          <cell r="L101">
            <v>1767510</v>
          </cell>
          <cell r="M101">
            <v>997500</v>
          </cell>
          <cell r="S101">
            <v>997500</v>
          </cell>
          <cell r="T101">
            <v>332500</v>
          </cell>
        </row>
        <row r="102">
          <cell r="B102" t="str">
            <v>김명운</v>
          </cell>
          <cell r="C102">
            <v>20050024</v>
          </cell>
          <cell r="D102" t="str">
            <v>남</v>
          </cell>
          <cell r="E102" t="str">
            <v>800729-1149014</v>
          </cell>
          <cell r="F102">
            <v>38488</v>
          </cell>
          <cell r="G102">
            <v>4.9000000000000004</v>
          </cell>
          <cell r="H102">
            <v>1642380</v>
          </cell>
          <cell r="I102">
            <v>1565490</v>
          </cell>
          <cell r="J102">
            <v>1788440</v>
          </cell>
          <cell r="K102">
            <v>4996310</v>
          </cell>
          <cell r="L102">
            <v>1665436.6666666667</v>
          </cell>
          <cell r="M102">
            <v>1086190</v>
          </cell>
          <cell r="S102">
            <v>1086190</v>
          </cell>
          <cell r="T102">
            <v>362063.33333333331</v>
          </cell>
        </row>
        <row r="103">
          <cell r="B103" t="str">
            <v>배동은</v>
          </cell>
          <cell r="C103">
            <v>20050047</v>
          </cell>
          <cell r="D103" t="str">
            <v>남</v>
          </cell>
          <cell r="E103" t="str">
            <v>820113-1150717</v>
          </cell>
          <cell r="F103">
            <v>38593</v>
          </cell>
          <cell r="G103">
            <v>4.5999999999999996</v>
          </cell>
          <cell r="H103">
            <v>1481300</v>
          </cell>
          <cell r="I103">
            <v>1456820</v>
          </cell>
          <cell r="J103">
            <v>1606530</v>
          </cell>
          <cell r="K103">
            <v>4544650</v>
          </cell>
          <cell r="L103">
            <v>1514883.3333333333</v>
          </cell>
          <cell r="M103">
            <v>1067640</v>
          </cell>
          <cell r="S103">
            <v>1067640</v>
          </cell>
          <cell r="T103">
            <v>355880</v>
          </cell>
        </row>
        <row r="104">
          <cell r="B104" t="str">
            <v>김청호</v>
          </cell>
          <cell r="C104">
            <v>20050062</v>
          </cell>
          <cell r="D104" t="str">
            <v>남</v>
          </cell>
          <cell r="E104" t="str">
            <v>800528-1469214</v>
          </cell>
          <cell r="F104">
            <v>38642</v>
          </cell>
          <cell r="G104">
            <v>4.5</v>
          </cell>
          <cell r="H104">
            <v>1608820</v>
          </cell>
          <cell r="I104">
            <v>1454520</v>
          </cell>
          <cell r="J104">
            <v>1650010</v>
          </cell>
          <cell r="K104">
            <v>4713350</v>
          </cell>
          <cell r="L104">
            <v>1571116.6666666667</v>
          </cell>
          <cell r="M104">
            <v>1071550</v>
          </cell>
          <cell r="S104">
            <v>1071550</v>
          </cell>
          <cell r="T104">
            <v>357183.33333333331</v>
          </cell>
        </row>
        <row r="105">
          <cell r="B105" t="str">
            <v>이재만</v>
          </cell>
          <cell r="C105">
            <v>20050063</v>
          </cell>
          <cell r="D105" t="str">
            <v>남</v>
          </cell>
          <cell r="E105" t="str">
            <v>800921-1058015</v>
          </cell>
          <cell r="F105">
            <v>38649</v>
          </cell>
          <cell r="G105">
            <v>4.4000000000000004</v>
          </cell>
          <cell r="H105">
            <v>1639940</v>
          </cell>
          <cell r="I105">
            <v>1510730</v>
          </cell>
          <cell r="J105">
            <v>1718070</v>
          </cell>
          <cell r="K105">
            <v>4868740</v>
          </cell>
          <cell r="L105">
            <v>1622913.3333333333</v>
          </cell>
          <cell r="M105">
            <v>1069590</v>
          </cell>
          <cell r="S105">
            <v>1069590</v>
          </cell>
          <cell r="T105">
            <v>356530</v>
          </cell>
        </row>
        <row r="106">
          <cell r="B106" t="str">
            <v>오시훈</v>
          </cell>
          <cell r="C106">
            <v>20050064</v>
          </cell>
          <cell r="D106" t="str">
            <v>남</v>
          </cell>
          <cell r="E106" t="str">
            <v>810716-1029819</v>
          </cell>
          <cell r="F106">
            <v>38650</v>
          </cell>
          <cell r="G106">
            <v>4.4000000000000004</v>
          </cell>
          <cell r="H106">
            <v>1518940</v>
          </cell>
          <cell r="I106">
            <v>1540650</v>
          </cell>
          <cell r="J106">
            <v>1711130</v>
          </cell>
          <cell r="K106">
            <v>4770720</v>
          </cell>
          <cell r="L106">
            <v>1590240</v>
          </cell>
          <cell r="M106">
            <v>978300</v>
          </cell>
          <cell r="S106">
            <v>978300</v>
          </cell>
          <cell r="T106">
            <v>326100</v>
          </cell>
        </row>
        <row r="107">
          <cell r="B107" t="str">
            <v>이광수</v>
          </cell>
          <cell r="C107">
            <v>20060011</v>
          </cell>
          <cell r="D107" t="str">
            <v>남</v>
          </cell>
          <cell r="E107" t="str">
            <v>800731-1140612</v>
          </cell>
          <cell r="F107">
            <v>38778</v>
          </cell>
          <cell r="G107">
            <v>4.0999999999999996</v>
          </cell>
          <cell r="H107">
            <v>1632330</v>
          </cell>
          <cell r="I107">
            <v>1508440</v>
          </cell>
          <cell r="J107">
            <v>1719260</v>
          </cell>
          <cell r="K107">
            <v>4860030</v>
          </cell>
          <cell r="L107">
            <v>1620010</v>
          </cell>
          <cell r="M107">
            <v>1005000</v>
          </cell>
          <cell r="S107">
            <v>1005000</v>
          </cell>
          <cell r="T107">
            <v>335000</v>
          </cell>
        </row>
        <row r="108">
          <cell r="B108" t="str">
            <v>이우정</v>
          </cell>
          <cell r="C108">
            <v>20060045</v>
          </cell>
          <cell r="D108" t="str">
            <v>남</v>
          </cell>
          <cell r="E108" t="str">
            <v>820626-1149012</v>
          </cell>
          <cell r="F108">
            <v>39041</v>
          </cell>
          <cell r="G108">
            <v>3.4</v>
          </cell>
          <cell r="H108">
            <v>1473040</v>
          </cell>
          <cell r="I108">
            <v>1573230</v>
          </cell>
          <cell r="J108">
            <v>1648060</v>
          </cell>
          <cell r="K108">
            <v>4694330</v>
          </cell>
          <cell r="L108">
            <v>1564776.6666666667</v>
          </cell>
          <cell r="M108">
            <v>969300</v>
          </cell>
          <cell r="S108">
            <v>969300</v>
          </cell>
          <cell r="T108">
            <v>323100</v>
          </cell>
        </row>
        <row r="109">
          <cell r="B109" t="str">
            <v>조범상</v>
          </cell>
          <cell r="C109">
            <v>20080017</v>
          </cell>
          <cell r="D109" t="str">
            <v>남</v>
          </cell>
          <cell r="E109" t="str">
            <v>840217-1143528</v>
          </cell>
          <cell r="F109">
            <v>39525</v>
          </cell>
          <cell r="G109">
            <v>2</v>
          </cell>
          <cell r="H109">
            <v>1477470</v>
          </cell>
          <cell r="I109">
            <v>1372640</v>
          </cell>
          <cell r="J109">
            <v>1607740</v>
          </cell>
          <cell r="K109">
            <v>4457850</v>
          </cell>
          <cell r="L109">
            <v>1485950</v>
          </cell>
          <cell r="M109">
            <v>112430</v>
          </cell>
          <cell r="S109">
            <v>112430</v>
          </cell>
          <cell r="T109">
            <v>37476.666666666664</v>
          </cell>
        </row>
        <row r="110">
          <cell r="B110" t="str">
            <v>김기용</v>
          </cell>
          <cell r="C110">
            <v>20080048</v>
          </cell>
          <cell r="D110" t="str">
            <v>남</v>
          </cell>
          <cell r="E110" t="str">
            <v>831001-1151219</v>
          </cell>
          <cell r="F110">
            <v>39630</v>
          </cell>
          <cell r="G110">
            <v>1.8</v>
          </cell>
          <cell r="H110">
            <v>1464410</v>
          </cell>
          <cell r="I110">
            <v>1435030</v>
          </cell>
          <cell r="J110">
            <v>1570500</v>
          </cell>
          <cell r="K110">
            <v>4469940</v>
          </cell>
          <cell r="L110">
            <v>1489980</v>
          </cell>
          <cell r="M110" t="e">
            <v>#N/A</v>
          </cell>
          <cell r="S110" t="e">
            <v>#N/A</v>
          </cell>
          <cell r="T110" t="e">
            <v>#N/A</v>
          </cell>
        </row>
        <row r="111">
          <cell r="B111" t="str">
            <v>이영열</v>
          </cell>
          <cell r="C111">
            <v>20080051</v>
          </cell>
          <cell r="D111" t="str">
            <v>남</v>
          </cell>
          <cell r="E111" t="str">
            <v>831104-1468412</v>
          </cell>
          <cell r="F111">
            <v>39631</v>
          </cell>
          <cell r="G111">
            <v>1.7</v>
          </cell>
          <cell r="H111">
            <v>1411460</v>
          </cell>
          <cell r="I111">
            <v>1362470</v>
          </cell>
          <cell r="J111">
            <v>1592240</v>
          </cell>
          <cell r="K111">
            <v>4366170</v>
          </cell>
          <cell r="L111">
            <v>1455390</v>
          </cell>
          <cell r="M111" t="e">
            <v>#N/A</v>
          </cell>
          <cell r="S111" t="e">
            <v>#N/A</v>
          </cell>
          <cell r="T111" t="e">
            <v>#N/A</v>
          </cell>
        </row>
        <row r="112">
          <cell r="B112" t="str">
            <v>DIE SET 직접 계</v>
          </cell>
          <cell r="C112">
            <v>18</v>
          </cell>
          <cell r="K112">
            <v>0</v>
          </cell>
          <cell r="L112">
            <v>0</v>
          </cell>
          <cell r="M112" t="e">
            <v>#N/A</v>
          </cell>
          <cell r="S112" t="e">
            <v>#N/A</v>
          </cell>
          <cell r="T112" t="e">
            <v>#N/A</v>
          </cell>
        </row>
        <row r="113">
          <cell r="B113" t="str">
            <v>김승만</v>
          </cell>
          <cell r="C113">
            <v>19890012</v>
          </cell>
          <cell r="D113" t="str">
            <v>남</v>
          </cell>
          <cell r="E113" t="str">
            <v>620423-1821910</v>
          </cell>
          <cell r="F113">
            <v>39326</v>
          </cell>
          <cell r="G113">
            <v>2.6</v>
          </cell>
          <cell r="H113">
            <v>2751740</v>
          </cell>
          <cell r="I113">
            <v>2412120</v>
          </cell>
          <cell r="J113">
            <v>2797660</v>
          </cell>
          <cell r="K113">
            <v>7961520</v>
          </cell>
          <cell r="L113">
            <v>2653840</v>
          </cell>
          <cell r="M113">
            <v>2024580</v>
          </cell>
          <cell r="S113">
            <v>2024580</v>
          </cell>
          <cell r="T113">
            <v>674860</v>
          </cell>
        </row>
        <row r="114">
          <cell r="B114" t="str">
            <v>장하일</v>
          </cell>
          <cell r="C114">
            <v>19920002</v>
          </cell>
          <cell r="D114" t="str">
            <v>남</v>
          </cell>
          <cell r="E114" t="str">
            <v>700407-1807617</v>
          </cell>
          <cell r="F114">
            <v>39326</v>
          </cell>
          <cell r="G114">
            <v>2.6</v>
          </cell>
          <cell r="H114">
            <v>2204610</v>
          </cell>
          <cell r="I114">
            <v>2181190</v>
          </cell>
          <cell r="J114">
            <v>2311840</v>
          </cell>
          <cell r="K114">
            <v>6697640</v>
          </cell>
          <cell r="L114">
            <v>2232546.6666666665</v>
          </cell>
          <cell r="M114">
            <v>1527100</v>
          </cell>
          <cell r="S114">
            <v>1527100</v>
          </cell>
          <cell r="T114">
            <v>509033.33333333331</v>
          </cell>
        </row>
        <row r="115">
          <cell r="B115" t="str">
            <v>이성웅</v>
          </cell>
          <cell r="C115">
            <v>19930004</v>
          </cell>
          <cell r="D115" t="str">
            <v>남</v>
          </cell>
          <cell r="E115" t="str">
            <v>700115-1148321</v>
          </cell>
          <cell r="F115">
            <v>39326</v>
          </cell>
          <cell r="G115">
            <v>2.6</v>
          </cell>
          <cell r="H115">
            <v>2080230</v>
          </cell>
          <cell r="I115">
            <v>2275380</v>
          </cell>
          <cell r="J115">
            <v>2542760</v>
          </cell>
          <cell r="K115">
            <v>6898370</v>
          </cell>
          <cell r="L115">
            <v>2299456.6666666665</v>
          </cell>
          <cell r="M115">
            <v>1546080</v>
          </cell>
          <cell r="S115">
            <v>1546080</v>
          </cell>
          <cell r="T115">
            <v>515360</v>
          </cell>
        </row>
        <row r="116">
          <cell r="B116" t="str">
            <v>최준</v>
          </cell>
          <cell r="C116">
            <v>19950008</v>
          </cell>
          <cell r="D116" t="str">
            <v>남</v>
          </cell>
          <cell r="E116" t="str">
            <v>730207-1331610</v>
          </cell>
          <cell r="F116">
            <v>37591</v>
          </cell>
          <cell r="G116">
            <v>7.3</v>
          </cell>
          <cell r="H116">
            <v>1922760</v>
          </cell>
          <cell r="I116">
            <v>1972710</v>
          </cell>
          <cell r="J116">
            <v>2115970</v>
          </cell>
          <cell r="K116">
            <v>6011440</v>
          </cell>
          <cell r="L116">
            <v>2003813.3333333333</v>
          </cell>
          <cell r="M116">
            <v>1218490</v>
          </cell>
          <cell r="S116">
            <v>1218490</v>
          </cell>
          <cell r="T116">
            <v>406163.33333333331</v>
          </cell>
        </row>
        <row r="117">
          <cell r="B117" t="str">
            <v>최경순</v>
          </cell>
          <cell r="C117">
            <v>19960002</v>
          </cell>
          <cell r="D117" t="str">
            <v>남</v>
          </cell>
          <cell r="E117" t="str">
            <v>711210-1348032</v>
          </cell>
          <cell r="F117">
            <v>35129</v>
          </cell>
          <cell r="G117">
            <v>14.1</v>
          </cell>
          <cell r="H117">
            <v>2308450</v>
          </cell>
          <cell r="I117">
            <v>1972900</v>
          </cell>
          <cell r="J117">
            <v>2242590</v>
          </cell>
          <cell r="K117">
            <v>6523940</v>
          </cell>
          <cell r="L117">
            <v>2174646.6666666665</v>
          </cell>
          <cell r="M117">
            <v>1270210</v>
          </cell>
          <cell r="S117">
            <v>1270210</v>
          </cell>
          <cell r="T117">
            <v>423403.33333333331</v>
          </cell>
        </row>
        <row r="118">
          <cell r="B118" t="str">
            <v>박상열</v>
          </cell>
          <cell r="C118">
            <v>19960001</v>
          </cell>
          <cell r="D118" t="str">
            <v>남</v>
          </cell>
          <cell r="E118" t="str">
            <v>780112-1155416</v>
          </cell>
          <cell r="F118">
            <v>38473</v>
          </cell>
          <cell r="G118">
            <v>4.9000000000000004</v>
          </cell>
          <cell r="H118">
            <v>3079200</v>
          </cell>
          <cell r="I118">
            <v>2024300</v>
          </cell>
          <cell r="J118">
            <v>2262700</v>
          </cell>
          <cell r="K118">
            <v>7366200</v>
          </cell>
          <cell r="L118">
            <v>2455400</v>
          </cell>
          <cell r="M118">
            <v>1181400</v>
          </cell>
          <cell r="S118">
            <v>1181400</v>
          </cell>
          <cell r="T118">
            <v>393800</v>
          </cell>
        </row>
        <row r="119">
          <cell r="B119" t="str">
            <v>김형석</v>
          </cell>
          <cell r="C119">
            <v>19960005</v>
          </cell>
          <cell r="D119" t="str">
            <v>남</v>
          </cell>
          <cell r="E119" t="str">
            <v>770418-1637019</v>
          </cell>
          <cell r="F119">
            <v>39326</v>
          </cell>
          <cell r="G119">
            <v>2.6</v>
          </cell>
          <cell r="H119">
            <v>1942750</v>
          </cell>
          <cell r="I119">
            <v>1839450</v>
          </cell>
          <cell r="J119">
            <v>1974160</v>
          </cell>
          <cell r="K119">
            <v>5756360</v>
          </cell>
          <cell r="L119">
            <v>1918786.6666666667</v>
          </cell>
          <cell r="M119">
            <v>1129200</v>
          </cell>
          <cell r="S119">
            <v>1129200</v>
          </cell>
          <cell r="T119">
            <v>376400</v>
          </cell>
        </row>
        <row r="120">
          <cell r="B120" t="str">
            <v>오병주</v>
          </cell>
          <cell r="C120">
            <v>19960006</v>
          </cell>
          <cell r="D120" t="str">
            <v>남</v>
          </cell>
          <cell r="E120" t="str">
            <v>780202-1143526</v>
          </cell>
          <cell r="F120">
            <v>39326</v>
          </cell>
          <cell r="G120">
            <v>2.6</v>
          </cell>
          <cell r="H120">
            <v>1810110</v>
          </cell>
          <cell r="I120">
            <v>1602940</v>
          </cell>
          <cell r="J120">
            <v>2644880</v>
          </cell>
          <cell r="K120">
            <v>6057930</v>
          </cell>
          <cell r="L120">
            <v>2019310</v>
          </cell>
          <cell r="M120">
            <v>1173600</v>
          </cell>
          <cell r="S120">
            <v>1173600</v>
          </cell>
          <cell r="T120">
            <v>391200</v>
          </cell>
        </row>
        <row r="121">
          <cell r="B121" t="str">
            <v>박준석</v>
          </cell>
          <cell r="C121">
            <v>19970008</v>
          </cell>
          <cell r="D121" t="str">
            <v>남</v>
          </cell>
          <cell r="E121" t="str">
            <v>741108-1149518</v>
          </cell>
          <cell r="F121">
            <v>38261</v>
          </cell>
          <cell r="G121">
            <v>5.5</v>
          </cell>
          <cell r="H121">
            <v>1808020</v>
          </cell>
          <cell r="I121">
            <v>1923170</v>
          </cell>
          <cell r="J121">
            <v>2227610</v>
          </cell>
          <cell r="K121">
            <v>5958800</v>
          </cell>
          <cell r="L121">
            <v>1986266.6666666667</v>
          </cell>
          <cell r="M121">
            <v>1135800</v>
          </cell>
          <cell r="S121">
            <v>1135800</v>
          </cell>
          <cell r="T121">
            <v>378600</v>
          </cell>
        </row>
        <row r="122">
          <cell r="B122" t="str">
            <v>박찬희</v>
          </cell>
          <cell r="C122">
            <v>19990013</v>
          </cell>
          <cell r="D122" t="str">
            <v>남</v>
          </cell>
          <cell r="E122" t="str">
            <v>770225-1462711</v>
          </cell>
          <cell r="F122">
            <v>36251</v>
          </cell>
          <cell r="G122">
            <v>11</v>
          </cell>
          <cell r="H122">
            <v>1653900</v>
          </cell>
          <cell r="I122">
            <v>1930060</v>
          </cell>
          <cell r="J122">
            <v>1922810</v>
          </cell>
          <cell r="K122">
            <v>5506770</v>
          </cell>
          <cell r="L122">
            <v>1835590</v>
          </cell>
          <cell r="M122">
            <v>1210210</v>
          </cell>
          <cell r="S122">
            <v>1210210</v>
          </cell>
          <cell r="T122">
            <v>403403.33333333331</v>
          </cell>
        </row>
        <row r="123">
          <cell r="B123" t="str">
            <v>이도희</v>
          </cell>
          <cell r="C123">
            <v>19990014</v>
          </cell>
          <cell r="D123" t="str">
            <v>남</v>
          </cell>
          <cell r="E123" t="str">
            <v>750320-1002631</v>
          </cell>
          <cell r="F123">
            <v>39326</v>
          </cell>
          <cell r="G123">
            <v>2.6</v>
          </cell>
          <cell r="H123">
            <v>1663160</v>
          </cell>
          <cell r="I123">
            <v>1878340</v>
          </cell>
          <cell r="J123">
            <v>2003020</v>
          </cell>
          <cell r="K123">
            <v>5544520</v>
          </cell>
          <cell r="L123">
            <v>1848173.3333333333</v>
          </cell>
          <cell r="M123">
            <v>1114800</v>
          </cell>
          <cell r="S123">
            <v>1114800</v>
          </cell>
          <cell r="T123">
            <v>371600</v>
          </cell>
        </row>
        <row r="124">
          <cell r="B124" t="str">
            <v>이정현1</v>
          </cell>
          <cell r="C124">
            <v>19990022</v>
          </cell>
          <cell r="D124" t="str">
            <v>남</v>
          </cell>
          <cell r="E124" t="str">
            <v>760201-1148519</v>
          </cell>
          <cell r="F124">
            <v>39326</v>
          </cell>
          <cell r="G124">
            <v>2.6</v>
          </cell>
          <cell r="H124">
            <v>1946160</v>
          </cell>
          <cell r="I124">
            <v>1931960</v>
          </cell>
          <cell r="J124">
            <v>2106300</v>
          </cell>
          <cell r="K124">
            <v>5984420</v>
          </cell>
          <cell r="L124">
            <v>1994806.6666666667</v>
          </cell>
          <cell r="M124">
            <v>1165800</v>
          </cell>
          <cell r="S124">
            <v>1165800</v>
          </cell>
          <cell r="T124">
            <v>388600</v>
          </cell>
        </row>
        <row r="125">
          <cell r="B125" t="str">
            <v>이용희</v>
          </cell>
          <cell r="C125">
            <v>20000001</v>
          </cell>
          <cell r="D125" t="str">
            <v>남</v>
          </cell>
          <cell r="E125" t="str">
            <v>751001-1047037</v>
          </cell>
          <cell r="F125">
            <v>39326</v>
          </cell>
          <cell r="G125">
            <v>2.6</v>
          </cell>
          <cell r="H125">
            <v>2571860</v>
          </cell>
          <cell r="I125">
            <v>1787450</v>
          </cell>
          <cell r="J125">
            <v>2005030</v>
          </cell>
          <cell r="K125">
            <v>6364340</v>
          </cell>
          <cell r="L125">
            <v>2121446.6666666665</v>
          </cell>
          <cell r="M125">
            <v>1217700</v>
          </cell>
          <cell r="S125">
            <v>1217700</v>
          </cell>
          <cell r="T125">
            <v>405900</v>
          </cell>
        </row>
        <row r="126">
          <cell r="B126" t="str">
            <v>김익두</v>
          </cell>
          <cell r="C126">
            <v>20000002</v>
          </cell>
          <cell r="D126" t="str">
            <v>남</v>
          </cell>
          <cell r="E126" t="str">
            <v>760729-1140313</v>
          </cell>
          <cell r="F126">
            <v>36565</v>
          </cell>
          <cell r="G126">
            <v>10.1</v>
          </cell>
          <cell r="H126">
            <v>1892960</v>
          </cell>
          <cell r="I126">
            <v>2302750</v>
          </cell>
          <cell r="J126">
            <v>1956380</v>
          </cell>
          <cell r="K126">
            <v>6152090</v>
          </cell>
          <cell r="L126">
            <v>2050696.6666666667</v>
          </cell>
          <cell r="M126">
            <v>1119900</v>
          </cell>
          <cell r="S126">
            <v>1119900</v>
          </cell>
          <cell r="T126">
            <v>373300</v>
          </cell>
        </row>
        <row r="127">
          <cell r="B127" t="str">
            <v>김덕호</v>
          </cell>
          <cell r="C127">
            <v>20000011</v>
          </cell>
          <cell r="D127" t="str">
            <v>남</v>
          </cell>
          <cell r="E127" t="str">
            <v>740619-1148510</v>
          </cell>
          <cell r="F127">
            <v>36614</v>
          </cell>
          <cell r="G127">
            <v>10</v>
          </cell>
          <cell r="H127">
            <v>1817050</v>
          </cell>
          <cell r="I127">
            <v>1761910</v>
          </cell>
          <cell r="J127">
            <v>1855740</v>
          </cell>
          <cell r="K127">
            <v>5434700</v>
          </cell>
          <cell r="L127">
            <v>1811566.6666666667</v>
          </cell>
          <cell r="M127">
            <v>1109100</v>
          </cell>
          <cell r="S127">
            <v>1109100</v>
          </cell>
          <cell r="T127">
            <v>369700</v>
          </cell>
        </row>
        <row r="128">
          <cell r="B128" t="str">
            <v>고세진</v>
          </cell>
          <cell r="C128">
            <v>20000023</v>
          </cell>
          <cell r="D128" t="str">
            <v>남</v>
          </cell>
          <cell r="E128" t="str">
            <v>780114-1247112</v>
          </cell>
          <cell r="F128">
            <v>39326</v>
          </cell>
          <cell r="G128">
            <v>2.6</v>
          </cell>
          <cell r="H128">
            <v>1871040</v>
          </cell>
          <cell r="I128">
            <v>1812560</v>
          </cell>
          <cell r="J128">
            <v>1946370</v>
          </cell>
          <cell r="K128">
            <v>5629970</v>
          </cell>
          <cell r="L128">
            <v>1876656.6666666667</v>
          </cell>
          <cell r="M128">
            <v>1155850</v>
          </cell>
          <cell r="S128">
            <v>1155850</v>
          </cell>
          <cell r="T128">
            <v>385283.33333333331</v>
          </cell>
        </row>
        <row r="129">
          <cell r="B129" t="str">
            <v>김필호</v>
          </cell>
          <cell r="C129">
            <v>20010004</v>
          </cell>
          <cell r="D129" t="str">
            <v>남</v>
          </cell>
          <cell r="E129" t="str">
            <v>770324-1405619</v>
          </cell>
          <cell r="F129">
            <v>36962</v>
          </cell>
          <cell r="G129">
            <v>9.1</v>
          </cell>
          <cell r="H129">
            <v>1642270</v>
          </cell>
          <cell r="I129">
            <v>1702000</v>
          </cell>
          <cell r="J129">
            <v>1813170</v>
          </cell>
          <cell r="K129">
            <v>5157440</v>
          </cell>
          <cell r="L129">
            <v>1719146.6666666667</v>
          </cell>
          <cell r="M129">
            <v>1053300</v>
          </cell>
          <cell r="S129">
            <v>1053300</v>
          </cell>
          <cell r="T129">
            <v>351100</v>
          </cell>
        </row>
        <row r="130">
          <cell r="B130" t="str">
            <v>김경섭</v>
          </cell>
          <cell r="C130">
            <v>20010027</v>
          </cell>
          <cell r="D130" t="str">
            <v>남</v>
          </cell>
          <cell r="E130" t="str">
            <v>781012-1344212</v>
          </cell>
          <cell r="F130">
            <v>37104</v>
          </cell>
          <cell r="G130">
            <v>8.6999999999999993</v>
          </cell>
          <cell r="H130">
            <v>1936160</v>
          </cell>
          <cell r="I130">
            <v>1901550</v>
          </cell>
          <cell r="J130">
            <v>2023110</v>
          </cell>
          <cell r="K130">
            <v>5860820</v>
          </cell>
          <cell r="L130">
            <v>1953606.6666666667</v>
          </cell>
          <cell r="M130">
            <v>1052400</v>
          </cell>
          <cell r="S130">
            <v>1052400</v>
          </cell>
          <cell r="T130">
            <v>350800</v>
          </cell>
        </row>
        <row r="131">
          <cell r="B131" t="str">
            <v>박희선</v>
          </cell>
          <cell r="C131">
            <v>20010033</v>
          </cell>
          <cell r="D131" t="str">
            <v>남</v>
          </cell>
          <cell r="E131" t="str">
            <v>780615-1064114</v>
          </cell>
          <cell r="F131">
            <v>37144</v>
          </cell>
          <cell r="G131">
            <v>8.6</v>
          </cell>
          <cell r="H131">
            <v>1840730</v>
          </cell>
          <cell r="I131">
            <v>1709830</v>
          </cell>
          <cell r="J131">
            <v>1805740</v>
          </cell>
          <cell r="K131">
            <v>5356300</v>
          </cell>
          <cell r="L131">
            <v>1785433.3333333333</v>
          </cell>
          <cell r="M131">
            <v>1099210</v>
          </cell>
          <cell r="S131">
            <v>1099210</v>
          </cell>
          <cell r="T131">
            <v>366403.33333333331</v>
          </cell>
        </row>
        <row r="132">
          <cell r="B132" t="str">
            <v>박성근</v>
          </cell>
          <cell r="C132">
            <v>20020009</v>
          </cell>
          <cell r="D132" t="str">
            <v>남</v>
          </cell>
          <cell r="E132" t="str">
            <v>790212-1149612</v>
          </cell>
          <cell r="F132">
            <v>39264</v>
          </cell>
          <cell r="G132">
            <v>2.8</v>
          </cell>
          <cell r="H132">
            <v>1898470</v>
          </cell>
          <cell r="I132">
            <v>1654060</v>
          </cell>
          <cell r="J132">
            <v>1719850</v>
          </cell>
          <cell r="K132">
            <v>5272380</v>
          </cell>
          <cell r="L132">
            <v>1757460</v>
          </cell>
          <cell r="M132">
            <v>1022700</v>
          </cell>
          <cell r="S132">
            <v>1022700</v>
          </cell>
          <cell r="T132">
            <v>340900</v>
          </cell>
        </row>
        <row r="133">
          <cell r="B133" t="str">
            <v>황기헌</v>
          </cell>
          <cell r="C133">
            <v>20020034</v>
          </cell>
          <cell r="D133" t="str">
            <v>남</v>
          </cell>
          <cell r="E133" t="str">
            <v>770710-1334713</v>
          </cell>
          <cell r="F133">
            <v>37455</v>
          </cell>
          <cell r="G133">
            <v>7.7</v>
          </cell>
          <cell r="H133">
            <v>1840460</v>
          </cell>
          <cell r="I133">
            <v>1807300</v>
          </cell>
          <cell r="J133">
            <v>2039510</v>
          </cell>
          <cell r="K133">
            <v>5687270</v>
          </cell>
          <cell r="L133">
            <v>1895756.6666666667</v>
          </cell>
          <cell r="M133">
            <v>1019100</v>
          </cell>
          <cell r="S133">
            <v>1019100</v>
          </cell>
          <cell r="T133">
            <v>339700</v>
          </cell>
        </row>
        <row r="134">
          <cell r="B134" t="str">
            <v>박현진</v>
          </cell>
          <cell r="C134">
            <v>20030030</v>
          </cell>
          <cell r="D134" t="str">
            <v>남</v>
          </cell>
          <cell r="E134" t="str">
            <v>790528-1144310</v>
          </cell>
          <cell r="F134">
            <v>37811</v>
          </cell>
          <cell r="G134">
            <v>6.7</v>
          </cell>
          <cell r="H134">
            <v>1723410</v>
          </cell>
          <cell r="I134">
            <v>1537660</v>
          </cell>
          <cell r="J134">
            <v>1676340</v>
          </cell>
          <cell r="K134">
            <v>4937410</v>
          </cell>
          <cell r="L134">
            <v>1645803.3333333333</v>
          </cell>
          <cell r="M134">
            <v>1014900</v>
          </cell>
          <cell r="S134">
            <v>1014900</v>
          </cell>
          <cell r="T134">
            <v>338300</v>
          </cell>
        </row>
        <row r="135">
          <cell r="B135" t="str">
            <v>변규연</v>
          </cell>
          <cell r="C135">
            <v>20030036</v>
          </cell>
          <cell r="D135" t="str">
            <v>남</v>
          </cell>
          <cell r="E135" t="str">
            <v>770928-1348011</v>
          </cell>
          <cell r="F135">
            <v>37858</v>
          </cell>
          <cell r="G135">
            <v>6.6</v>
          </cell>
          <cell r="H135">
            <v>1723310</v>
          </cell>
          <cell r="I135">
            <v>1670260</v>
          </cell>
          <cell r="J135">
            <v>1975240</v>
          </cell>
          <cell r="K135">
            <v>5368810</v>
          </cell>
          <cell r="L135">
            <v>1789603.3333333333</v>
          </cell>
          <cell r="M135">
            <v>984740</v>
          </cell>
          <cell r="S135">
            <v>984740</v>
          </cell>
          <cell r="T135">
            <v>328246.66666666669</v>
          </cell>
        </row>
        <row r="136">
          <cell r="B136" t="str">
            <v>안성호</v>
          </cell>
          <cell r="C136">
            <v>20040004</v>
          </cell>
          <cell r="D136" t="str">
            <v>남</v>
          </cell>
          <cell r="E136" t="str">
            <v>790910-1144414</v>
          </cell>
          <cell r="F136">
            <v>38019</v>
          </cell>
          <cell r="G136">
            <v>6.2</v>
          </cell>
          <cell r="H136">
            <v>1635770</v>
          </cell>
          <cell r="I136">
            <v>2183200</v>
          </cell>
          <cell r="J136">
            <v>1655590</v>
          </cell>
          <cell r="K136">
            <v>5474560</v>
          </cell>
          <cell r="L136">
            <v>1824853.3333333333</v>
          </cell>
          <cell r="M136">
            <v>927400</v>
          </cell>
          <cell r="S136">
            <v>927400</v>
          </cell>
          <cell r="T136">
            <v>309133.33333333331</v>
          </cell>
        </row>
        <row r="137">
          <cell r="B137" t="str">
            <v>장석주</v>
          </cell>
          <cell r="C137">
            <v>20040007</v>
          </cell>
          <cell r="D137" t="str">
            <v>남</v>
          </cell>
          <cell r="E137" t="str">
            <v>820226-1255610</v>
          </cell>
          <cell r="F137">
            <v>39326</v>
          </cell>
          <cell r="G137">
            <v>2.6</v>
          </cell>
          <cell r="H137">
            <v>1492940</v>
          </cell>
          <cell r="I137">
            <v>2221100</v>
          </cell>
          <cell r="J137">
            <v>1859090</v>
          </cell>
          <cell r="K137">
            <v>5573130</v>
          </cell>
          <cell r="L137">
            <v>1857710</v>
          </cell>
          <cell r="M137">
            <v>1081960</v>
          </cell>
          <cell r="S137">
            <v>1081960</v>
          </cell>
          <cell r="T137">
            <v>360653.33333333331</v>
          </cell>
        </row>
        <row r="138">
          <cell r="B138" t="str">
            <v>유진형</v>
          </cell>
          <cell r="C138">
            <v>20040055</v>
          </cell>
          <cell r="D138" t="str">
            <v>남</v>
          </cell>
          <cell r="E138" t="str">
            <v>790903-1224811</v>
          </cell>
          <cell r="F138">
            <v>39326</v>
          </cell>
          <cell r="G138">
            <v>2.6</v>
          </cell>
          <cell r="H138">
            <v>1748950</v>
          </cell>
          <cell r="I138">
            <v>1800870</v>
          </cell>
          <cell r="J138">
            <v>1803860</v>
          </cell>
          <cell r="K138">
            <v>5353680</v>
          </cell>
          <cell r="L138">
            <v>1784560</v>
          </cell>
          <cell r="M138">
            <v>1011000</v>
          </cell>
          <cell r="S138">
            <v>1011000</v>
          </cell>
          <cell r="T138">
            <v>337000</v>
          </cell>
        </row>
        <row r="139">
          <cell r="B139" t="str">
            <v>변용수</v>
          </cell>
          <cell r="C139">
            <v>20050006</v>
          </cell>
          <cell r="D139" t="str">
            <v>남</v>
          </cell>
          <cell r="E139" t="str">
            <v>800730-1149518</v>
          </cell>
          <cell r="F139">
            <v>38413</v>
          </cell>
          <cell r="G139">
            <v>5.0999999999999996</v>
          </cell>
          <cell r="H139">
            <v>1700030</v>
          </cell>
          <cell r="I139">
            <v>1660610</v>
          </cell>
          <cell r="J139">
            <v>1716970</v>
          </cell>
          <cell r="K139">
            <v>5077610</v>
          </cell>
          <cell r="L139">
            <v>1692536.6666666667</v>
          </cell>
          <cell r="M139">
            <v>1074150</v>
          </cell>
          <cell r="S139">
            <v>1074150</v>
          </cell>
          <cell r="T139">
            <v>358050</v>
          </cell>
        </row>
        <row r="140">
          <cell r="B140" t="str">
            <v>석종욱</v>
          </cell>
          <cell r="C140">
            <v>20050008</v>
          </cell>
          <cell r="D140" t="str">
            <v>남</v>
          </cell>
          <cell r="E140" t="str">
            <v>810213-1151226</v>
          </cell>
          <cell r="F140">
            <v>38425</v>
          </cell>
          <cell r="G140">
            <v>5</v>
          </cell>
          <cell r="H140">
            <v>1840330</v>
          </cell>
          <cell r="I140">
            <v>1566130</v>
          </cell>
          <cell r="J140">
            <v>1895720</v>
          </cell>
          <cell r="K140">
            <v>5302180</v>
          </cell>
          <cell r="L140">
            <v>1767393.3333333333</v>
          </cell>
          <cell r="M140">
            <v>987900</v>
          </cell>
          <cell r="S140">
            <v>987900</v>
          </cell>
          <cell r="T140">
            <v>329300</v>
          </cell>
        </row>
        <row r="141">
          <cell r="B141" t="str">
            <v>김태수1</v>
          </cell>
          <cell r="C141">
            <v>20050016</v>
          </cell>
          <cell r="D141" t="str">
            <v>남</v>
          </cell>
          <cell r="E141" t="str">
            <v>811206-1332816</v>
          </cell>
          <cell r="F141">
            <v>38443</v>
          </cell>
          <cell r="G141">
            <v>5</v>
          </cell>
          <cell r="H141">
            <v>1513030</v>
          </cell>
          <cell r="I141">
            <v>39190</v>
          </cell>
          <cell r="J141">
            <v>1746420</v>
          </cell>
          <cell r="K141">
            <v>3298640</v>
          </cell>
          <cell r="L141">
            <v>1099546.6666666667</v>
          </cell>
          <cell r="M141">
            <v>995400</v>
          </cell>
          <cell r="S141">
            <v>995400</v>
          </cell>
          <cell r="T141">
            <v>331800</v>
          </cell>
        </row>
        <row r="142">
          <cell r="B142" t="str">
            <v>박상규</v>
          </cell>
          <cell r="C142">
            <v>20050026</v>
          </cell>
          <cell r="D142" t="str">
            <v>남</v>
          </cell>
          <cell r="E142" t="str">
            <v>800205-1183423</v>
          </cell>
          <cell r="F142">
            <v>38497</v>
          </cell>
          <cell r="G142">
            <v>4.9000000000000004</v>
          </cell>
          <cell r="H142">
            <v>1800820</v>
          </cell>
          <cell r="I142">
            <v>1695400</v>
          </cell>
          <cell r="J142">
            <v>1834360</v>
          </cell>
          <cell r="K142">
            <v>5330580</v>
          </cell>
          <cell r="L142">
            <v>1776860</v>
          </cell>
          <cell r="M142">
            <v>1074800</v>
          </cell>
          <cell r="S142">
            <v>1074800</v>
          </cell>
          <cell r="T142">
            <v>358266.66666666669</v>
          </cell>
        </row>
        <row r="143">
          <cell r="B143" t="str">
            <v>이선구</v>
          </cell>
          <cell r="C143">
            <v>20050056</v>
          </cell>
          <cell r="D143" t="str">
            <v>남</v>
          </cell>
          <cell r="E143" t="str">
            <v>790404-1151114</v>
          </cell>
          <cell r="F143">
            <v>38630</v>
          </cell>
          <cell r="G143">
            <v>4.5</v>
          </cell>
          <cell r="H143">
            <v>1421670</v>
          </cell>
          <cell r="I143">
            <v>1538190</v>
          </cell>
          <cell r="J143">
            <v>1789070</v>
          </cell>
          <cell r="K143">
            <v>4748930</v>
          </cell>
          <cell r="L143">
            <v>1582976.6666666667</v>
          </cell>
          <cell r="M143">
            <v>978300</v>
          </cell>
          <cell r="S143">
            <v>978300</v>
          </cell>
          <cell r="T143">
            <v>326100</v>
          </cell>
        </row>
        <row r="144">
          <cell r="B144" t="str">
            <v>전정열</v>
          </cell>
          <cell r="C144">
            <v>20060033</v>
          </cell>
          <cell r="D144" t="str">
            <v>남</v>
          </cell>
          <cell r="E144" t="str">
            <v>810531-1148511</v>
          </cell>
          <cell r="F144">
            <v>38936</v>
          </cell>
          <cell r="G144">
            <v>3.7</v>
          </cell>
          <cell r="H144">
            <v>1659140</v>
          </cell>
          <cell r="I144">
            <v>1681080</v>
          </cell>
          <cell r="J144">
            <v>1860230</v>
          </cell>
          <cell r="K144">
            <v>5200450</v>
          </cell>
          <cell r="L144">
            <v>1733483.3333333333</v>
          </cell>
          <cell r="M144">
            <v>1054950</v>
          </cell>
          <cell r="S144">
            <v>1054950</v>
          </cell>
          <cell r="T144">
            <v>351650</v>
          </cell>
        </row>
        <row r="145">
          <cell r="B145" t="str">
            <v>권종우</v>
          </cell>
          <cell r="C145">
            <v>20070007</v>
          </cell>
          <cell r="D145" t="str">
            <v>남</v>
          </cell>
          <cell r="E145" t="str">
            <v>790113-1056412</v>
          </cell>
          <cell r="F145">
            <v>39146</v>
          </cell>
          <cell r="G145">
            <v>3.1</v>
          </cell>
          <cell r="H145">
            <v>1595790</v>
          </cell>
          <cell r="I145">
            <v>1636370</v>
          </cell>
          <cell r="J145">
            <v>1706930</v>
          </cell>
          <cell r="K145">
            <v>4939090</v>
          </cell>
          <cell r="L145">
            <v>1646363.3333333333</v>
          </cell>
          <cell r="M145">
            <v>1046480</v>
          </cell>
          <cell r="S145">
            <v>1046480</v>
          </cell>
          <cell r="T145">
            <v>348826.66666666669</v>
          </cell>
        </row>
        <row r="146">
          <cell r="B146" t="str">
            <v>이준호</v>
          </cell>
          <cell r="C146">
            <v>20070063</v>
          </cell>
          <cell r="D146" t="str">
            <v>남</v>
          </cell>
          <cell r="E146" t="str">
            <v>850228-1151917</v>
          </cell>
          <cell r="F146">
            <v>39391</v>
          </cell>
          <cell r="G146">
            <v>2.4</v>
          </cell>
          <cell r="H146">
            <v>1680110</v>
          </cell>
          <cell r="I146">
            <v>1383910</v>
          </cell>
          <cell r="J146">
            <v>1691000</v>
          </cell>
          <cell r="K146">
            <v>4755020</v>
          </cell>
          <cell r="L146">
            <v>1585006.6666666667</v>
          </cell>
          <cell r="M146">
            <v>502410</v>
          </cell>
          <cell r="S146">
            <v>502410</v>
          </cell>
          <cell r="T146">
            <v>167470</v>
          </cell>
        </row>
        <row r="147">
          <cell r="B147" t="str">
            <v>문상혁</v>
          </cell>
          <cell r="C147">
            <v>20070073</v>
          </cell>
          <cell r="D147" t="str">
            <v>남</v>
          </cell>
          <cell r="E147" t="str">
            <v>821228-1471219</v>
          </cell>
          <cell r="F147">
            <v>39427</v>
          </cell>
          <cell r="G147">
            <v>2.2999999999999998</v>
          </cell>
          <cell r="H147">
            <v>1399270</v>
          </cell>
          <cell r="I147">
            <v>1467020</v>
          </cell>
          <cell r="J147">
            <v>1549790</v>
          </cell>
          <cell r="K147">
            <v>4416080</v>
          </cell>
          <cell r="L147">
            <v>1472026.6666666667</v>
          </cell>
          <cell r="M147">
            <v>370190</v>
          </cell>
          <cell r="S147">
            <v>370190</v>
          </cell>
          <cell r="T147">
            <v>123396.66666666667</v>
          </cell>
        </row>
        <row r="148">
          <cell r="B148" t="str">
            <v>최석윤</v>
          </cell>
          <cell r="C148">
            <v>20080004</v>
          </cell>
          <cell r="D148" t="str">
            <v>남</v>
          </cell>
          <cell r="E148" t="str">
            <v>820620-1150911</v>
          </cell>
          <cell r="F148">
            <v>39461</v>
          </cell>
          <cell r="G148">
            <v>2.2000000000000002</v>
          </cell>
          <cell r="H148">
            <v>1790020</v>
          </cell>
          <cell r="I148">
            <v>1585420</v>
          </cell>
          <cell r="J148">
            <v>1553770</v>
          </cell>
          <cell r="K148">
            <v>4929210</v>
          </cell>
          <cell r="L148">
            <v>1643070</v>
          </cell>
          <cell r="M148">
            <v>308960</v>
          </cell>
          <cell r="S148">
            <v>308960</v>
          </cell>
          <cell r="T148">
            <v>102986.66666666667</v>
          </cell>
        </row>
        <row r="149">
          <cell r="B149" t="str">
            <v>김영린</v>
          </cell>
          <cell r="C149">
            <v>20080007</v>
          </cell>
          <cell r="D149" t="str">
            <v>남</v>
          </cell>
          <cell r="E149" t="str">
            <v>810601-1347530</v>
          </cell>
          <cell r="F149">
            <v>39475</v>
          </cell>
          <cell r="G149">
            <v>2.2000000000000002</v>
          </cell>
          <cell r="H149">
            <v>1471640</v>
          </cell>
          <cell r="I149">
            <v>1386680</v>
          </cell>
          <cell r="J149">
            <v>1439680</v>
          </cell>
          <cell r="K149">
            <v>4298000</v>
          </cell>
          <cell r="L149">
            <v>1432666.6666666667</v>
          </cell>
          <cell r="M149">
            <v>268360</v>
          </cell>
          <cell r="S149">
            <v>268360</v>
          </cell>
          <cell r="T149">
            <v>89453.333333333328</v>
          </cell>
        </row>
        <row r="150">
          <cell r="B150" t="str">
            <v>박건석</v>
          </cell>
          <cell r="C150">
            <v>20080018</v>
          </cell>
          <cell r="D150" t="str">
            <v>남</v>
          </cell>
          <cell r="E150" t="str">
            <v>830903-1187815</v>
          </cell>
          <cell r="F150">
            <v>39531</v>
          </cell>
          <cell r="G150">
            <v>2</v>
          </cell>
          <cell r="H150">
            <v>1716050</v>
          </cell>
          <cell r="I150">
            <v>1503270</v>
          </cell>
          <cell r="J150">
            <v>1460780</v>
          </cell>
          <cell r="K150">
            <v>4680100</v>
          </cell>
          <cell r="L150">
            <v>1560033.3333333333</v>
          </cell>
          <cell r="M150">
            <v>93690</v>
          </cell>
          <cell r="S150">
            <v>93690</v>
          </cell>
          <cell r="T150">
            <v>31230</v>
          </cell>
        </row>
        <row r="151">
          <cell r="B151" t="str">
            <v>공동철</v>
          </cell>
          <cell r="C151">
            <v>20080043</v>
          </cell>
          <cell r="D151" t="str">
            <v>남</v>
          </cell>
          <cell r="E151" t="str">
            <v>841023-1113610</v>
          </cell>
          <cell r="F151">
            <v>39622</v>
          </cell>
          <cell r="G151">
            <v>1.8</v>
          </cell>
          <cell r="H151">
            <v>1437720</v>
          </cell>
          <cell r="I151">
            <v>1458780</v>
          </cell>
          <cell r="J151">
            <v>1786480</v>
          </cell>
          <cell r="K151">
            <v>4682980</v>
          </cell>
          <cell r="L151">
            <v>1560993.3333333333</v>
          </cell>
          <cell r="M151" t="e">
            <v>#N/A</v>
          </cell>
          <cell r="S151" t="e">
            <v>#N/A</v>
          </cell>
          <cell r="T151" t="e">
            <v>#N/A</v>
          </cell>
        </row>
        <row r="152">
          <cell r="B152" t="str">
            <v>박창수</v>
          </cell>
          <cell r="C152">
            <v>20080057</v>
          </cell>
          <cell r="D152" t="str">
            <v>남</v>
          </cell>
          <cell r="E152" t="str">
            <v>800826-1238710</v>
          </cell>
          <cell r="F152">
            <v>39650</v>
          </cell>
          <cell r="G152">
            <v>1.7</v>
          </cell>
          <cell r="H152">
            <v>1652760</v>
          </cell>
          <cell r="I152">
            <v>1605460</v>
          </cell>
          <cell r="J152">
            <v>1722140</v>
          </cell>
          <cell r="K152">
            <v>4980360</v>
          </cell>
          <cell r="L152">
            <v>1660120</v>
          </cell>
          <cell r="M152" t="e">
            <v>#N/A</v>
          </cell>
          <cell r="S152" t="e">
            <v>#N/A</v>
          </cell>
          <cell r="T152" t="e">
            <v>#N/A</v>
          </cell>
        </row>
        <row r="153">
          <cell r="B153" t="str">
            <v>이바울</v>
          </cell>
          <cell r="C153">
            <v>20080058</v>
          </cell>
          <cell r="D153" t="str">
            <v>남</v>
          </cell>
          <cell r="E153" t="str">
            <v>811020-1168128</v>
          </cell>
          <cell r="F153">
            <v>39650</v>
          </cell>
          <cell r="G153">
            <v>1.7</v>
          </cell>
          <cell r="H153">
            <v>1304070</v>
          </cell>
          <cell r="I153">
            <v>1400130</v>
          </cell>
          <cell r="J153">
            <v>1775090</v>
          </cell>
          <cell r="K153">
            <v>4479290</v>
          </cell>
          <cell r="L153">
            <v>1493096.6666666667</v>
          </cell>
          <cell r="M153" t="e">
            <v>#N/A</v>
          </cell>
          <cell r="S153" t="e">
            <v>#N/A</v>
          </cell>
          <cell r="T153" t="e">
            <v>#N/A</v>
          </cell>
        </row>
        <row r="154">
          <cell r="B154" t="str">
            <v>홍동현</v>
          </cell>
          <cell r="C154">
            <v>20080071</v>
          </cell>
          <cell r="D154" t="str">
            <v>남</v>
          </cell>
          <cell r="E154" t="str">
            <v>810216-1017819</v>
          </cell>
          <cell r="F154">
            <v>39678</v>
          </cell>
          <cell r="G154">
            <v>1.6</v>
          </cell>
          <cell r="H154">
            <v>1654610</v>
          </cell>
          <cell r="I154">
            <v>1615870</v>
          </cell>
          <cell r="J154">
            <v>1773710</v>
          </cell>
          <cell r="K154">
            <v>5044190</v>
          </cell>
          <cell r="L154">
            <v>1681396.6666666667</v>
          </cell>
          <cell r="M154" t="e">
            <v>#N/A</v>
          </cell>
          <cell r="S154" t="e">
            <v>#N/A</v>
          </cell>
          <cell r="T154" t="e">
            <v>#N/A</v>
          </cell>
        </row>
        <row r="155">
          <cell r="B155" t="str">
            <v>김하중</v>
          </cell>
          <cell r="C155">
            <v>20080080</v>
          </cell>
          <cell r="D155" t="str">
            <v>남</v>
          </cell>
          <cell r="E155" t="str">
            <v>790426-1183013</v>
          </cell>
          <cell r="F155">
            <v>39720</v>
          </cell>
          <cell r="G155">
            <v>1.5</v>
          </cell>
          <cell r="H155">
            <v>1320820</v>
          </cell>
          <cell r="I155">
            <v>1606500</v>
          </cell>
          <cell r="J155">
            <v>1378290</v>
          </cell>
          <cell r="K155">
            <v>4305610</v>
          </cell>
          <cell r="L155">
            <v>1435203.3333333333</v>
          </cell>
          <cell r="M155" t="e">
            <v>#N/A</v>
          </cell>
          <cell r="S155" t="e">
            <v>#N/A</v>
          </cell>
          <cell r="T155" t="e">
            <v>#N/A</v>
          </cell>
        </row>
        <row r="156">
          <cell r="B156" t="str">
            <v>이희철</v>
          </cell>
          <cell r="C156">
            <v>20080082</v>
          </cell>
          <cell r="D156" t="str">
            <v>남</v>
          </cell>
          <cell r="E156" t="str">
            <v>791004-1540815</v>
          </cell>
          <cell r="F156">
            <v>39720</v>
          </cell>
          <cell r="G156">
            <v>1.5</v>
          </cell>
          <cell r="H156">
            <v>1640670</v>
          </cell>
          <cell r="I156">
            <v>1446970</v>
          </cell>
          <cell r="J156">
            <v>1610500</v>
          </cell>
          <cell r="K156">
            <v>4698140</v>
          </cell>
          <cell r="L156">
            <v>1566046.6666666667</v>
          </cell>
          <cell r="M156" t="e">
            <v>#N/A</v>
          </cell>
          <cell r="S156" t="e">
            <v>#N/A</v>
          </cell>
          <cell r="T156" t="e">
            <v>#N/A</v>
          </cell>
        </row>
        <row r="157">
          <cell r="B157" t="str">
            <v>성대원</v>
          </cell>
          <cell r="C157">
            <v>20080090</v>
          </cell>
          <cell r="D157" t="str">
            <v>남</v>
          </cell>
          <cell r="E157" t="str">
            <v>841104-1148834</v>
          </cell>
          <cell r="F157">
            <v>39727</v>
          </cell>
          <cell r="G157">
            <v>1.5</v>
          </cell>
          <cell r="H157">
            <v>1689850</v>
          </cell>
          <cell r="I157">
            <v>1468840</v>
          </cell>
          <cell r="J157">
            <v>1608190</v>
          </cell>
          <cell r="K157">
            <v>4766880</v>
          </cell>
          <cell r="L157">
            <v>1588960</v>
          </cell>
          <cell r="M157" t="e">
            <v>#N/A</v>
          </cell>
          <cell r="S157" t="e">
            <v>#N/A</v>
          </cell>
          <cell r="T157" t="e">
            <v>#N/A</v>
          </cell>
        </row>
        <row r="158">
          <cell r="B158" t="str">
            <v>김동언</v>
          </cell>
          <cell r="C158">
            <v>20080094</v>
          </cell>
          <cell r="D158" t="str">
            <v>남</v>
          </cell>
          <cell r="E158" t="str">
            <v>850419-1148631</v>
          </cell>
          <cell r="F158">
            <v>39734</v>
          </cell>
          <cell r="G158">
            <v>1.5</v>
          </cell>
          <cell r="H158">
            <v>1176760</v>
          </cell>
          <cell r="I158">
            <v>1330450</v>
          </cell>
          <cell r="J158">
            <v>1106200</v>
          </cell>
          <cell r="K158">
            <v>3613410</v>
          </cell>
          <cell r="L158">
            <v>1204470</v>
          </cell>
          <cell r="M158" t="e">
            <v>#N/A</v>
          </cell>
          <cell r="S158" t="e">
            <v>#N/A</v>
          </cell>
          <cell r="T158" t="e">
            <v>#N/A</v>
          </cell>
        </row>
        <row r="159">
          <cell r="B159" t="str">
            <v>진두현</v>
          </cell>
          <cell r="C159">
            <v>20080095</v>
          </cell>
          <cell r="D159" t="str">
            <v>남</v>
          </cell>
          <cell r="E159" t="str">
            <v>810716-1149614</v>
          </cell>
          <cell r="F159">
            <v>39734</v>
          </cell>
          <cell r="G159">
            <v>1.5</v>
          </cell>
          <cell r="H159">
            <v>1208490</v>
          </cell>
          <cell r="I159">
            <v>1348610</v>
          </cell>
          <cell r="J159">
            <v>1138080</v>
          </cell>
          <cell r="K159">
            <v>3695180</v>
          </cell>
          <cell r="L159">
            <v>1231726.6666666667</v>
          </cell>
          <cell r="M159" t="e">
            <v>#N/A</v>
          </cell>
          <cell r="S159" t="e">
            <v>#N/A</v>
          </cell>
          <cell r="T159" t="e">
            <v>#N/A</v>
          </cell>
        </row>
        <row r="160">
          <cell r="B160" t="str">
            <v>오희준</v>
          </cell>
          <cell r="C160">
            <v>20080096</v>
          </cell>
          <cell r="D160" t="str">
            <v>남</v>
          </cell>
          <cell r="E160" t="str">
            <v>840110-1149216</v>
          </cell>
          <cell r="F160">
            <v>39734</v>
          </cell>
          <cell r="G160">
            <v>1.5</v>
          </cell>
          <cell r="H160">
            <v>1113680</v>
          </cell>
          <cell r="I160">
            <v>1141070</v>
          </cell>
          <cell r="J160">
            <v>1101210</v>
          </cell>
          <cell r="K160">
            <v>3355960</v>
          </cell>
          <cell r="L160">
            <v>1118653.3333333333</v>
          </cell>
          <cell r="M160" t="e">
            <v>#N/A</v>
          </cell>
          <cell r="S160" t="e">
            <v>#N/A</v>
          </cell>
          <cell r="T160" t="e">
            <v>#N/A</v>
          </cell>
        </row>
        <row r="161">
          <cell r="B161" t="str">
            <v>최신묵</v>
          </cell>
          <cell r="C161">
            <v>20080097</v>
          </cell>
          <cell r="D161" t="str">
            <v>남</v>
          </cell>
          <cell r="E161" t="str">
            <v>790113-1148710</v>
          </cell>
          <cell r="F161">
            <v>39734</v>
          </cell>
          <cell r="G161">
            <v>1.5</v>
          </cell>
          <cell r="H161">
            <v>1622150</v>
          </cell>
          <cell r="I161">
            <v>1427640</v>
          </cell>
          <cell r="J161">
            <v>1652160</v>
          </cell>
          <cell r="K161">
            <v>4701950</v>
          </cell>
          <cell r="L161">
            <v>1567316.6666666667</v>
          </cell>
          <cell r="M161" t="e">
            <v>#N/A</v>
          </cell>
          <cell r="S161" t="e">
            <v>#N/A</v>
          </cell>
          <cell r="T161" t="e">
            <v>#N/A</v>
          </cell>
        </row>
        <row r="162">
          <cell r="B162" t="str">
            <v>유대환</v>
          </cell>
          <cell r="C162">
            <v>20080099</v>
          </cell>
          <cell r="D162" t="str">
            <v>남</v>
          </cell>
          <cell r="E162" t="str">
            <v>830225-1470916</v>
          </cell>
          <cell r="F162">
            <v>39741</v>
          </cell>
          <cell r="G162">
            <v>1.4</v>
          </cell>
          <cell r="H162">
            <v>1198950</v>
          </cell>
          <cell r="I162">
            <v>1251730</v>
          </cell>
          <cell r="J162">
            <v>1223120</v>
          </cell>
          <cell r="K162">
            <v>3673800</v>
          </cell>
          <cell r="L162">
            <v>1224600</v>
          </cell>
          <cell r="M162" t="e">
            <v>#N/A</v>
          </cell>
          <cell r="S162" t="e">
            <v>#N/A</v>
          </cell>
          <cell r="T162" t="e">
            <v>#N/A</v>
          </cell>
        </row>
        <row r="163">
          <cell r="B163" t="str">
            <v>황대선</v>
          </cell>
          <cell r="C163">
            <v>20080100</v>
          </cell>
          <cell r="D163" t="str">
            <v>남</v>
          </cell>
          <cell r="E163" t="str">
            <v>830130-1079434</v>
          </cell>
          <cell r="F163">
            <v>39741</v>
          </cell>
          <cell r="G163">
            <v>1.4</v>
          </cell>
          <cell r="H163">
            <v>1120800</v>
          </cell>
          <cell r="I163">
            <v>1199380</v>
          </cell>
          <cell r="J163">
            <v>1112750</v>
          </cell>
          <cell r="K163">
            <v>3432930</v>
          </cell>
          <cell r="L163">
            <v>1144310</v>
          </cell>
          <cell r="M163" t="e">
            <v>#N/A</v>
          </cell>
          <cell r="S163" t="e">
            <v>#N/A</v>
          </cell>
          <cell r="T163" t="e">
            <v>#N/A</v>
          </cell>
        </row>
        <row r="164">
          <cell r="B164" t="str">
            <v>박경수</v>
          </cell>
          <cell r="C164">
            <v>19890001</v>
          </cell>
          <cell r="D164" t="str">
            <v>남</v>
          </cell>
          <cell r="E164" t="str">
            <v>581021-1006026</v>
          </cell>
          <cell r="F164">
            <v>37803</v>
          </cell>
          <cell r="G164">
            <v>6.8</v>
          </cell>
          <cell r="H164">
            <v>3658760</v>
          </cell>
          <cell r="I164">
            <v>2353500</v>
          </cell>
          <cell r="J164">
            <v>2380460</v>
          </cell>
          <cell r="K164">
            <v>8392720</v>
          </cell>
          <cell r="L164">
            <v>2797573.3333333335</v>
          </cell>
          <cell r="M164">
            <v>1866110</v>
          </cell>
          <cell r="S164">
            <v>1866110</v>
          </cell>
          <cell r="T164">
            <v>622036.66666666663</v>
          </cell>
        </row>
        <row r="165">
          <cell r="B165" t="str">
            <v>김영선</v>
          </cell>
          <cell r="C165">
            <v>19940012</v>
          </cell>
          <cell r="D165" t="str">
            <v>남</v>
          </cell>
          <cell r="E165" t="str">
            <v>680930-1392520</v>
          </cell>
          <cell r="F165">
            <v>38777</v>
          </cell>
          <cell r="G165">
            <v>4.0999999999999996</v>
          </cell>
          <cell r="H165">
            <v>2130490</v>
          </cell>
          <cell r="I165">
            <v>2216190</v>
          </cell>
          <cell r="J165">
            <v>2439210</v>
          </cell>
          <cell r="K165">
            <v>6785890</v>
          </cell>
          <cell r="L165">
            <v>2261963.3333333335</v>
          </cell>
          <cell r="M165">
            <v>1393470</v>
          </cell>
          <cell r="S165">
            <v>1393470</v>
          </cell>
          <cell r="T165">
            <v>464490</v>
          </cell>
        </row>
        <row r="166">
          <cell r="B166" t="str">
            <v>이정진</v>
          </cell>
          <cell r="C166">
            <v>19990006</v>
          </cell>
          <cell r="D166" t="str">
            <v>남</v>
          </cell>
          <cell r="E166" t="str">
            <v>761128-1471417</v>
          </cell>
          <cell r="F166">
            <v>39661</v>
          </cell>
          <cell r="G166">
            <v>1.7</v>
          </cell>
          <cell r="H166">
            <v>2070600</v>
          </cell>
          <cell r="I166">
            <v>3028170</v>
          </cell>
          <cell r="J166">
            <v>1931590</v>
          </cell>
          <cell r="K166">
            <v>7030360</v>
          </cell>
          <cell r="L166">
            <v>2343453.3333333335</v>
          </cell>
          <cell r="M166">
            <v>1221280</v>
          </cell>
          <cell r="S166">
            <v>1221280</v>
          </cell>
          <cell r="T166">
            <v>407093.33333333331</v>
          </cell>
        </row>
        <row r="167">
          <cell r="B167" t="str">
            <v>한상철</v>
          </cell>
          <cell r="C167">
            <v>19990029</v>
          </cell>
          <cell r="D167" t="str">
            <v>남</v>
          </cell>
          <cell r="E167" t="str">
            <v>761005-1490912</v>
          </cell>
          <cell r="F167">
            <v>39417</v>
          </cell>
          <cell r="G167">
            <v>2.2999999999999998</v>
          </cell>
          <cell r="H167">
            <v>1946910</v>
          </cell>
          <cell r="I167">
            <v>1869750</v>
          </cell>
          <cell r="J167">
            <v>1863770</v>
          </cell>
          <cell r="K167">
            <v>5680430</v>
          </cell>
          <cell r="L167">
            <v>1893476.6666666667</v>
          </cell>
          <cell r="M167">
            <v>1199140</v>
          </cell>
          <cell r="S167">
            <v>1199140</v>
          </cell>
          <cell r="T167">
            <v>399713.33333333331</v>
          </cell>
        </row>
        <row r="168">
          <cell r="B168" t="str">
            <v>서현석</v>
          </cell>
          <cell r="C168">
            <v>20010012</v>
          </cell>
          <cell r="D168" t="str">
            <v>남</v>
          </cell>
          <cell r="E168" t="str">
            <v>770709-1148512</v>
          </cell>
          <cell r="F168">
            <v>37025</v>
          </cell>
          <cell r="G168">
            <v>8.9</v>
          </cell>
          <cell r="H168">
            <v>1739640</v>
          </cell>
          <cell r="I168">
            <v>1885520</v>
          </cell>
          <cell r="J168">
            <v>1899740</v>
          </cell>
          <cell r="K168">
            <v>5524900</v>
          </cell>
          <cell r="L168">
            <v>1841633.3333333333</v>
          </cell>
          <cell r="M168">
            <v>1043100</v>
          </cell>
          <cell r="S168">
            <v>1043100</v>
          </cell>
          <cell r="T168">
            <v>347700</v>
          </cell>
        </row>
        <row r="169">
          <cell r="B169" t="str">
            <v>박종태</v>
          </cell>
          <cell r="C169">
            <v>20020029</v>
          </cell>
          <cell r="D169" t="str">
            <v>남</v>
          </cell>
          <cell r="E169" t="str">
            <v>770128-1114137</v>
          </cell>
          <cell r="F169">
            <v>39722</v>
          </cell>
          <cell r="G169">
            <v>1.5</v>
          </cell>
          <cell r="H169">
            <v>1533520</v>
          </cell>
          <cell r="I169">
            <v>1432440</v>
          </cell>
          <cell r="J169">
            <v>1668320</v>
          </cell>
          <cell r="K169">
            <v>4634280</v>
          </cell>
          <cell r="L169">
            <v>1544760</v>
          </cell>
          <cell r="M169">
            <v>1026000</v>
          </cell>
          <cell r="S169">
            <v>1026000</v>
          </cell>
          <cell r="T169">
            <v>342000</v>
          </cell>
        </row>
        <row r="170">
          <cell r="B170" t="str">
            <v>이정현2</v>
          </cell>
          <cell r="C170">
            <v>20040074</v>
          </cell>
          <cell r="D170" t="str">
            <v>남</v>
          </cell>
          <cell r="E170" t="str">
            <v>850728-1017711</v>
          </cell>
          <cell r="F170">
            <v>38334</v>
          </cell>
          <cell r="G170">
            <v>5.3</v>
          </cell>
          <cell r="H170">
            <v>1768050</v>
          </cell>
          <cell r="I170">
            <v>1538180</v>
          </cell>
          <cell r="J170">
            <v>2297990</v>
          </cell>
          <cell r="K170">
            <v>5604220</v>
          </cell>
          <cell r="L170">
            <v>1868073.3333333333</v>
          </cell>
          <cell r="M170">
            <v>1038020</v>
          </cell>
          <cell r="S170">
            <v>1038020</v>
          </cell>
          <cell r="T170">
            <v>346006.66666666669</v>
          </cell>
        </row>
        <row r="171">
          <cell r="B171" t="str">
            <v>임민규</v>
          </cell>
          <cell r="C171">
            <v>20060015</v>
          </cell>
          <cell r="D171" t="str">
            <v>남</v>
          </cell>
          <cell r="E171" t="str">
            <v>810103-1249714</v>
          </cell>
          <cell r="F171">
            <v>38810</v>
          </cell>
          <cell r="G171">
            <v>4</v>
          </cell>
          <cell r="H171">
            <v>1645740</v>
          </cell>
          <cell r="I171">
            <v>1585570</v>
          </cell>
          <cell r="J171">
            <v>1020150</v>
          </cell>
          <cell r="K171">
            <v>4251460</v>
          </cell>
          <cell r="L171">
            <v>1417153.3333333333</v>
          </cell>
          <cell r="M171">
            <v>973500</v>
          </cell>
          <cell r="S171">
            <v>973500</v>
          </cell>
          <cell r="T171">
            <v>324500</v>
          </cell>
        </row>
        <row r="172">
          <cell r="B172" t="str">
            <v>김성철</v>
          </cell>
          <cell r="C172">
            <v>20060020</v>
          </cell>
          <cell r="D172" t="str">
            <v>남</v>
          </cell>
          <cell r="E172" t="str">
            <v>801116-1822728</v>
          </cell>
          <cell r="F172">
            <v>38849</v>
          </cell>
          <cell r="G172">
            <v>3.9</v>
          </cell>
          <cell r="H172">
            <v>1834610</v>
          </cell>
          <cell r="I172">
            <v>1636700</v>
          </cell>
          <cell r="J172">
            <v>1505090</v>
          </cell>
          <cell r="K172">
            <v>4976400</v>
          </cell>
          <cell r="L172">
            <v>1658800</v>
          </cell>
          <cell r="M172">
            <v>953900</v>
          </cell>
          <cell r="S172">
            <v>953900</v>
          </cell>
          <cell r="T172">
            <v>317966.66666666669</v>
          </cell>
        </row>
        <row r="173">
          <cell r="B173" t="str">
            <v>이병철</v>
          </cell>
          <cell r="C173">
            <v>20060025</v>
          </cell>
          <cell r="D173" t="str">
            <v>남</v>
          </cell>
          <cell r="E173" t="str">
            <v>800205-1155418</v>
          </cell>
          <cell r="F173">
            <v>38869</v>
          </cell>
          <cell r="G173">
            <v>3.8</v>
          </cell>
          <cell r="H173">
            <v>1583600</v>
          </cell>
          <cell r="I173">
            <v>1561500</v>
          </cell>
          <cell r="J173">
            <v>1835880</v>
          </cell>
          <cell r="K173">
            <v>4980980</v>
          </cell>
          <cell r="L173">
            <v>1660326.6666666667</v>
          </cell>
          <cell r="M173">
            <v>1067640</v>
          </cell>
          <cell r="S173">
            <v>1067640</v>
          </cell>
          <cell r="T173">
            <v>355880</v>
          </cell>
        </row>
        <row r="174">
          <cell r="B174" t="str">
            <v>김영민</v>
          </cell>
          <cell r="C174">
            <v>20060043</v>
          </cell>
          <cell r="D174" t="str">
            <v>남</v>
          </cell>
          <cell r="E174" t="str">
            <v>840831-1151516</v>
          </cell>
          <cell r="F174">
            <v>39022</v>
          </cell>
          <cell r="G174">
            <v>3.4</v>
          </cell>
          <cell r="H174">
            <v>1619330</v>
          </cell>
          <cell r="I174">
            <v>1562950</v>
          </cell>
          <cell r="J174">
            <v>1694850</v>
          </cell>
          <cell r="K174">
            <v>4877130</v>
          </cell>
          <cell r="L174">
            <v>1625710</v>
          </cell>
          <cell r="M174">
            <v>955800</v>
          </cell>
          <cell r="S174">
            <v>955800</v>
          </cell>
          <cell r="T174">
            <v>318600</v>
          </cell>
        </row>
        <row r="175">
          <cell r="B175" t="str">
            <v>박덕열</v>
          </cell>
          <cell r="C175">
            <v>20070052</v>
          </cell>
          <cell r="D175" t="str">
            <v>남</v>
          </cell>
          <cell r="E175" t="str">
            <v>850410-1151210</v>
          </cell>
          <cell r="F175">
            <v>39343</v>
          </cell>
          <cell r="G175">
            <v>2.5</v>
          </cell>
          <cell r="H175">
            <v>1691460</v>
          </cell>
          <cell r="I175">
            <v>1657940</v>
          </cell>
          <cell r="J175">
            <v>1596570</v>
          </cell>
          <cell r="K175">
            <v>4945970</v>
          </cell>
          <cell r="L175">
            <v>1648656.6666666667</v>
          </cell>
          <cell r="M175">
            <v>640540</v>
          </cell>
          <cell r="S175">
            <v>640540</v>
          </cell>
          <cell r="T175">
            <v>213513.33333333334</v>
          </cell>
        </row>
        <row r="176">
          <cell r="B176" t="str">
            <v>이종학</v>
          </cell>
          <cell r="C176">
            <v>20070057</v>
          </cell>
          <cell r="D176" t="str">
            <v>남</v>
          </cell>
          <cell r="E176" t="str">
            <v>821120-1392926</v>
          </cell>
          <cell r="F176">
            <v>39364</v>
          </cell>
          <cell r="G176">
            <v>2.5</v>
          </cell>
          <cell r="H176">
            <v>1602090</v>
          </cell>
          <cell r="I176">
            <v>1515500</v>
          </cell>
          <cell r="J176">
            <v>1401250</v>
          </cell>
          <cell r="K176">
            <v>4518840</v>
          </cell>
          <cell r="L176">
            <v>1506280</v>
          </cell>
          <cell r="M176">
            <v>531550</v>
          </cell>
          <cell r="S176">
            <v>531550</v>
          </cell>
          <cell r="T176">
            <v>177183.33333333334</v>
          </cell>
        </row>
        <row r="177">
          <cell r="B177" t="str">
            <v>이정국</v>
          </cell>
          <cell r="C177">
            <v>20070060</v>
          </cell>
          <cell r="D177" t="str">
            <v>남</v>
          </cell>
          <cell r="E177" t="str">
            <v>810427-1329411</v>
          </cell>
          <cell r="F177">
            <v>39371</v>
          </cell>
          <cell r="G177">
            <v>2.5</v>
          </cell>
          <cell r="H177">
            <v>1742670</v>
          </cell>
          <cell r="I177">
            <v>1736940</v>
          </cell>
          <cell r="J177">
            <v>1412670</v>
          </cell>
          <cell r="K177">
            <v>4892280</v>
          </cell>
          <cell r="L177">
            <v>1630760</v>
          </cell>
          <cell r="M177">
            <v>557370</v>
          </cell>
          <cell r="S177">
            <v>557370</v>
          </cell>
          <cell r="T177">
            <v>185790</v>
          </cell>
        </row>
        <row r="178">
          <cell r="B178" t="str">
            <v>오현석</v>
          </cell>
          <cell r="C178">
            <v>20070072</v>
          </cell>
          <cell r="D178" t="str">
            <v>남</v>
          </cell>
          <cell r="E178" t="str">
            <v>840414-1150316</v>
          </cell>
          <cell r="F178">
            <v>39427</v>
          </cell>
          <cell r="G178">
            <v>2.2999999999999998</v>
          </cell>
          <cell r="H178">
            <v>1636800</v>
          </cell>
          <cell r="I178">
            <v>1574250</v>
          </cell>
          <cell r="J178">
            <v>2088900</v>
          </cell>
          <cell r="K178">
            <v>5299950</v>
          </cell>
          <cell r="L178">
            <v>1766650</v>
          </cell>
          <cell r="M178">
            <v>402420</v>
          </cell>
          <cell r="S178">
            <v>402420</v>
          </cell>
          <cell r="T178">
            <v>134140</v>
          </cell>
        </row>
        <row r="179">
          <cell r="B179" t="str">
            <v>서광석</v>
          </cell>
          <cell r="C179">
            <v>20080009</v>
          </cell>
          <cell r="D179" t="str">
            <v>남</v>
          </cell>
          <cell r="E179" t="str">
            <v>810109-1149826</v>
          </cell>
          <cell r="F179">
            <v>39496</v>
          </cell>
          <cell r="G179">
            <v>2.1</v>
          </cell>
          <cell r="H179">
            <v>1616730</v>
          </cell>
          <cell r="I179">
            <v>1758250</v>
          </cell>
          <cell r="J179">
            <v>1741710</v>
          </cell>
          <cell r="K179">
            <v>5116690</v>
          </cell>
          <cell r="L179">
            <v>1705563.3333333333</v>
          </cell>
          <cell r="M179">
            <v>188220</v>
          </cell>
          <cell r="S179">
            <v>188220</v>
          </cell>
          <cell r="T179">
            <v>62740</v>
          </cell>
        </row>
        <row r="180">
          <cell r="B180" t="str">
            <v>이구흠</v>
          </cell>
          <cell r="C180">
            <v>20080010</v>
          </cell>
          <cell r="D180" t="str">
            <v>남</v>
          </cell>
          <cell r="E180" t="str">
            <v>821113-1914319</v>
          </cell>
          <cell r="F180">
            <v>39503</v>
          </cell>
          <cell r="G180">
            <v>2.1</v>
          </cell>
          <cell r="H180">
            <v>1617690</v>
          </cell>
          <cell r="I180">
            <v>1878690</v>
          </cell>
          <cell r="J180">
            <v>1785830</v>
          </cell>
          <cell r="K180">
            <v>5282210</v>
          </cell>
          <cell r="L180">
            <v>1760736.6666666667</v>
          </cell>
          <cell r="M180">
            <v>169020</v>
          </cell>
          <cell r="S180">
            <v>169020</v>
          </cell>
          <cell r="T180">
            <v>56340</v>
          </cell>
        </row>
        <row r="181">
          <cell r="B181" t="str">
            <v>노제원</v>
          </cell>
          <cell r="C181">
            <v>20080040</v>
          </cell>
          <cell r="D181" t="str">
            <v>남</v>
          </cell>
          <cell r="E181" t="str">
            <v>810516-1148211</v>
          </cell>
          <cell r="F181">
            <v>39610</v>
          </cell>
          <cell r="G181">
            <v>1.8</v>
          </cell>
          <cell r="H181">
            <v>1463960</v>
          </cell>
          <cell r="I181">
            <v>1534290</v>
          </cell>
          <cell r="J181">
            <v>1607710</v>
          </cell>
          <cell r="K181">
            <v>4605960</v>
          </cell>
          <cell r="L181">
            <v>1535320</v>
          </cell>
          <cell r="M181" t="e">
            <v>#N/A</v>
          </cell>
          <cell r="S181" t="e">
            <v>#N/A</v>
          </cell>
          <cell r="T181" t="e">
            <v>#N/A</v>
          </cell>
        </row>
        <row r="182">
          <cell r="B182" t="str">
            <v>안경수</v>
          </cell>
          <cell r="C182">
            <v>20080047</v>
          </cell>
          <cell r="D182" t="str">
            <v>남</v>
          </cell>
          <cell r="E182" t="str">
            <v>801013-1149913</v>
          </cell>
          <cell r="F182">
            <v>39630</v>
          </cell>
          <cell r="G182">
            <v>1.8</v>
          </cell>
          <cell r="H182">
            <v>1753800</v>
          </cell>
          <cell r="I182">
            <v>1507560</v>
          </cell>
          <cell r="J182">
            <v>1437040</v>
          </cell>
          <cell r="K182">
            <v>4698400</v>
          </cell>
          <cell r="L182">
            <v>1566133.3333333333</v>
          </cell>
          <cell r="M182" t="e">
            <v>#N/A</v>
          </cell>
          <cell r="S182" t="e">
            <v>#N/A</v>
          </cell>
          <cell r="T182" t="e">
            <v>#N/A</v>
          </cell>
        </row>
        <row r="183">
          <cell r="B183" t="str">
            <v>김현석</v>
          </cell>
          <cell r="C183">
            <v>20080049</v>
          </cell>
          <cell r="D183" t="str">
            <v>남</v>
          </cell>
          <cell r="E183" t="str">
            <v>851005-1149411</v>
          </cell>
          <cell r="F183">
            <v>39630</v>
          </cell>
          <cell r="G183">
            <v>1.8</v>
          </cell>
          <cell r="H183">
            <v>1536320</v>
          </cell>
          <cell r="I183">
            <v>1496150</v>
          </cell>
          <cell r="J183">
            <v>1702990</v>
          </cell>
          <cell r="K183">
            <v>4735460</v>
          </cell>
          <cell r="L183">
            <v>1578486.6666666667</v>
          </cell>
          <cell r="M183" t="e">
            <v>#N/A</v>
          </cell>
          <cell r="S183" t="e">
            <v>#N/A</v>
          </cell>
          <cell r="T183" t="e">
            <v>#N/A</v>
          </cell>
        </row>
        <row r="184">
          <cell r="B184" t="str">
            <v>김성호</v>
          </cell>
          <cell r="C184">
            <v>20080066</v>
          </cell>
          <cell r="D184" t="str">
            <v>남</v>
          </cell>
          <cell r="E184" t="str">
            <v>830701-1471212</v>
          </cell>
          <cell r="F184">
            <v>39664</v>
          </cell>
          <cell r="G184">
            <v>1.7</v>
          </cell>
          <cell r="H184">
            <v>1584610</v>
          </cell>
          <cell r="I184">
            <v>1524510</v>
          </cell>
          <cell r="J184">
            <v>1384670</v>
          </cell>
          <cell r="K184">
            <v>4493790</v>
          </cell>
          <cell r="L184">
            <v>1497930</v>
          </cell>
          <cell r="M184" t="e">
            <v>#N/A</v>
          </cell>
          <cell r="S184" t="e">
            <v>#N/A</v>
          </cell>
          <cell r="T184" t="e">
            <v>#N/A</v>
          </cell>
        </row>
        <row r="185">
          <cell r="B185" t="str">
            <v>옥상원</v>
          </cell>
          <cell r="C185">
            <v>20080067</v>
          </cell>
          <cell r="D185" t="str">
            <v>남</v>
          </cell>
          <cell r="E185" t="str">
            <v>800809-1148515</v>
          </cell>
          <cell r="F185">
            <v>39664</v>
          </cell>
          <cell r="G185">
            <v>1.7</v>
          </cell>
          <cell r="H185">
            <v>1564260</v>
          </cell>
          <cell r="I185">
            <v>1430630</v>
          </cell>
          <cell r="J185">
            <v>1574900</v>
          </cell>
          <cell r="K185">
            <v>4569790</v>
          </cell>
          <cell r="L185">
            <v>1523263.3333333333</v>
          </cell>
          <cell r="M185" t="e">
            <v>#N/A</v>
          </cell>
          <cell r="S185" t="e">
            <v>#N/A</v>
          </cell>
          <cell r="T185" t="e">
            <v>#N/A</v>
          </cell>
        </row>
        <row r="186">
          <cell r="B186" t="str">
            <v>황주연</v>
          </cell>
          <cell r="C186">
            <v>20080084</v>
          </cell>
          <cell r="D186" t="str">
            <v>남</v>
          </cell>
          <cell r="E186" t="str">
            <v>810819-1149514</v>
          </cell>
          <cell r="F186">
            <v>39720</v>
          </cell>
          <cell r="G186">
            <v>1.5</v>
          </cell>
          <cell r="H186">
            <v>1550590</v>
          </cell>
          <cell r="I186">
            <v>1648870</v>
          </cell>
          <cell r="J186">
            <v>1353420</v>
          </cell>
          <cell r="K186">
            <v>4552880</v>
          </cell>
          <cell r="L186">
            <v>1517626.6666666667</v>
          </cell>
          <cell r="M186" t="e">
            <v>#N/A</v>
          </cell>
          <cell r="S186" t="e">
            <v>#N/A</v>
          </cell>
          <cell r="T186" t="e">
            <v>#N/A</v>
          </cell>
        </row>
        <row r="187">
          <cell r="B187" t="str">
            <v>가공 계</v>
          </cell>
          <cell r="C187">
            <v>74</v>
          </cell>
          <cell r="K187">
            <v>0</v>
          </cell>
          <cell r="L187">
            <v>0</v>
          </cell>
          <cell r="M187" t="e">
            <v>#N/A</v>
          </cell>
          <cell r="S187" t="e">
            <v>#N/A</v>
          </cell>
          <cell r="T187" t="e">
            <v>#N/A</v>
          </cell>
        </row>
        <row r="188">
          <cell r="B188" t="str">
            <v>박진정</v>
          </cell>
          <cell r="C188">
            <v>19910001</v>
          </cell>
          <cell r="D188" t="str">
            <v>남</v>
          </cell>
          <cell r="E188" t="str">
            <v>711008-1667618</v>
          </cell>
          <cell r="F188">
            <v>39326</v>
          </cell>
          <cell r="G188">
            <v>2.6</v>
          </cell>
          <cell r="H188">
            <v>2502270</v>
          </cell>
          <cell r="I188">
            <v>2076040</v>
          </cell>
          <cell r="J188">
            <v>2516370</v>
          </cell>
          <cell r="K188">
            <v>7094680</v>
          </cell>
          <cell r="L188">
            <v>2364893.3333333335</v>
          </cell>
          <cell r="M188">
            <v>1502390</v>
          </cell>
          <cell r="S188">
            <v>1502390</v>
          </cell>
          <cell r="T188">
            <v>500796.66666666669</v>
          </cell>
        </row>
        <row r="189">
          <cell r="B189" t="str">
            <v>김재일</v>
          </cell>
          <cell r="C189">
            <v>19950002</v>
          </cell>
          <cell r="D189" t="str">
            <v>남</v>
          </cell>
          <cell r="E189" t="str">
            <v>710120-1473612</v>
          </cell>
          <cell r="F189">
            <v>39326</v>
          </cell>
          <cell r="G189">
            <v>2.6</v>
          </cell>
          <cell r="H189">
            <v>2390050</v>
          </cell>
          <cell r="I189">
            <v>2229520</v>
          </cell>
          <cell r="J189">
            <v>2281010</v>
          </cell>
          <cell r="K189">
            <v>6900580</v>
          </cell>
          <cell r="L189">
            <v>2300193.3333333335</v>
          </cell>
          <cell r="M189">
            <v>1502780</v>
          </cell>
          <cell r="S189">
            <v>1502780</v>
          </cell>
          <cell r="T189">
            <v>500926.66666666669</v>
          </cell>
        </row>
        <row r="190">
          <cell r="B190" t="str">
            <v>이만용</v>
          </cell>
          <cell r="C190">
            <v>20030004</v>
          </cell>
          <cell r="D190" t="str">
            <v>남</v>
          </cell>
          <cell r="E190" t="str">
            <v>760627-1474416</v>
          </cell>
          <cell r="F190">
            <v>39326</v>
          </cell>
          <cell r="G190">
            <v>2.6</v>
          </cell>
          <cell r="H190">
            <v>1882370</v>
          </cell>
          <cell r="I190">
            <v>2718090</v>
          </cell>
          <cell r="J190">
            <v>2180370</v>
          </cell>
          <cell r="K190">
            <v>6780830</v>
          </cell>
          <cell r="L190">
            <v>2260276.6666666665</v>
          </cell>
          <cell r="M190">
            <v>1291580</v>
          </cell>
          <cell r="S190">
            <v>1291580</v>
          </cell>
          <cell r="T190">
            <v>430526.66666666669</v>
          </cell>
        </row>
        <row r="191">
          <cell r="B191" t="str">
            <v>나민식</v>
          </cell>
          <cell r="C191">
            <v>19960004</v>
          </cell>
          <cell r="D191" t="str">
            <v>남</v>
          </cell>
          <cell r="E191" t="str">
            <v>730227-1031613</v>
          </cell>
          <cell r="F191">
            <v>39326</v>
          </cell>
          <cell r="G191">
            <v>2.6</v>
          </cell>
          <cell r="H191">
            <v>1938810</v>
          </cell>
          <cell r="I191">
            <v>1850250</v>
          </cell>
          <cell r="J191">
            <v>1896330</v>
          </cell>
          <cell r="K191">
            <v>5685390</v>
          </cell>
          <cell r="L191">
            <v>1895130</v>
          </cell>
          <cell r="M191">
            <v>1170900</v>
          </cell>
          <cell r="S191">
            <v>1170900</v>
          </cell>
          <cell r="T191">
            <v>390300</v>
          </cell>
        </row>
        <row r="192">
          <cell r="B192" t="str">
            <v>김순용</v>
          </cell>
          <cell r="C192">
            <v>20000022</v>
          </cell>
          <cell r="D192" t="str">
            <v>남</v>
          </cell>
          <cell r="E192" t="str">
            <v>750701-1148524</v>
          </cell>
          <cell r="F192">
            <v>39326</v>
          </cell>
          <cell r="G192">
            <v>2.6</v>
          </cell>
          <cell r="H192">
            <v>1688300</v>
          </cell>
          <cell r="I192">
            <v>1743490</v>
          </cell>
          <cell r="J192">
            <v>2041170</v>
          </cell>
          <cell r="K192">
            <v>5472960</v>
          </cell>
          <cell r="L192">
            <v>1824320</v>
          </cell>
          <cell r="M192">
            <v>1074900</v>
          </cell>
          <cell r="S192">
            <v>1074900</v>
          </cell>
          <cell r="T192">
            <v>358300</v>
          </cell>
        </row>
        <row r="193">
          <cell r="B193" t="str">
            <v>이준</v>
          </cell>
          <cell r="C193">
            <v>20000028</v>
          </cell>
          <cell r="D193" t="str">
            <v>남</v>
          </cell>
          <cell r="E193" t="str">
            <v>780520-1148814</v>
          </cell>
          <cell r="F193">
            <v>39569</v>
          </cell>
          <cell r="G193">
            <v>1.9</v>
          </cell>
          <cell r="H193">
            <v>1828030</v>
          </cell>
          <cell r="I193">
            <v>1700540</v>
          </cell>
          <cell r="J193">
            <v>2666420</v>
          </cell>
          <cell r="K193">
            <v>6194990</v>
          </cell>
          <cell r="L193">
            <v>2064996.6666666667</v>
          </cell>
          <cell r="M193">
            <v>1141530</v>
          </cell>
          <cell r="S193">
            <v>1141530</v>
          </cell>
          <cell r="T193">
            <v>380510</v>
          </cell>
        </row>
        <row r="194">
          <cell r="B194" t="str">
            <v>공경식</v>
          </cell>
          <cell r="C194">
            <v>20020057</v>
          </cell>
          <cell r="D194" t="str">
            <v>남</v>
          </cell>
          <cell r="E194" t="str">
            <v>781015-1148411</v>
          </cell>
          <cell r="F194">
            <v>39326</v>
          </cell>
          <cell r="G194">
            <v>2.6</v>
          </cell>
          <cell r="H194">
            <v>1827200</v>
          </cell>
          <cell r="I194">
            <v>1584140</v>
          </cell>
          <cell r="J194">
            <v>1609480</v>
          </cell>
          <cell r="K194">
            <v>5020820</v>
          </cell>
          <cell r="L194">
            <v>1673606.6666666667</v>
          </cell>
          <cell r="M194">
            <v>1098240</v>
          </cell>
          <cell r="S194">
            <v>1098240</v>
          </cell>
          <cell r="T194">
            <v>366080</v>
          </cell>
        </row>
        <row r="195">
          <cell r="B195" t="str">
            <v>유형준</v>
          </cell>
          <cell r="C195">
            <v>20030014</v>
          </cell>
          <cell r="D195" t="str">
            <v>남</v>
          </cell>
          <cell r="E195" t="str">
            <v>790921-1148321</v>
          </cell>
          <cell r="F195">
            <v>37739</v>
          </cell>
          <cell r="G195">
            <v>6.9</v>
          </cell>
          <cell r="H195">
            <v>1648190</v>
          </cell>
          <cell r="I195">
            <v>1685350</v>
          </cell>
          <cell r="J195">
            <v>1776320</v>
          </cell>
          <cell r="K195">
            <v>5109860</v>
          </cell>
          <cell r="L195">
            <v>1703286.6666666667</v>
          </cell>
          <cell r="M195">
            <v>1110280</v>
          </cell>
          <cell r="S195">
            <v>1110280</v>
          </cell>
          <cell r="T195">
            <v>370093.33333333331</v>
          </cell>
        </row>
        <row r="196">
          <cell r="B196" t="str">
            <v>김경준</v>
          </cell>
          <cell r="C196">
            <v>20040021</v>
          </cell>
          <cell r="D196" t="str">
            <v>남</v>
          </cell>
          <cell r="E196" t="str">
            <v>800925-1149918</v>
          </cell>
          <cell r="F196">
            <v>38062</v>
          </cell>
          <cell r="G196">
            <v>6</v>
          </cell>
          <cell r="H196">
            <v>1844570</v>
          </cell>
          <cell r="I196">
            <v>1643710</v>
          </cell>
          <cell r="J196">
            <v>1741520</v>
          </cell>
          <cell r="K196">
            <v>5229800</v>
          </cell>
          <cell r="L196">
            <v>1743266.6666666667</v>
          </cell>
          <cell r="M196">
            <v>1079030</v>
          </cell>
          <cell r="S196">
            <v>1079030</v>
          </cell>
          <cell r="T196">
            <v>359676.66666666669</v>
          </cell>
        </row>
        <row r="197">
          <cell r="B197" t="str">
            <v>김선묵</v>
          </cell>
          <cell r="C197">
            <v>20040047</v>
          </cell>
          <cell r="D197" t="str">
            <v>남</v>
          </cell>
          <cell r="E197" t="str">
            <v>810626-1143311</v>
          </cell>
          <cell r="F197">
            <v>38169</v>
          </cell>
          <cell r="G197">
            <v>5.8</v>
          </cell>
          <cell r="H197">
            <v>1691020</v>
          </cell>
          <cell r="I197">
            <v>1557510</v>
          </cell>
          <cell r="J197">
            <v>1842950</v>
          </cell>
          <cell r="K197">
            <v>5091480</v>
          </cell>
          <cell r="L197">
            <v>1697160</v>
          </cell>
          <cell r="M197">
            <v>1083920</v>
          </cell>
          <cell r="S197">
            <v>1083920</v>
          </cell>
          <cell r="T197">
            <v>361306.66666666669</v>
          </cell>
        </row>
        <row r="198">
          <cell r="B198" t="str">
            <v>주진석</v>
          </cell>
          <cell r="C198">
            <v>20050038</v>
          </cell>
          <cell r="D198" t="str">
            <v>남</v>
          </cell>
          <cell r="E198" t="str">
            <v>820320-1483024</v>
          </cell>
          <cell r="F198">
            <v>38544</v>
          </cell>
          <cell r="G198">
            <v>4.7</v>
          </cell>
          <cell r="H198">
            <v>1781370</v>
          </cell>
          <cell r="I198">
            <v>1647010</v>
          </cell>
          <cell r="J198">
            <v>1778440</v>
          </cell>
          <cell r="K198">
            <v>5206820</v>
          </cell>
          <cell r="L198">
            <v>1735606.6666666667</v>
          </cell>
          <cell r="M198">
            <v>1068940</v>
          </cell>
          <cell r="S198">
            <v>1068940</v>
          </cell>
          <cell r="T198">
            <v>356313.33333333331</v>
          </cell>
        </row>
        <row r="199">
          <cell r="B199" t="str">
            <v>김상재</v>
          </cell>
          <cell r="C199">
            <v>20050057</v>
          </cell>
          <cell r="D199" t="str">
            <v>남</v>
          </cell>
          <cell r="E199" t="str">
            <v>800216-1150911</v>
          </cell>
          <cell r="F199">
            <v>38630</v>
          </cell>
          <cell r="G199">
            <v>4.5</v>
          </cell>
          <cell r="H199">
            <v>1625920</v>
          </cell>
          <cell r="I199">
            <v>1647380</v>
          </cell>
          <cell r="J199">
            <v>1834550</v>
          </cell>
          <cell r="K199">
            <v>5107850</v>
          </cell>
          <cell r="L199">
            <v>1702616.6666666667</v>
          </cell>
          <cell r="M199">
            <v>1072850</v>
          </cell>
          <cell r="S199">
            <v>1072850</v>
          </cell>
          <cell r="T199">
            <v>357616.66666666669</v>
          </cell>
        </row>
        <row r="200">
          <cell r="B200" t="str">
            <v>이상식</v>
          </cell>
          <cell r="C200">
            <v>20050059</v>
          </cell>
          <cell r="D200" t="str">
            <v>남</v>
          </cell>
          <cell r="E200" t="str">
            <v>821220-1817227</v>
          </cell>
          <cell r="F200">
            <v>38637</v>
          </cell>
          <cell r="G200">
            <v>4.5</v>
          </cell>
          <cell r="H200">
            <v>1803340</v>
          </cell>
          <cell r="I200">
            <v>1605730</v>
          </cell>
          <cell r="J200">
            <v>1562690</v>
          </cell>
          <cell r="K200">
            <v>4971760</v>
          </cell>
          <cell r="L200">
            <v>1657253.3333333333</v>
          </cell>
          <cell r="M200">
            <v>1055920</v>
          </cell>
          <cell r="S200">
            <v>1055920</v>
          </cell>
          <cell r="T200">
            <v>351973.33333333331</v>
          </cell>
        </row>
        <row r="201">
          <cell r="B201" t="str">
            <v>배현욱</v>
          </cell>
          <cell r="C201">
            <v>20050060</v>
          </cell>
          <cell r="D201" t="str">
            <v>남</v>
          </cell>
          <cell r="E201" t="str">
            <v>820503-1148922</v>
          </cell>
          <cell r="F201">
            <v>38637</v>
          </cell>
          <cell r="G201">
            <v>4.5</v>
          </cell>
          <cell r="H201">
            <v>1569080</v>
          </cell>
          <cell r="I201">
            <v>1518400</v>
          </cell>
          <cell r="J201">
            <v>1606950</v>
          </cell>
          <cell r="K201">
            <v>4694430</v>
          </cell>
          <cell r="L201">
            <v>1564810</v>
          </cell>
          <cell r="M201">
            <v>1054950</v>
          </cell>
          <cell r="S201">
            <v>1054950</v>
          </cell>
          <cell r="T201">
            <v>351650</v>
          </cell>
        </row>
        <row r="202">
          <cell r="B202" t="str">
            <v>강대훈</v>
          </cell>
          <cell r="C202">
            <v>20060036</v>
          </cell>
          <cell r="D202" t="str">
            <v>남</v>
          </cell>
          <cell r="E202" t="str">
            <v>810130-1149325</v>
          </cell>
          <cell r="F202">
            <v>38973</v>
          </cell>
          <cell r="G202">
            <v>3.6</v>
          </cell>
          <cell r="H202">
            <v>1499050</v>
          </cell>
          <cell r="I202">
            <v>1570750</v>
          </cell>
          <cell r="J202">
            <v>1609090</v>
          </cell>
          <cell r="K202">
            <v>4678890</v>
          </cell>
          <cell r="L202">
            <v>1559630</v>
          </cell>
          <cell r="M202">
            <v>974100</v>
          </cell>
          <cell r="S202">
            <v>974100</v>
          </cell>
          <cell r="T202">
            <v>324700</v>
          </cell>
        </row>
        <row r="203">
          <cell r="B203" t="str">
            <v>이홍표</v>
          </cell>
          <cell r="C203">
            <v>20070028</v>
          </cell>
          <cell r="D203" t="str">
            <v>남</v>
          </cell>
          <cell r="E203" t="str">
            <v>810612-1148211</v>
          </cell>
          <cell r="F203">
            <v>39216</v>
          </cell>
          <cell r="G203">
            <v>2.9</v>
          </cell>
          <cell r="H203">
            <v>1677500</v>
          </cell>
          <cell r="I203">
            <v>1444990</v>
          </cell>
          <cell r="J203">
            <v>1567620</v>
          </cell>
          <cell r="K203">
            <v>4690110</v>
          </cell>
          <cell r="L203">
            <v>1563370</v>
          </cell>
          <cell r="M203">
            <v>1009090</v>
          </cell>
          <cell r="S203">
            <v>1009090</v>
          </cell>
          <cell r="T203">
            <v>336363.33333333331</v>
          </cell>
        </row>
        <row r="204">
          <cell r="B204" t="str">
            <v>이은선</v>
          </cell>
          <cell r="C204">
            <v>20080023</v>
          </cell>
          <cell r="D204" t="str">
            <v>남</v>
          </cell>
          <cell r="E204" t="str">
            <v>830221-1394616</v>
          </cell>
          <cell r="F204">
            <v>39574</v>
          </cell>
          <cell r="G204">
            <v>1.9</v>
          </cell>
          <cell r="H204">
            <v>1690870</v>
          </cell>
          <cell r="I204">
            <v>1486580</v>
          </cell>
          <cell r="J204">
            <v>1617970</v>
          </cell>
          <cell r="K204">
            <v>4795420</v>
          </cell>
          <cell r="L204">
            <v>1598473.3333333333</v>
          </cell>
          <cell r="M204" t="e">
            <v>#N/A</v>
          </cell>
          <cell r="S204" t="e">
            <v>#N/A</v>
          </cell>
          <cell r="T204" t="e">
            <v>#N/A</v>
          </cell>
        </row>
        <row r="205">
          <cell r="B205" t="str">
            <v>민선호</v>
          </cell>
          <cell r="C205">
            <v>20080028</v>
          </cell>
          <cell r="D205" t="str">
            <v>남</v>
          </cell>
          <cell r="E205" t="str">
            <v>850625-1258611</v>
          </cell>
          <cell r="F205">
            <v>39587</v>
          </cell>
          <cell r="G205">
            <v>1.9</v>
          </cell>
          <cell r="H205">
            <v>1513990</v>
          </cell>
          <cell r="I205">
            <v>1419370</v>
          </cell>
          <cell r="J205">
            <v>1541830</v>
          </cell>
          <cell r="K205">
            <v>4475190</v>
          </cell>
          <cell r="L205">
            <v>1491730</v>
          </cell>
          <cell r="M205" t="e">
            <v>#N/A</v>
          </cell>
          <cell r="S205" t="e">
            <v>#N/A</v>
          </cell>
          <cell r="T205" t="e">
            <v>#N/A</v>
          </cell>
        </row>
        <row r="206">
          <cell r="B206" t="str">
            <v>박인석</v>
          </cell>
          <cell r="C206">
            <v>20080032</v>
          </cell>
          <cell r="D206" t="str">
            <v>남</v>
          </cell>
          <cell r="E206" t="str">
            <v>830122-1348410</v>
          </cell>
          <cell r="F206">
            <v>39602</v>
          </cell>
          <cell r="G206">
            <v>1.8</v>
          </cell>
          <cell r="H206">
            <v>1402120</v>
          </cell>
          <cell r="I206">
            <v>1437920</v>
          </cell>
          <cell r="J206">
            <v>1681480</v>
          </cell>
          <cell r="K206">
            <v>4521520</v>
          </cell>
          <cell r="L206">
            <v>1507173.3333333333</v>
          </cell>
          <cell r="M206" t="e">
            <v>#N/A</v>
          </cell>
          <cell r="S206" t="e">
            <v>#N/A</v>
          </cell>
          <cell r="T206" t="e">
            <v>#N/A</v>
          </cell>
        </row>
        <row r="207">
          <cell r="B207" t="str">
            <v>김강민</v>
          </cell>
          <cell r="C207">
            <v>20080050</v>
          </cell>
          <cell r="D207" t="str">
            <v>남</v>
          </cell>
          <cell r="E207" t="str">
            <v>810328-1148617</v>
          </cell>
          <cell r="F207">
            <v>39631</v>
          </cell>
          <cell r="G207">
            <v>1.7</v>
          </cell>
          <cell r="H207">
            <v>1444780</v>
          </cell>
          <cell r="I207">
            <v>1507670</v>
          </cell>
          <cell r="J207">
            <v>1540010</v>
          </cell>
          <cell r="K207">
            <v>4492460</v>
          </cell>
          <cell r="L207">
            <v>1497486.6666666667</v>
          </cell>
          <cell r="M207" t="e">
            <v>#N/A</v>
          </cell>
          <cell r="S207" t="e">
            <v>#N/A</v>
          </cell>
          <cell r="T207" t="e">
            <v>#N/A</v>
          </cell>
        </row>
        <row r="208">
          <cell r="B208" t="str">
            <v>김태혁</v>
          </cell>
          <cell r="C208">
            <v>20080072</v>
          </cell>
          <cell r="D208" t="str">
            <v>남</v>
          </cell>
          <cell r="E208" t="str">
            <v>820212-1046915</v>
          </cell>
          <cell r="F208">
            <v>39678</v>
          </cell>
          <cell r="G208">
            <v>1.6</v>
          </cell>
          <cell r="H208">
            <v>1576360</v>
          </cell>
          <cell r="I208">
            <v>1450670</v>
          </cell>
          <cell r="J208">
            <v>1552690</v>
          </cell>
          <cell r="K208">
            <v>4579720</v>
          </cell>
          <cell r="L208">
            <v>1526573.3333333333</v>
          </cell>
          <cell r="M208" t="e">
            <v>#N/A</v>
          </cell>
          <cell r="S208" t="e">
            <v>#N/A</v>
          </cell>
          <cell r="T208" t="e">
            <v>#N/A</v>
          </cell>
        </row>
        <row r="209">
          <cell r="B209" t="str">
            <v>최영철</v>
          </cell>
          <cell r="C209">
            <v>20080074</v>
          </cell>
          <cell r="D209" t="str">
            <v>남</v>
          </cell>
          <cell r="E209" t="str">
            <v>830310-1156424</v>
          </cell>
          <cell r="F209">
            <v>39685</v>
          </cell>
          <cell r="G209">
            <v>1.6</v>
          </cell>
          <cell r="H209">
            <v>1532020</v>
          </cell>
          <cell r="I209">
            <v>1542530</v>
          </cell>
          <cell r="J209">
            <v>1606010</v>
          </cell>
          <cell r="K209">
            <v>4680560</v>
          </cell>
          <cell r="L209">
            <v>1560186.6666666667</v>
          </cell>
          <cell r="M209" t="e">
            <v>#N/A</v>
          </cell>
          <cell r="S209" t="e">
            <v>#N/A</v>
          </cell>
          <cell r="T209" t="e">
            <v>#N/A</v>
          </cell>
        </row>
        <row r="210">
          <cell r="B210" t="str">
            <v>안순극</v>
          </cell>
          <cell r="C210">
            <v>20080101</v>
          </cell>
          <cell r="D210" t="str">
            <v>남</v>
          </cell>
          <cell r="E210" t="str">
            <v>810523-1149638</v>
          </cell>
          <cell r="F210">
            <v>39741</v>
          </cell>
          <cell r="G210">
            <v>1.4</v>
          </cell>
          <cell r="H210">
            <v>1137840</v>
          </cell>
          <cell r="I210">
            <v>1126600</v>
          </cell>
          <cell r="J210">
            <v>1195130</v>
          </cell>
          <cell r="K210">
            <v>3459570</v>
          </cell>
          <cell r="L210">
            <v>1153190</v>
          </cell>
          <cell r="M210" t="e">
            <v>#N/A</v>
          </cell>
          <cell r="S210" t="e">
            <v>#N/A</v>
          </cell>
          <cell r="T210" t="e">
            <v>#N/A</v>
          </cell>
        </row>
        <row r="211">
          <cell r="B211" t="str">
            <v>추가공 계</v>
          </cell>
          <cell r="C211">
            <v>23</v>
          </cell>
          <cell r="K211">
            <v>0</v>
          </cell>
          <cell r="L211">
            <v>0</v>
          </cell>
          <cell r="M211" t="e">
            <v>#N/A</v>
          </cell>
          <cell r="S211" t="e">
            <v>#N/A</v>
          </cell>
          <cell r="T211" t="e">
            <v>#N/A</v>
          </cell>
        </row>
        <row r="212">
          <cell r="B212" t="str">
            <v>서용기</v>
          </cell>
          <cell r="C212">
            <v>19940011</v>
          </cell>
          <cell r="D212" t="str">
            <v>남</v>
          </cell>
          <cell r="E212" t="str">
            <v>700408-1057227</v>
          </cell>
          <cell r="F212">
            <v>39326</v>
          </cell>
          <cell r="G212">
            <v>2.6</v>
          </cell>
          <cell r="H212">
            <v>2423050</v>
          </cell>
          <cell r="I212">
            <v>2228270</v>
          </cell>
          <cell r="J212">
            <v>2373790</v>
          </cell>
          <cell r="K212">
            <v>7025110</v>
          </cell>
          <cell r="L212">
            <v>2341703.3333333335</v>
          </cell>
          <cell r="M212">
            <v>1444990</v>
          </cell>
          <cell r="S212">
            <v>1444990</v>
          </cell>
          <cell r="T212">
            <v>481663.33333333331</v>
          </cell>
        </row>
        <row r="213">
          <cell r="B213" t="str">
            <v>박진우</v>
          </cell>
          <cell r="C213">
            <v>19940010</v>
          </cell>
          <cell r="D213" t="str">
            <v>남</v>
          </cell>
          <cell r="E213" t="str">
            <v>740505-1156316</v>
          </cell>
          <cell r="F213">
            <v>39326</v>
          </cell>
          <cell r="G213">
            <v>2.6</v>
          </cell>
          <cell r="H213">
            <v>2211380</v>
          </cell>
          <cell r="I213">
            <v>2142540</v>
          </cell>
          <cell r="J213">
            <v>2520680</v>
          </cell>
          <cell r="K213">
            <v>6874600</v>
          </cell>
          <cell r="L213">
            <v>2291533.3333333335</v>
          </cell>
          <cell r="M213">
            <v>1413030</v>
          </cell>
          <cell r="S213">
            <v>1413030</v>
          </cell>
          <cell r="T213">
            <v>471010</v>
          </cell>
        </row>
        <row r="214">
          <cell r="B214" t="str">
            <v>김성기</v>
          </cell>
          <cell r="C214">
            <v>19940007</v>
          </cell>
          <cell r="D214" t="str">
            <v>남</v>
          </cell>
          <cell r="E214" t="str">
            <v>751215-1144411</v>
          </cell>
          <cell r="F214">
            <v>34550</v>
          </cell>
          <cell r="G214">
            <v>15.7</v>
          </cell>
          <cell r="H214">
            <v>2293010</v>
          </cell>
          <cell r="I214">
            <v>2143540</v>
          </cell>
          <cell r="J214">
            <v>2254850</v>
          </cell>
          <cell r="K214">
            <v>6691400</v>
          </cell>
          <cell r="L214">
            <v>2230466.6666666665</v>
          </cell>
          <cell r="M214">
            <v>1231200</v>
          </cell>
          <cell r="S214">
            <v>1231200</v>
          </cell>
          <cell r="T214">
            <v>410400</v>
          </cell>
        </row>
        <row r="215">
          <cell r="B215" t="str">
            <v>이광진</v>
          </cell>
          <cell r="C215">
            <v>19970009</v>
          </cell>
          <cell r="D215" t="str">
            <v>남</v>
          </cell>
          <cell r="E215" t="str">
            <v>701017-1052616</v>
          </cell>
          <cell r="F215">
            <v>39326</v>
          </cell>
          <cell r="G215">
            <v>2.6</v>
          </cell>
          <cell r="H215">
            <v>2115230</v>
          </cell>
          <cell r="I215">
            <v>2148310</v>
          </cell>
          <cell r="J215">
            <v>2273960</v>
          </cell>
          <cell r="K215">
            <v>6537500</v>
          </cell>
          <cell r="L215">
            <v>2179166.6666666665</v>
          </cell>
          <cell r="M215">
            <v>1319580</v>
          </cell>
          <cell r="S215">
            <v>1319580</v>
          </cell>
          <cell r="T215">
            <v>439860</v>
          </cell>
        </row>
        <row r="216">
          <cell r="B216" t="str">
            <v>신대균</v>
          </cell>
          <cell r="C216">
            <v>20000004</v>
          </cell>
          <cell r="D216" t="str">
            <v>남</v>
          </cell>
          <cell r="E216" t="str">
            <v>780807-1155418</v>
          </cell>
          <cell r="F216">
            <v>36570</v>
          </cell>
          <cell r="G216">
            <v>10.1</v>
          </cell>
          <cell r="H216">
            <v>1980160</v>
          </cell>
          <cell r="I216">
            <v>2426060</v>
          </cell>
          <cell r="J216">
            <v>1841980</v>
          </cell>
          <cell r="K216">
            <v>6248200</v>
          </cell>
          <cell r="L216">
            <v>2082733.3333333333</v>
          </cell>
          <cell r="M216">
            <v>1108800</v>
          </cell>
          <cell r="S216">
            <v>1108800</v>
          </cell>
          <cell r="T216">
            <v>369600</v>
          </cell>
        </row>
        <row r="217">
          <cell r="B217" t="str">
            <v>이용영</v>
          </cell>
          <cell r="C217">
            <v>20010015</v>
          </cell>
          <cell r="D217" t="str">
            <v>남</v>
          </cell>
          <cell r="E217" t="str">
            <v>771030-1471227</v>
          </cell>
          <cell r="F217">
            <v>39326</v>
          </cell>
          <cell r="G217">
            <v>2.6</v>
          </cell>
          <cell r="H217">
            <v>1841990</v>
          </cell>
          <cell r="I217">
            <v>1880270</v>
          </cell>
          <cell r="J217">
            <v>2112120</v>
          </cell>
          <cell r="K217">
            <v>5834380</v>
          </cell>
          <cell r="L217">
            <v>1944793.3333333333</v>
          </cell>
          <cell r="M217">
            <v>1142510</v>
          </cell>
          <cell r="S217">
            <v>1142510</v>
          </cell>
          <cell r="T217">
            <v>380836.66666666669</v>
          </cell>
        </row>
        <row r="218">
          <cell r="B218" t="str">
            <v>이영천</v>
          </cell>
          <cell r="C218">
            <v>20040037</v>
          </cell>
          <cell r="D218" t="str">
            <v>남</v>
          </cell>
          <cell r="E218" t="str">
            <v>800716-1081311</v>
          </cell>
          <cell r="F218">
            <v>38124</v>
          </cell>
          <cell r="G218">
            <v>5.9</v>
          </cell>
          <cell r="H218">
            <v>1693640</v>
          </cell>
          <cell r="I218">
            <v>1491980</v>
          </cell>
          <cell r="J218">
            <v>1793500</v>
          </cell>
          <cell r="K218">
            <v>4979120</v>
          </cell>
          <cell r="L218">
            <v>1659706.6666666667</v>
          </cell>
          <cell r="M218">
            <v>965540</v>
          </cell>
          <cell r="S218">
            <v>965540</v>
          </cell>
          <cell r="T218">
            <v>321846.66666666669</v>
          </cell>
        </row>
        <row r="219">
          <cell r="B219" t="str">
            <v>유광표</v>
          </cell>
          <cell r="C219">
            <v>20050023</v>
          </cell>
          <cell r="D219" t="str">
            <v>남</v>
          </cell>
          <cell r="E219" t="str">
            <v>830228-1151223</v>
          </cell>
          <cell r="F219">
            <v>38483</v>
          </cell>
          <cell r="G219">
            <v>4.9000000000000004</v>
          </cell>
          <cell r="H219">
            <v>1624400</v>
          </cell>
          <cell r="I219">
            <v>1537020</v>
          </cell>
          <cell r="J219">
            <v>1788790</v>
          </cell>
          <cell r="K219">
            <v>4950210</v>
          </cell>
          <cell r="L219">
            <v>1650070</v>
          </cell>
          <cell r="M219">
            <v>1063730</v>
          </cell>
          <cell r="S219">
            <v>1063730</v>
          </cell>
          <cell r="T219">
            <v>354576.66666666669</v>
          </cell>
        </row>
        <row r="220">
          <cell r="B220" t="str">
            <v>윤세현</v>
          </cell>
          <cell r="C220">
            <v>20060028</v>
          </cell>
          <cell r="D220" t="str">
            <v>남</v>
          </cell>
          <cell r="E220" t="str">
            <v>820111-1648126</v>
          </cell>
          <cell r="F220">
            <v>38881</v>
          </cell>
          <cell r="G220">
            <v>3.8</v>
          </cell>
          <cell r="H220">
            <v>1865130</v>
          </cell>
          <cell r="I220">
            <v>1645150</v>
          </cell>
          <cell r="J220">
            <v>1811000</v>
          </cell>
          <cell r="K220">
            <v>5321280</v>
          </cell>
          <cell r="L220">
            <v>1773760</v>
          </cell>
          <cell r="M220">
            <v>1055600</v>
          </cell>
          <cell r="S220">
            <v>1055600</v>
          </cell>
          <cell r="T220">
            <v>351866.66666666669</v>
          </cell>
        </row>
        <row r="221">
          <cell r="B221" t="str">
            <v>나중환</v>
          </cell>
          <cell r="C221">
            <v>20070069</v>
          </cell>
          <cell r="D221" t="str">
            <v>남</v>
          </cell>
          <cell r="E221" t="str">
            <v>790917-1231614</v>
          </cell>
          <cell r="F221">
            <v>39413</v>
          </cell>
          <cell r="G221">
            <v>2.2999999999999998</v>
          </cell>
          <cell r="H221">
            <v>1763530</v>
          </cell>
          <cell r="I221">
            <v>1503780</v>
          </cell>
          <cell r="J221">
            <v>1651330</v>
          </cell>
          <cell r="K221">
            <v>4918640</v>
          </cell>
          <cell r="L221">
            <v>1639546.6666666667</v>
          </cell>
          <cell r="M221">
            <v>396790</v>
          </cell>
          <cell r="S221">
            <v>396790</v>
          </cell>
          <cell r="T221">
            <v>132263.33333333334</v>
          </cell>
        </row>
        <row r="222">
          <cell r="B222" t="str">
            <v>김상진</v>
          </cell>
          <cell r="C222">
            <v>20080002</v>
          </cell>
          <cell r="D222" t="str">
            <v>남</v>
          </cell>
          <cell r="E222" t="str">
            <v>810310-1637713</v>
          </cell>
          <cell r="F222">
            <v>39461</v>
          </cell>
          <cell r="G222">
            <v>2.2000000000000002</v>
          </cell>
          <cell r="H222">
            <v>1535770</v>
          </cell>
          <cell r="I222">
            <v>1491350</v>
          </cell>
          <cell r="J222">
            <v>1667800</v>
          </cell>
          <cell r="K222">
            <v>4694920</v>
          </cell>
          <cell r="L222">
            <v>1564973.3333333333</v>
          </cell>
          <cell r="M222">
            <v>309650</v>
          </cell>
          <cell r="S222">
            <v>309650</v>
          </cell>
          <cell r="T222">
            <v>103216.66666666667</v>
          </cell>
        </row>
        <row r="223">
          <cell r="B223" t="str">
            <v>노시웅</v>
          </cell>
          <cell r="C223">
            <v>20080027</v>
          </cell>
          <cell r="D223" t="str">
            <v>남</v>
          </cell>
          <cell r="E223" t="str">
            <v>821204-1530516</v>
          </cell>
          <cell r="F223">
            <v>39582</v>
          </cell>
          <cell r="G223">
            <v>1.9</v>
          </cell>
          <cell r="H223">
            <v>1648910</v>
          </cell>
          <cell r="I223">
            <v>1577490</v>
          </cell>
          <cell r="J223">
            <v>1722350</v>
          </cell>
          <cell r="K223">
            <v>4948750</v>
          </cell>
          <cell r="L223">
            <v>1649583.3333333333</v>
          </cell>
          <cell r="M223" t="e">
            <v>#N/A</v>
          </cell>
          <cell r="S223" t="e">
            <v>#N/A</v>
          </cell>
          <cell r="T223" t="e">
            <v>#N/A</v>
          </cell>
        </row>
        <row r="224">
          <cell r="B224" t="str">
            <v>최재명</v>
          </cell>
          <cell r="C224">
            <v>20080029</v>
          </cell>
          <cell r="D224" t="str">
            <v>남</v>
          </cell>
          <cell r="E224" t="str">
            <v>820525-1056413</v>
          </cell>
          <cell r="F224">
            <v>39587</v>
          </cell>
          <cell r="G224">
            <v>1.9</v>
          </cell>
          <cell r="H224">
            <v>1454800</v>
          </cell>
          <cell r="I224">
            <v>1461440</v>
          </cell>
          <cell r="J224">
            <v>1618920</v>
          </cell>
          <cell r="K224">
            <v>4535160</v>
          </cell>
          <cell r="L224">
            <v>1511720</v>
          </cell>
          <cell r="M224" t="e">
            <v>#N/A</v>
          </cell>
          <cell r="S224" t="e">
            <v>#N/A</v>
          </cell>
          <cell r="T224" t="e">
            <v>#N/A</v>
          </cell>
        </row>
        <row r="225">
          <cell r="B225" t="str">
            <v>손석호</v>
          </cell>
          <cell r="C225">
            <v>20080030</v>
          </cell>
          <cell r="D225" t="str">
            <v>남</v>
          </cell>
          <cell r="E225" t="str">
            <v>820917-1151510</v>
          </cell>
          <cell r="F225">
            <v>39587</v>
          </cell>
          <cell r="G225">
            <v>1.9</v>
          </cell>
          <cell r="H225">
            <v>1492090</v>
          </cell>
          <cell r="I225">
            <v>1368430</v>
          </cell>
          <cell r="J225">
            <v>1462240</v>
          </cell>
          <cell r="K225">
            <v>4322760</v>
          </cell>
          <cell r="L225">
            <v>1440920</v>
          </cell>
          <cell r="M225" t="e">
            <v>#N/A</v>
          </cell>
          <cell r="S225" t="e">
            <v>#N/A</v>
          </cell>
          <cell r="T225" t="e">
            <v>#N/A</v>
          </cell>
        </row>
        <row r="226">
          <cell r="B226" t="str">
            <v>신동석</v>
          </cell>
          <cell r="C226">
            <v>20080054</v>
          </cell>
          <cell r="D226" t="str">
            <v>남</v>
          </cell>
          <cell r="E226" t="str">
            <v>810917-1148841</v>
          </cell>
          <cell r="F226">
            <v>39643</v>
          </cell>
          <cell r="G226">
            <v>1.7</v>
          </cell>
          <cell r="H226">
            <v>1716380</v>
          </cell>
          <cell r="I226">
            <v>1438060</v>
          </cell>
          <cell r="J226">
            <v>1592180</v>
          </cell>
          <cell r="K226">
            <v>4746620</v>
          </cell>
          <cell r="L226">
            <v>1582206.6666666667</v>
          </cell>
          <cell r="M226" t="e">
            <v>#N/A</v>
          </cell>
          <cell r="S226" t="e">
            <v>#N/A</v>
          </cell>
          <cell r="T226" t="e">
            <v>#N/A</v>
          </cell>
        </row>
        <row r="227">
          <cell r="B227" t="str">
            <v>이상준</v>
          </cell>
          <cell r="C227">
            <v>20080060</v>
          </cell>
          <cell r="D227" t="str">
            <v>남</v>
          </cell>
          <cell r="E227" t="str">
            <v>800522-1156815</v>
          </cell>
          <cell r="F227">
            <v>39650</v>
          </cell>
          <cell r="G227">
            <v>1.7</v>
          </cell>
          <cell r="H227">
            <v>1738070</v>
          </cell>
          <cell r="I227">
            <v>1465100</v>
          </cell>
          <cell r="J227">
            <v>1640100</v>
          </cell>
          <cell r="K227">
            <v>4843270</v>
          </cell>
          <cell r="L227">
            <v>1614423.3333333333</v>
          </cell>
          <cell r="M227" t="e">
            <v>#N/A</v>
          </cell>
          <cell r="S227" t="e">
            <v>#N/A</v>
          </cell>
          <cell r="T227" t="e">
            <v>#N/A</v>
          </cell>
        </row>
        <row r="228">
          <cell r="B228" t="str">
            <v>우성한</v>
          </cell>
          <cell r="C228">
            <v>19930003</v>
          </cell>
          <cell r="D228" t="str">
            <v>남</v>
          </cell>
          <cell r="E228" t="str">
            <v>690601-1812920</v>
          </cell>
          <cell r="F228">
            <v>34190</v>
          </cell>
          <cell r="G228">
            <v>16.600000000000001</v>
          </cell>
          <cell r="H228">
            <v>2354620</v>
          </cell>
          <cell r="I228">
            <v>2209860</v>
          </cell>
          <cell r="J228">
            <v>2329070</v>
          </cell>
          <cell r="K228">
            <v>6893550</v>
          </cell>
          <cell r="L228">
            <v>2297850</v>
          </cell>
          <cell r="M228">
            <v>1411920</v>
          </cell>
          <cell r="S228">
            <v>1411920</v>
          </cell>
          <cell r="T228">
            <v>470640</v>
          </cell>
        </row>
        <row r="229">
          <cell r="B229" t="str">
            <v>한재식</v>
          </cell>
          <cell r="C229">
            <v>19950004</v>
          </cell>
          <cell r="D229" t="str">
            <v>남</v>
          </cell>
          <cell r="E229" t="str">
            <v>760215-1148817</v>
          </cell>
          <cell r="F229">
            <v>39326</v>
          </cell>
          <cell r="G229">
            <v>2.6</v>
          </cell>
          <cell r="H229">
            <v>2007770</v>
          </cell>
          <cell r="I229">
            <v>1904990</v>
          </cell>
          <cell r="J229">
            <v>2181300</v>
          </cell>
          <cell r="K229">
            <v>6094060</v>
          </cell>
          <cell r="L229">
            <v>2031353.3333333333</v>
          </cell>
          <cell r="M229">
            <v>1174500</v>
          </cell>
          <cell r="S229">
            <v>1174500</v>
          </cell>
          <cell r="T229">
            <v>391500</v>
          </cell>
        </row>
        <row r="230">
          <cell r="B230" t="str">
            <v>이은용</v>
          </cell>
          <cell r="C230">
            <v>20000006</v>
          </cell>
          <cell r="D230" t="str">
            <v>남</v>
          </cell>
          <cell r="E230" t="str">
            <v>760912-1155618</v>
          </cell>
          <cell r="F230">
            <v>39326</v>
          </cell>
          <cell r="G230">
            <v>2.6</v>
          </cell>
          <cell r="H230">
            <v>1925970</v>
          </cell>
          <cell r="I230">
            <v>1656190</v>
          </cell>
          <cell r="J230">
            <v>1827430</v>
          </cell>
          <cell r="K230">
            <v>5409590</v>
          </cell>
          <cell r="L230">
            <v>1803196.6666666667</v>
          </cell>
          <cell r="M230">
            <v>1095900</v>
          </cell>
          <cell r="S230">
            <v>1095900</v>
          </cell>
          <cell r="T230">
            <v>365300</v>
          </cell>
        </row>
        <row r="231">
          <cell r="B231" t="str">
            <v>김응태</v>
          </cell>
          <cell r="C231">
            <v>20050049</v>
          </cell>
          <cell r="D231" t="str">
            <v>남</v>
          </cell>
          <cell r="E231" t="str">
            <v>800213-1143113</v>
          </cell>
          <cell r="F231">
            <v>38600</v>
          </cell>
          <cell r="G231">
            <v>4.5999999999999996</v>
          </cell>
          <cell r="H231">
            <v>1609810</v>
          </cell>
          <cell r="I231">
            <v>1598730</v>
          </cell>
          <cell r="J231">
            <v>1715560</v>
          </cell>
          <cell r="K231">
            <v>4924100</v>
          </cell>
          <cell r="L231">
            <v>1641366.6666666667</v>
          </cell>
          <cell r="M231">
            <v>991200</v>
          </cell>
          <cell r="S231">
            <v>991200</v>
          </cell>
          <cell r="T231">
            <v>330400</v>
          </cell>
        </row>
        <row r="232">
          <cell r="B232" t="str">
            <v>조립 계</v>
          </cell>
          <cell r="C232">
            <v>20</v>
          </cell>
          <cell r="K232">
            <v>0</v>
          </cell>
          <cell r="L232">
            <v>0</v>
          </cell>
          <cell r="M232" t="e">
            <v>#N/A</v>
          </cell>
          <cell r="S232" t="e">
            <v>#N/A</v>
          </cell>
          <cell r="T232" t="e">
            <v>#N/A</v>
          </cell>
        </row>
        <row r="233">
          <cell r="B233" t="str">
            <v>제조 직접 계</v>
          </cell>
          <cell r="C233">
            <v>218</v>
          </cell>
          <cell r="K233">
            <v>0</v>
          </cell>
          <cell r="L233">
            <v>0</v>
          </cell>
          <cell r="M233" t="e">
            <v>#N/A</v>
          </cell>
          <cell r="S233" t="e">
            <v>#N/A</v>
          </cell>
          <cell r="T233" t="e">
            <v>#N/A</v>
          </cell>
        </row>
        <row r="234">
          <cell r="B234" t="str">
            <v>오한경</v>
          </cell>
          <cell r="C234">
            <v>20020025</v>
          </cell>
          <cell r="D234" t="str">
            <v>남</v>
          </cell>
          <cell r="E234" t="str">
            <v>500201-1830328</v>
          </cell>
          <cell r="F234">
            <v>37422</v>
          </cell>
          <cell r="G234">
            <v>7.8</v>
          </cell>
          <cell r="H234">
            <v>4516000</v>
          </cell>
          <cell r="I234">
            <v>4516000</v>
          </cell>
          <cell r="K234">
            <v>9032000</v>
          </cell>
          <cell r="L234">
            <v>3010666.6666666665</v>
          </cell>
          <cell r="M234">
            <v>2809620</v>
          </cell>
          <cell r="S234">
            <v>2809620</v>
          </cell>
          <cell r="T234">
            <v>936540</v>
          </cell>
        </row>
        <row r="235">
          <cell r="B235" t="str">
            <v>전해주</v>
          </cell>
          <cell r="C235">
            <v>19890008</v>
          </cell>
          <cell r="D235" t="str">
            <v>남</v>
          </cell>
          <cell r="E235" t="str">
            <v>600705-1056511</v>
          </cell>
          <cell r="F235">
            <v>39356</v>
          </cell>
          <cell r="G235">
            <v>2.5</v>
          </cell>
          <cell r="H235">
            <v>2838340</v>
          </cell>
          <cell r="I235">
            <v>2838340</v>
          </cell>
          <cell r="K235">
            <v>5676680</v>
          </cell>
          <cell r="L235">
            <v>1892226.6666666667</v>
          </cell>
          <cell r="M235">
            <v>2048510</v>
          </cell>
          <cell r="S235">
            <v>2048510</v>
          </cell>
          <cell r="T235">
            <v>682836.66666666663</v>
          </cell>
        </row>
        <row r="236">
          <cell r="B236" t="str">
            <v>김학준</v>
          </cell>
          <cell r="C236">
            <v>20070037</v>
          </cell>
          <cell r="D236" t="str">
            <v>남</v>
          </cell>
          <cell r="E236" t="str">
            <v>720822-1029514</v>
          </cell>
          <cell r="F236">
            <v>39310</v>
          </cell>
          <cell r="G236">
            <v>2.6</v>
          </cell>
          <cell r="H236">
            <v>1754850</v>
          </cell>
          <cell r="I236">
            <v>1754850</v>
          </cell>
          <cell r="K236">
            <v>3509700</v>
          </cell>
          <cell r="L236">
            <v>1169900</v>
          </cell>
          <cell r="M236">
            <v>1314420</v>
          </cell>
          <cell r="S236">
            <v>1314420</v>
          </cell>
          <cell r="T236">
            <v>438140</v>
          </cell>
        </row>
        <row r="237">
          <cell r="B237" t="str">
            <v>이희욱</v>
          </cell>
          <cell r="C237">
            <v>19940006</v>
          </cell>
          <cell r="D237" t="str">
            <v>남</v>
          </cell>
          <cell r="E237" t="str">
            <v>731212-1470924</v>
          </cell>
          <cell r="F237">
            <v>39356</v>
          </cell>
          <cell r="G237">
            <v>2.5</v>
          </cell>
          <cell r="H237">
            <v>1820470</v>
          </cell>
          <cell r="I237">
            <v>1760470</v>
          </cell>
          <cell r="K237">
            <v>3580940</v>
          </cell>
          <cell r="L237">
            <v>1193646.6666666667</v>
          </cell>
          <cell r="M237">
            <v>1243200</v>
          </cell>
          <cell r="S237">
            <v>1243200</v>
          </cell>
          <cell r="T237">
            <v>414400</v>
          </cell>
        </row>
        <row r="238">
          <cell r="B238" t="str">
            <v>손은주</v>
          </cell>
          <cell r="C238">
            <v>19970019</v>
          </cell>
          <cell r="D238" t="str">
            <v>여</v>
          </cell>
          <cell r="E238" t="str">
            <v>770426-2472311</v>
          </cell>
          <cell r="F238">
            <v>35668</v>
          </cell>
          <cell r="G238">
            <v>12.6</v>
          </cell>
          <cell r="H238">
            <v>1528650</v>
          </cell>
          <cell r="I238">
            <v>1508650</v>
          </cell>
          <cell r="K238">
            <v>3037300</v>
          </cell>
          <cell r="L238">
            <v>1012433.3333333334</v>
          </cell>
          <cell r="M238">
            <v>1001160</v>
          </cell>
          <cell r="S238">
            <v>1001160</v>
          </cell>
          <cell r="T238">
            <v>333720</v>
          </cell>
        </row>
        <row r="239">
          <cell r="B239" t="str">
            <v>한연란</v>
          </cell>
          <cell r="C239">
            <v>20020006</v>
          </cell>
          <cell r="D239" t="str">
            <v>여</v>
          </cell>
          <cell r="E239" t="str">
            <v>811020-2064018</v>
          </cell>
          <cell r="F239">
            <v>37326</v>
          </cell>
          <cell r="G239">
            <v>8.1</v>
          </cell>
          <cell r="H239">
            <v>1314490</v>
          </cell>
          <cell r="I239">
            <v>1374490</v>
          </cell>
          <cell r="K239">
            <v>2688980</v>
          </cell>
          <cell r="L239">
            <v>896326.66666666663</v>
          </cell>
          <cell r="M239">
            <v>891500</v>
          </cell>
          <cell r="S239">
            <v>891500</v>
          </cell>
          <cell r="T239">
            <v>297166.66666666669</v>
          </cell>
        </row>
        <row r="240">
          <cell r="B240" t="str">
            <v>이정애</v>
          </cell>
          <cell r="C240">
            <v>20050039</v>
          </cell>
          <cell r="D240" t="str">
            <v>여</v>
          </cell>
          <cell r="E240" t="str">
            <v>821121-2008911</v>
          </cell>
          <cell r="F240">
            <v>38547</v>
          </cell>
          <cell r="G240">
            <v>4.7</v>
          </cell>
          <cell r="H240">
            <v>1309940</v>
          </cell>
          <cell r="I240">
            <v>1269940</v>
          </cell>
          <cell r="K240">
            <v>2579880</v>
          </cell>
          <cell r="L240">
            <v>859960</v>
          </cell>
          <cell r="M240">
            <v>867000</v>
          </cell>
          <cell r="S240">
            <v>867000</v>
          </cell>
          <cell r="T240">
            <v>289000</v>
          </cell>
        </row>
        <row r="241">
          <cell r="B241" t="str">
            <v>최혜정</v>
          </cell>
          <cell r="C241">
            <v>20090002</v>
          </cell>
          <cell r="D241" t="str">
            <v>여</v>
          </cell>
          <cell r="E241" t="str">
            <v>900322-2151819</v>
          </cell>
          <cell r="F241">
            <v>39846</v>
          </cell>
          <cell r="G241">
            <v>1.2</v>
          </cell>
          <cell r="I241">
            <v>945720</v>
          </cell>
          <cell r="K241">
            <v>945720</v>
          </cell>
          <cell r="L241">
            <v>315240</v>
          </cell>
          <cell r="M241" t="e">
            <v>#N/A</v>
          </cell>
          <cell r="S241" t="e">
            <v>#N/A</v>
          </cell>
          <cell r="T241" t="e">
            <v>#N/A</v>
          </cell>
        </row>
        <row r="242">
          <cell r="B242" t="str">
            <v>이진경</v>
          </cell>
          <cell r="C242">
            <v>20090003</v>
          </cell>
          <cell r="D242" t="str">
            <v>여</v>
          </cell>
          <cell r="E242" t="str">
            <v>880625-2469519</v>
          </cell>
          <cell r="F242">
            <v>39847</v>
          </cell>
          <cell r="G242">
            <v>1.2</v>
          </cell>
          <cell r="I242">
            <v>1009240</v>
          </cell>
          <cell r="K242">
            <v>1009240</v>
          </cell>
          <cell r="L242">
            <v>336413.33333333331</v>
          </cell>
          <cell r="M242" t="e">
            <v>#N/A</v>
          </cell>
          <cell r="S242" t="e">
            <v>#N/A</v>
          </cell>
          <cell r="T242" t="e">
            <v>#N/A</v>
          </cell>
        </row>
        <row r="243">
          <cell r="B243" t="str">
            <v>차병권</v>
          </cell>
          <cell r="C243">
            <v>19980002</v>
          </cell>
          <cell r="D243" t="str">
            <v>남</v>
          </cell>
          <cell r="E243" t="str">
            <v>680305-1148221</v>
          </cell>
          <cell r="F243">
            <v>39264</v>
          </cell>
          <cell r="G243">
            <v>2.8</v>
          </cell>
          <cell r="H243">
            <v>1944200</v>
          </cell>
          <cell r="I243">
            <v>1944200</v>
          </cell>
          <cell r="K243">
            <v>3888400</v>
          </cell>
          <cell r="L243">
            <v>1296133.3333333333</v>
          </cell>
          <cell r="M243">
            <v>1458940</v>
          </cell>
          <cell r="S243">
            <v>1458940</v>
          </cell>
          <cell r="T243">
            <v>486313.33333333331</v>
          </cell>
        </row>
        <row r="244">
          <cell r="B244" t="str">
            <v>손성용</v>
          </cell>
          <cell r="C244">
            <v>19990005</v>
          </cell>
          <cell r="D244" t="str">
            <v>남</v>
          </cell>
          <cell r="E244" t="str">
            <v>710628-1156416</v>
          </cell>
          <cell r="F244">
            <v>38838</v>
          </cell>
          <cell r="G244">
            <v>3.9</v>
          </cell>
          <cell r="H244">
            <v>1750880</v>
          </cell>
          <cell r="I244">
            <v>2725010</v>
          </cell>
          <cell r="K244">
            <v>4475890</v>
          </cell>
          <cell r="L244">
            <v>1491963.3333333333</v>
          </cell>
          <cell r="M244">
            <v>1314420</v>
          </cell>
          <cell r="S244">
            <v>1314420</v>
          </cell>
          <cell r="T244">
            <v>438140</v>
          </cell>
        </row>
        <row r="245">
          <cell r="B245" t="str">
            <v>곽주영</v>
          </cell>
          <cell r="C245">
            <v>20050036</v>
          </cell>
          <cell r="D245" t="str">
            <v>남</v>
          </cell>
          <cell r="E245" t="str">
            <v>800926-1149516</v>
          </cell>
          <cell r="F245">
            <v>38530</v>
          </cell>
          <cell r="G245">
            <v>4.8</v>
          </cell>
          <cell r="H245">
            <v>1429700</v>
          </cell>
          <cell r="I245">
            <v>1409700</v>
          </cell>
          <cell r="K245">
            <v>2839400</v>
          </cell>
          <cell r="L245">
            <v>946466.66666666663</v>
          </cell>
          <cell r="M245">
            <v>1012000</v>
          </cell>
          <cell r="S245">
            <v>1012000</v>
          </cell>
          <cell r="T245">
            <v>337333.33333333331</v>
          </cell>
        </row>
        <row r="246">
          <cell r="B246" t="str">
            <v>강유리</v>
          </cell>
          <cell r="C246">
            <v>20070029</v>
          </cell>
          <cell r="D246" t="str">
            <v>여</v>
          </cell>
          <cell r="E246" t="str">
            <v>851210-2149218</v>
          </cell>
          <cell r="F246">
            <v>39230</v>
          </cell>
          <cell r="G246">
            <v>2.8</v>
          </cell>
          <cell r="H246">
            <v>1219120</v>
          </cell>
          <cell r="I246">
            <v>1179120</v>
          </cell>
          <cell r="K246">
            <v>2398240</v>
          </cell>
          <cell r="L246">
            <v>799413.33333333337</v>
          </cell>
          <cell r="M246">
            <v>782600</v>
          </cell>
          <cell r="S246">
            <v>782600</v>
          </cell>
          <cell r="T246">
            <v>260866.66666666666</v>
          </cell>
        </row>
        <row r="247">
          <cell r="B247" t="str">
            <v>김영훈</v>
          </cell>
          <cell r="C247">
            <v>19890014</v>
          </cell>
          <cell r="D247" t="str">
            <v>남</v>
          </cell>
          <cell r="E247" t="str">
            <v>631102-1143218</v>
          </cell>
          <cell r="F247">
            <v>39326</v>
          </cell>
          <cell r="G247">
            <v>2.6</v>
          </cell>
          <cell r="H247">
            <v>2569000</v>
          </cell>
          <cell r="I247">
            <v>2609000</v>
          </cell>
          <cell r="K247">
            <v>5178000</v>
          </cell>
          <cell r="L247">
            <v>1726000</v>
          </cell>
          <cell r="M247">
            <v>2024580</v>
          </cell>
          <cell r="S247">
            <v>2024580</v>
          </cell>
          <cell r="T247">
            <v>674860</v>
          </cell>
        </row>
        <row r="248">
          <cell r="B248" t="str">
            <v>이춘광주</v>
          </cell>
          <cell r="C248">
            <v>20010018</v>
          </cell>
          <cell r="D248" t="str">
            <v>남</v>
          </cell>
          <cell r="E248" t="str">
            <v>750225-1658918</v>
          </cell>
          <cell r="F248">
            <v>39356</v>
          </cell>
          <cell r="G248">
            <v>2.5</v>
          </cell>
          <cell r="H248">
            <v>1649830</v>
          </cell>
          <cell r="I248">
            <v>1629830</v>
          </cell>
          <cell r="K248">
            <v>3279660</v>
          </cell>
          <cell r="L248">
            <v>1093220</v>
          </cell>
          <cell r="M248">
            <v>1207680</v>
          </cell>
          <cell r="S248">
            <v>1207680</v>
          </cell>
          <cell r="T248">
            <v>402560</v>
          </cell>
        </row>
        <row r="249">
          <cell r="B249" t="str">
            <v>김태근</v>
          </cell>
          <cell r="C249">
            <v>20070004</v>
          </cell>
          <cell r="D249" t="str">
            <v>남</v>
          </cell>
          <cell r="E249" t="str">
            <v>820612-1775324</v>
          </cell>
          <cell r="F249">
            <v>39133</v>
          </cell>
          <cell r="G249">
            <v>3.1</v>
          </cell>
          <cell r="H249">
            <v>1385880</v>
          </cell>
          <cell r="I249">
            <v>1938770</v>
          </cell>
          <cell r="K249">
            <v>3324650</v>
          </cell>
          <cell r="L249">
            <v>1108216.6666666667</v>
          </cell>
          <cell r="M249">
            <v>996000</v>
          </cell>
          <cell r="S249">
            <v>996000</v>
          </cell>
          <cell r="T249">
            <v>332000</v>
          </cell>
        </row>
        <row r="250">
          <cell r="B250" t="str">
            <v>이주형</v>
          </cell>
          <cell r="C250">
            <v>20070043</v>
          </cell>
          <cell r="D250" t="str">
            <v>남</v>
          </cell>
          <cell r="E250" t="str">
            <v>800605-1140116</v>
          </cell>
          <cell r="F250">
            <v>39342</v>
          </cell>
          <cell r="G250">
            <v>2.5</v>
          </cell>
          <cell r="H250">
            <v>1384860</v>
          </cell>
          <cell r="I250">
            <v>1424860</v>
          </cell>
          <cell r="K250">
            <v>2809720</v>
          </cell>
          <cell r="L250">
            <v>936573.33333333337</v>
          </cell>
          <cell r="M250">
            <v>640460</v>
          </cell>
          <cell r="S250">
            <v>640460</v>
          </cell>
          <cell r="T250">
            <v>213486.66666666666</v>
          </cell>
        </row>
        <row r="251">
          <cell r="B251" t="str">
            <v>이상원</v>
          </cell>
          <cell r="C251">
            <v>20070064</v>
          </cell>
          <cell r="D251" t="str">
            <v>남</v>
          </cell>
          <cell r="E251" t="str">
            <v>791025-1065624</v>
          </cell>
          <cell r="F251">
            <v>39391</v>
          </cell>
          <cell r="G251">
            <v>2.4</v>
          </cell>
          <cell r="H251">
            <v>1420270</v>
          </cell>
          <cell r="I251">
            <v>1420270</v>
          </cell>
          <cell r="K251">
            <v>2840540</v>
          </cell>
          <cell r="L251">
            <v>946846.66666666663</v>
          </cell>
          <cell r="M251">
            <v>728700</v>
          </cell>
          <cell r="S251">
            <v>728700</v>
          </cell>
          <cell r="T251">
            <v>242900</v>
          </cell>
        </row>
        <row r="252">
          <cell r="B252" t="str">
            <v>이선이</v>
          </cell>
          <cell r="C252">
            <v>20070067</v>
          </cell>
          <cell r="D252" t="str">
            <v>여</v>
          </cell>
          <cell r="E252" t="str">
            <v>870708-2350919</v>
          </cell>
          <cell r="F252">
            <v>39407</v>
          </cell>
          <cell r="G252">
            <v>2.4</v>
          </cell>
          <cell r="H252">
            <v>1134390</v>
          </cell>
          <cell r="I252">
            <v>1154390</v>
          </cell>
          <cell r="K252">
            <v>2288780</v>
          </cell>
          <cell r="L252">
            <v>762926.66666666663</v>
          </cell>
          <cell r="M252">
            <v>361240</v>
          </cell>
          <cell r="S252">
            <v>361240</v>
          </cell>
          <cell r="T252">
            <v>120413.33333333333</v>
          </cell>
        </row>
        <row r="253">
          <cell r="B253" t="str">
            <v>이경재</v>
          </cell>
          <cell r="C253">
            <v>20080108</v>
          </cell>
          <cell r="D253" t="str">
            <v>남</v>
          </cell>
          <cell r="E253" t="str">
            <v>821225-1080435</v>
          </cell>
          <cell r="F253">
            <v>39783</v>
          </cell>
          <cell r="G253">
            <v>1.3</v>
          </cell>
          <cell r="H253">
            <v>1326220</v>
          </cell>
          <cell r="I253">
            <v>1346220</v>
          </cell>
          <cell r="K253">
            <v>2672440</v>
          </cell>
          <cell r="L253">
            <v>890813.33333333337</v>
          </cell>
          <cell r="M253" t="e">
            <v>#N/A</v>
          </cell>
          <cell r="S253" t="e">
            <v>#N/A</v>
          </cell>
          <cell r="T253" t="e">
            <v>#N/A</v>
          </cell>
        </row>
        <row r="254">
          <cell r="B254" t="str">
            <v>이민정</v>
          </cell>
          <cell r="C254">
            <v>20080109</v>
          </cell>
          <cell r="D254" t="str">
            <v>여</v>
          </cell>
          <cell r="E254" t="str">
            <v>891216-2852523</v>
          </cell>
          <cell r="F254">
            <v>39783</v>
          </cell>
          <cell r="G254">
            <v>1.3</v>
          </cell>
          <cell r="H254">
            <v>1072210</v>
          </cell>
          <cell r="I254">
            <v>1072210</v>
          </cell>
          <cell r="K254">
            <v>2144420</v>
          </cell>
          <cell r="L254">
            <v>714806.66666666663</v>
          </cell>
          <cell r="M254" t="e">
            <v>#N/A</v>
          </cell>
          <cell r="S254" t="e">
            <v>#N/A</v>
          </cell>
          <cell r="T254" t="e">
            <v>#N/A</v>
          </cell>
        </row>
        <row r="255">
          <cell r="B255" t="str">
            <v>고범일</v>
          </cell>
          <cell r="C255">
            <v>19960003</v>
          </cell>
          <cell r="D255" t="str">
            <v>남</v>
          </cell>
          <cell r="E255" t="str">
            <v>711105-1255815</v>
          </cell>
          <cell r="F255">
            <v>38534</v>
          </cell>
          <cell r="G255">
            <v>4.8</v>
          </cell>
          <cell r="H255">
            <v>1853480</v>
          </cell>
          <cell r="I255">
            <v>1933480</v>
          </cell>
          <cell r="K255">
            <v>3786960</v>
          </cell>
          <cell r="L255">
            <v>1262320</v>
          </cell>
          <cell r="M255">
            <v>1334940</v>
          </cell>
          <cell r="S255">
            <v>1334940</v>
          </cell>
          <cell r="T255">
            <v>444980</v>
          </cell>
        </row>
        <row r="256">
          <cell r="B256" t="str">
            <v>이군주</v>
          </cell>
          <cell r="C256">
            <v>19990024</v>
          </cell>
          <cell r="D256" t="str">
            <v>남</v>
          </cell>
          <cell r="E256" t="str">
            <v>730125-1453011</v>
          </cell>
          <cell r="F256">
            <v>38718</v>
          </cell>
          <cell r="G256">
            <v>4.3</v>
          </cell>
          <cell r="H256">
            <v>2173290</v>
          </cell>
          <cell r="I256">
            <v>2213290</v>
          </cell>
          <cell r="K256">
            <v>4386580</v>
          </cell>
          <cell r="L256">
            <v>1462193.3333333333</v>
          </cell>
          <cell r="M256">
            <v>1316700</v>
          </cell>
          <cell r="S256">
            <v>1316700</v>
          </cell>
          <cell r="T256">
            <v>438900</v>
          </cell>
        </row>
        <row r="257">
          <cell r="B257" t="str">
            <v>박경만</v>
          </cell>
          <cell r="C257">
            <v>19980004</v>
          </cell>
          <cell r="D257" t="str">
            <v>남</v>
          </cell>
          <cell r="E257" t="str">
            <v>740225-1255612</v>
          </cell>
          <cell r="F257">
            <v>39356</v>
          </cell>
          <cell r="G257">
            <v>2.5</v>
          </cell>
          <cell r="H257">
            <v>1845000</v>
          </cell>
          <cell r="I257">
            <v>1845000</v>
          </cell>
          <cell r="K257">
            <v>3690000</v>
          </cell>
          <cell r="L257">
            <v>1230000</v>
          </cell>
          <cell r="M257">
            <v>1292760</v>
          </cell>
          <cell r="S257">
            <v>1292760</v>
          </cell>
          <cell r="T257">
            <v>430920</v>
          </cell>
        </row>
        <row r="258">
          <cell r="B258" t="str">
            <v>박인희</v>
          </cell>
          <cell r="C258">
            <v>19910005</v>
          </cell>
          <cell r="D258" t="str">
            <v>여</v>
          </cell>
          <cell r="E258" t="str">
            <v>731216-2068214</v>
          </cell>
          <cell r="F258">
            <v>39356</v>
          </cell>
          <cell r="G258">
            <v>2.5</v>
          </cell>
          <cell r="H258">
            <v>1463750</v>
          </cell>
          <cell r="I258">
            <v>1463750</v>
          </cell>
          <cell r="K258">
            <v>2927500</v>
          </cell>
          <cell r="L258">
            <v>975833.33333333337</v>
          </cell>
          <cell r="M258">
            <v>1144500</v>
          </cell>
          <cell r="S258">
            <v>1144500</v>
          </cell>
          <cell r="T258">
            <v>381500</v>
          </cell>
        </row>
        <row r="259">
          <cell r="B259" t="str">
            <v>이상범</v>
          </cell>
          <cell r="C259">
            <v>20040015</v>
          </cell>
          <cell r="D259" t="str">
            <v>남</v>
          </cell>
          <cell r="E259" t="str">
            <v>791004-1030210</v>
          </cell>
          <cell r="F259">
            <v>38048</v>
          </cell>
          <cell r="G259">
            <v>6.1</v>
          </cell>
          <cell r="H259">
            <v>1467020</v>
          </cell>
          <cell r="I259">
            <v>1467020</v>
          </cell>
          <cell r="K259">
            <v>2934040</v>
          </cell>
          <cell r="L259">
            <v>978013.33333333337</v>
          </cell>
          <cell r="M259">
            <v>1058840</v>
          </cell>
          <cell r="S259">
            <v>1058840</v>
          </cell>
          <cell r="T259">
            <v>352946.66666666669</v>
          </cell>
        </row>
        <row r="260">
          <cell r="B260" t="str">
            <v>심상근</v>
          </cell>
          <cell r="C260">
            <v>19900001</v>
          </cell>
          <cell r="D260" t="str">
            <v>남</v>
          </cell>
          <cell r="E260" t="str">
            <v>680707-1923911</v>
          </cell>
          <cell r="F260">
            <v>39356</v>
          </cell>
          <cell r="G260">
            <v>2.5</v>
          </cell>
          <cell r="H260">
            <v>3464220</v>
          </cell>
          <cell r="I260">
            <v>1993810</v>
          </cell>
          <cell r="K260">
            <v>5458030</v>
          </cell>
          <cell r="L260">
            <v>1819343.3333333333</v>
          </cell>
          <cell r="M260">
            <v>1597990</v>
          </cell>
          <cell r="S260">
            <v>1597990</v>
          </cell>
          <cell r="T260">
            <v>532663.33333333337</v>
          </cell>
        </row>
        <row r="261">
          <cell r="B261" t="str">
            <v>윤일</v>
          </cell>
          <cell r="C261">
            <v>20040027</v>
          </cell>
          <cell r="D261" t="str">
            <v>남</v>
          </cell>
          <cell r="E261" t="str">
            <v>751115-1256127</v>
          </cell>
          <cell r="F261">
            <v>38078</v>
          </cell>
          <cell r="G261">
            <v>6</v>
          </cell>
          <cell r="H261">
            <v>1593870</v>
          </cell>
          <cell r="I261">
            <v>1534910</v>
          </cell>
          <cell r="K261">
            <v>3128780</v>
          </cell>
          <cell r="L261">
            <v>1042926.6666666666</v>
          </cell>
          <cell r="M261">
            <v>1099110</v>
          </cell>
          <cell r="S261">
            <v>1099110</v>
          </cell>
          <cell r="T261">
            <v>366370</v>
          </cell>
        </row>
        <row r="262">
          <cell r="B262" t="str">
            <v>박우철</v>
          </cell>
          <cell r="C262">
            <v>20030044</v>
          </cell>
          <cell r="D262" t="str">
            <v>남</v>
          </cell>
          <cell r="E262" t="str">
            <v>770126-1148817</v>
          </cell>
          <cell r="F262">
            <v>37921</v>
          </cell>
          <cell r="G262">
            <v>6.4</v>
          </cell>
          <cell r="H262">
            <v>1496850</v>
          </cell>
          <cell r="I262">
            <v>1516850</v>
          </cell>
          <cell r="K262">
            <v>3013700</v>
          </cell>
          <cell r="L262">
            <v>1004566.6666666666</v>
          </cell>
          <cell r="M262">
            <v>1062960</v>
          </cell>
          <cell r="S262">
            <v>1062960</v>
          </cell>
          <cell r="T262">
            <v>354320</v>
          </cell>
        </row>
        <row r="263">
          <cell r="B263" t="str">
            <v>조종환</v>
          </cell>
          <cell r="C263">
            <v>20060046</v>
          </cell>
          <cell r="D263" t="str">
            <v>남</v>
          </cell>
          <cell r="E263" t="str">
            <v>820201-1150112</v>
          </cell>
          <cell r="F263">
            <v>39041</v>
          </cell>
          <cell r="G263">
            <v>3.4</v>
          </cell>
          <cell r="H263">
            <v>1410880</v>
          </cell>
          <cell r="I263">
            <v>1370880</v>
          </cell>
          <cell r="K263">
            <v>2781760</v>
          </cell>
          <cell r="L263">
            <v>927253.33333333337</v>
          </cell>
          <cell r="M263">
            <v>996000</v>
          </cell>
          <cell r="S263">
            <v>996000</v>
          </cell>
          <cell r="T263">
            <v>332000</v>
          </cell>
        </row>
        <row r="264">
          <cell r="B264" t="str">
            <v>이주형</v>
          </cell>
          <cell r="C264">
            <v>20070043</v>
          </cell>
          <cell r="D264" t="str">
            <v>남</v>
          </cell>
          <cell r="E264" t="str">
            <v>800605-1140116</v>
          </cell>
          <cell r="F264">
            <v>39342</v>
          </cell>
          <cell r="G264">
            <v>2.5</v>
          </cell>
          <cell r="H264">
            <v>1384860</v>
          </cell>
          <cell r="I264">
            <v>1424860</v>
          </cell>
          <cell r="K264">
            <v>2809720</v>
          </cell>
          <cell r="L264">
            <v>936573.33333333337</v>
          </cell>
          <cell r="M264">
            <v>640460</v>
          </cell>
          <cell r="S264">
            <v>640460</v>
          </cell>
          <cell r="T264">
            <v>213486.66666666666</v>
          </cell>
        </row>
        <row r="265">
          <cell r="B265" t="str">
            <v>이상원</v>
          </cell>
          <cell r="C265">
            <v>20070064</v>
          </cell>
          <cell r="D265" t="str">
            <v>남</v>
          </cell>
          <cell r="E265" t="str">
            <v>791025-1065624</v>
          </cell>
          <cell r="F265">
            <v>39391</v>
          </cell>
          <cell r="G265">
            <v>2.4</v>
          </cell>
          <cell r="H265">
            <v>1420270</v>
          </cell>
          <cell r="I265">
            <v>1420270</v>
          </cell>
          <cell r="K265">
            <v>2840540</v>
          </cell>
          <cell r="L265">
            <v>946846.66666666663</v>
          </cell>
          <cell r="M265">
            <v>728700</v>
          </cell>
          <cell r="S265">
            <v>728700</v>
          </cell>
          <cell r="T265">
            <v>242900</v>
          </cell>
        </row>
        <row r="266">
          <cell r="B266" t="str">
            <v>이선이</v>
          </cell>
          <cell r="C266">
            <v>20070067</v>
          </cell>
          <cell r="D266" t="str">
            <v>여</v>
          </cell>
          <cell r="E266" t="str">
            <v>870708-2350919</v>
          </cell>
          <cell r="F266">
            <v>39407</v>
          </cell>
          <cell r="G266">
            <v>2.4</v>
          </cell>
          <cell r="H266">
            <v>1134390</v>
          </cell>
          <cell r="I266">
            <v>1154390</v>
          </cell>
          <cell r="K266">
            <v>2288780</v>
          </cell>
          <cell r="L266">
            <v>762926.66666666663</v>
          </cell>
          <cell r="M266">
            <v>361240</v>
          </cell>
          <cell r="S266">
            <v>361240</v>
          </cell>
          <cell r="T266">
            <v>120413.33333333333</v>
          </cell>
        </row>
        <row r="267">
          <cell r="B267" t="str">
            <v>이경재</v>
          </cell>
          <cell r="C267">
            <v>20080108</v>
          </cell>
          <cell r="D267" t="str">
            <v>남</v>
          </cell>
          <cell r="E267" t="str">
            <v>821225-1080435</v>
          </cell>
          <cell r="F267">
            <v>39783</v>
          </cell>
          <cell r="G267">
            <v>1.3</v>
          </cell>
          <cell r="H267">
            <v>1326220</v>
          </cell>
          <cell r="I267">
            <v>1346220</v>
          </cell>
          <cell r="K267">
            <v>2672440</v>
          </cell>
          <cell r="L267">
            <v>890813.33333333337</v>
          </cell>
          <cell r="M267" t="e">
            <v>#N/A</v>
          </cell>
          <cell r="S267" t="e">
            <v>#N/A</v>
          </cell>
          <cell r="T267" t="e">
            <v>#N/A</v>
          </cell>
        </row>
        <row r="268">
          <cell r="B268" t="str">
            <v>이민정</v>
          </cell>
          <cell r="C268">
            <v>20080109</v>
          </cell>
          <cell r="D268" t="str">
            <v>여</v>
          </cell>
          <cell r="E268" t="str">
            <v>891216-2852523</v>
          </cell>
          <cell r="F268">
            <v>39783</v>
          </cell>
          <cell r="G268">
            <v>1.3</v>
          </cell>
          <cell r="H268">
            <v>1072210</v>
          </cell>
          <cell r="I268">
            <v>1072210</v>
          </cell>
          <cell r="K268">
            <v>2144420</v>
          </cell>
          <cell r="L268">
            <v>714806.66666666663</v>
          </cell>
          <cell r="M268" t="e">
            <v>#N/A</v>
          </cell>
          <cell r="S268" t="e">
            <v>#N/A</v>
          </cell>
          <cell r="T268" t="e">
            <v>#N/A</v>
          </cell>
        </row>
        <row r="269">
          <cell r="B269" t="str">
            <v>고범일</v>
          </cell>
          <cell r="C269">
            <v>19960003</v>
          </cell>
          <cell r="D269" t="str">
            <v>남</v>
          </cell>
          <cell r="E269" t="str">
            <v>711105-1255815</v>
          </cell>
          <cell r="F269">
            <v>38534</v>
          </cell>
          <cell r="G269">
            <v>4.8</v>
          </cell>
          <cell r="H269">
            <v>1853480</v>
          </cell>
          <cell r="I269">
            <v>1933480</v>
          </cell>
          <cell r="K269">
            <v>3786960</v>
          </cell>
          <cell r="L269">
            <v>1262320</v>
          </cell>
          <cell r="M269">
            <v>1334940</v>
          </cell>
          <cell r="S269">
            <v>1334940</v>
          </cell>
          <cell r="T269">
            <v>444980</v>
          </cell>
        </row>
        <row r="270">
          <cell r="B270" t="str">
            <v>이군주</v>
          </cell>
          <cell r="C270">
            <v>19990024</v>
          </cell>
          <cell r="D270" t="str">
            <v>남</v>
          </cell>
          <cell r="E270" t="str">
            <v>730125-1453011</v>
          </cell>
          <cell r="F270">
            <v>38718</v>
          </cell>
          <cell r="G270">
            <v>4.3</v>
          </cell>
          <cell r="H270">
            <v>2173290</v>
          </cell>
          <cell r="I270">
            <v>2213290</v>
          </cell>
          <cell r="K270">
            <v>4386580</v>
          </cell>
          <cell r="L270">
            <v>1462193.3333333333</v>
          </cell>
          <cell r="M270">
            <v>1316700</v>
          </cell>
          <cell r="S270">
            <v>1316700</v>
          </cell>
          <cell r="T270">
            <v>438900</v>
          </cell>
        </row>
        <row r="271">
          <cell r="B271" t="str">
            <v>진형만</v>
          </cell>
          <cell r="C271">
            <v>19980003</v>
          </cell>
          <cell r="D271" t="str">
            <v>남</v>
          </cell>
          <cell r="E271" t="str">
            <v>740120-1255416</v>
          </cell>
          <cell r="F271">
            <v>39479</v>
          </cell>
          <cell r="G271">
            <v>2.2000000000000002</v>
          </cell>
          <cell r="H271">
            <v>1744250</v>
          </cell>
          <cell r="I271">
            <v>1824250</v>
          </cell>
          <cell r="K271">
            <v>3568500</v>
          </cell>
          <cell r="L271">
            <v>1189500</v>
          </cell>
          <cell r="M271">
            <v>1281420</v>
          </cell>
          <cell r="S271">
            <v>1281420</v>
          </cell>
          <cell r="T271">
            <v>427140</v>
          </cell>
        </row>
        <row r="272">
          <cell r="B272" t="str">
            <v>장응수</v>
          </cell>
          <cell r="C272">
            <v>20020023</v>
          </cell>
          <cell r="D272" t="str">
            <v>남</v>
          </cell>
          <cell r="E272" t="str">
            <v>750520-1805714</v>
          </cell>
          <cell r="F272">
            <v>39356</v>
          </cell>
          <cell r="G272">
            <v>2.5</v>
          </cell>
          <cell r="H272">
            <v>1597460</v>
          </cell>
          <cell r="I272">
            <v>1597460</v>
          </cell>
          <cell r="K272">
            <v>3194920</v>
          </cell>
          <cell r="L272">
            <v>1064973.3333333333</v>
          </cell>
          <cell r="M272">
            <v>1158840</v>
          </cell>
          <cell r="S272">
            <v>1158840</v>
          </cell>
          <cell r="T272">
            <v>386280</v>
          </cell>
        </row>
        <row r="273">
          <cell r="B273" t="str">
            <v>이승국</v>
          </cell>
          <cell r="C273">
            <v>20080001</v>
          </cell>
          <cell r="D273" t="str">
            <v>남</v>
          </cell>
          <cell r="E273" t="str">
            <v>800802-1222010</v>
          </cell>
          <cell r="F273">
            <v>39454</v>
          </cell>
          <cell r="G273">
            <v>2.2000000000000002</v>
          </cell>
          <cell r="H273">
            <v>1703070</v>
          </cell>
          <cell r="I273">
            <v>1330470</v>
          </cell>
          <cell r="K273">
            <v>3033540</v>
          </cell>
          <cell r="L273">
            <v>1011180</v>
          </cell>
          <cell r="M273">
            <v>316160</v>
          </cell>
          <cell r="S273">
            <v>316160</v>
          </cell>
          <cell r="T273">
            <v>105386.66666666667</v>
          </cell>
        </row>
        <row r="274">
          <cell r="B274" t="str">
            <v>1공장 제조간접(MOLD) 계</v>
          </cell>
          <cell r="C274">
            <v>40</v>
          </cell>
          <cell r="K274">
            <v>0</v>
          </cell>
          <cell r="L274">
            <v>0</v>
          </cell>
          <cell r="M274" t="e">
            <v>#N/A</v>
          </cell>
          <cell r="S274" t="e">
            <v>#N/A</v>
          </cell>
          <cell r="T274" t="e">
            <v>#N/A</v>
          </cell>
        </row>
        <row r="275">
          <cell r="B275" t="str">
            <v>안광옥</v>
          </cell>
          <cell r="C275">
            <v>19890003</v>
          </cell>
          <cell r="D275" t="str">
            <v>남</v>
          </cell>
          <cell r="E275" t="str">
            <v>581011-1822510</v>
          </cell>
          <cell r="F275">
            <v>39356</v>
          </cell>
          <cell r="G275">
            <v>2.5</v>
          </cell>
          <cell r="H275">
            <v>4511450</v>
          </cell>
          <cell r="I275">
            <v>2713930</v>
          </cell>
          <cell r="K275">
            <v>7225380</v>
          </cell>
          <cell r="L275">
            <v>2408460</v>
          </cell>
          <cell r="M275">
            <v>2002600</v>
          </cell>
          <cell r="S275">
            <v>2002600</v>
          </cell>
          <cell r="T275">
            <v>667533.33333333337</v>
          </cell>
        </row>
        <row r="276">
          <cell r="B276" t="str">
            <v>오세현</v>
          </cell>
          <cell r="C276">
            <v>20080031</v>
          </cell>
          <cell r="D276" t="str">
            <v>남</v>
          </cell>
          <cell r="E276" t="str">
            <v>750301-1830311</v>
          </cell>
          <cell r="F276">
            <v>39595</v>
          </cell>
          <cell r="G276">
            <v>1.8</v>
          </cell>
          <cell r="H276">
            <v>1543700</v>
          </cell>
          <cell r="I276">
            <v>1583700</v>
          </cell>
          <cell r="K276">
            <v>3127400</v>
          </cell>
          <cell r="L276">
            <v>1042466.6666666666</v>
          </cell>
          <cell r="M276" t="e">
            <v>#N/A</v>
          </cell>
          <cell r="S276" t="e">
            <v>#N/A</v>
          </cell>
          <cell r="T276" t="e">
            <v>#N/A</v>
          </cell>
        </row>
        <row r="277">
          <cell r="B277" t="str">
            <v>한승희</v>
          </cell>
          <cell r="C277">
            <v>19940005</v>
          </cell>
          <cell r="D277" t="str">
            <v>여</v>
          </cell>
          <cell r="E277" t="str">
            <v>761111-2332818</v>
          </cell>
          <cell r="F277">
            <v>38899</v>
          </cell>
          <cell r="G277">
            <v>3.8</v>
          </cell>
          <cell r="H277">
            <v>1477800</v>
          </cell>
          <cell r="I277">
            <v>1457800</v>
          </cell>
          <cell r="K277">
            <v>2935600</v>
          </cell>
          <cell r="L277">
            <v>978533.33333333337</v>
          </cell>
          <cell r="M277">
            <v>1095450</v>
          </cell>
          <cell r="S277">
            <v>1095450</v>
          </cell>
          <cell r="T277">
            <v>365150</v>
          </cell>
        </row>
        <row r="278">
          <cell r="B278" t="str">
            <v>진형만</v>
          </cell>
          <cell r="C278">
            <v>19980003</v>
          </cell>
          <cell r="D278" t="str">
            <v>남</v>
          </cell>
          <cell r="E278" t="str">
            <v>740120-1255416</v>
          </cell>
          <cell r="F278">
            <v>39479</v>
          </cell>
          <cell r="G278">
            <v>2.2000000000000002</v>
          </cell>
          <cell r="H278">
            <v>1744250</v>
          </cell>
          <cell r="I278">
            <v>1824250</v>
          </cell>
          <cell r="K278">
            <v>3568500</v>
          </cell>
          <cell r="L278">
            <v>1189500</v>
          </cell>
          <cell r="M278">
            <v>1281420</v>
          </cell>
          <cell r="S278">
            <v>1281420</v>
          </cell>
          <cell r="T278">
            <v>427140</v>
          </cell>
        </row>
        <row r="279">
          <cell r="B279" t="str">
            <v>장응수</v>
          </cell>
          <cell r="C279">
            <v>20020023</v>
          </cell>
          <cell r="D279" t="str">
            <v>남</v>
          </cell>
          <cell r="E279" t="str">
            <v>750520-1805714</v>
          </cell>
          <cell r="F279">
            <v>39356</v>
          </cell>
          <cell r="G279">
            <v>2.5</v>
          </cell>
          <cell r="H279">
            <v>1597460</v>
          </cell>
          <cell r="I279">
            <v>1597460</v>
          </cell>
          <cell r="K279">
            <v>3194920</v>
          </cell>
          <cell r="L279">
            <v>1064973.3333333333</v>
          </cell>
          <cell r="M279">
            <v>1158840</v>
          </cell>
          <cell r="S279">
            <v>1158840</v>
          </cell>
          <cell r="T279">
            <v>386280</v>
          </cell>
        </row>
        <row r="280">
          <cell r="B280" t="str">
            <v>이승국</v>
          </cell>
          <cell r="C280">
            <v>20080001</v>
          </cell>
          <cell r="D280" t="str">
            <v>남</v>
          </cell>
          <cell r="E280" t="str">
            <v>800802-1222010</v>
          </cell>
          <cell r="F280">
            <v>39454</v>
          </cell>
          <cell r="G280">
            <v>2.2000000000000002</v>
          </cell>
          <cell r="H280">
            <v>1703070</v>
          </cell>
          <cell r="I280">
            <v>1330470</v>
          </cell>
          <cell r="K280">
            <v>3033540</v>
          </cell>
          <cell r="L280">
            <v>1011180</v>
          </cell>
          <cell r="M280">
            <v>316160</v>
          </cell>
          <cell r="S280">
            <v>316160</v>
          </cell>
          <cell r="T280">
            <v>105386.66666666667</v>
          </cell>
        </row>
        <row r="281">
          <cell r="B281" t="str">
            <v>박영미</v>
          </cell>
          <cell r="C281">
            <v>20040018</v>
          </cell>
          <cell r="D281" t="str">
            <v>여</v>
          </cell>
          <cell r="E281" t="str">
            <v>810620-2321218</v>
          </cell>
          <cell r="F281">
            <v>39356</v>
          </cell>
          <cell r="G281">
            <v>2.5</v>
          </cell>
          <cell r="H281">
            <v>1211320</v>
          </cell>
          <cell r="I281">
            <v>1211320</v>
          </cell>
          <cell r="K281">
            <v>2422640</v>
          </cell>
          <cell r="L281">
            <v>807546.66666666663</v>
          </cell>
          <cell r="M281">
            <v>871000</v>
          </cell>
          <cell r="S281">
            <v>871000</v>
          </cell>
          <cell r="T281">
            <v>290333.33333333331</v>
          </cell>
        </row>
        <row r="282">
          <cell r="B282" t="str">
            <v>이호상</v>
          </cell>
          <cell r="C282">
            <v>19990030</v>
          </cell>
          <cell r="D282" t="str">
            <v>남</v>
          </cell>
          <cell r="E282" t="str">
            <v>740115-1148315</v>
          </cell>
          <cell r="F282">
            <v>36431</v>
          </cell>
          <cell r="G282">
            <v>10.5</v>
          </cell>
          <cell r="H282">
            <v>1687570</v>
          </cell>
          <cell r="I282">
            <v>1687570</v>
          </cell>
          <cell r="K282">
            <v>3375140</v>
          </cell>
          <cell r="L282">
            <v>1125046.6666666667</v>
          </cell>
          <cell r="M282">
            <v>1347670</v>
          </cell>
          <cell r="S282">
            <v>1347670</v>
          </cell>
          <cell r="T282">
            <v>449223.33333333331</v>
          </cell>
        </row>
        <row r="283">
          <cell r="B283" t="str">
            <v>박영훈</v>
          </cell>
          <cell r="C283">
            <v>20070019</v>
          </cell>
          <cell r="D283" t="str">
            <v>남</v>
          </cell>
          <cell r="E283" t="str">
            <v>810611-1547816</v>
          </cell>
          <cell r="F283">
            <v>39168</v>
          </cell>
          <cell r="G283">
            <v>3</v>
          </cell>
          <cell r="H283">
            <v>1307240</v>
          </cell>
          <cell r="I283">
            <v>1307240</v>
          </cell>
          <cell r="K283">
            <v>2614480</v>
          </cell>
          <cell r="L283">
            <v>871493.33333333337</v>
          </cell>
          <cell r="M283">
            <v>1045940</v>
          </cell>
          <cell r="S283">
            <v>1045940</v>
          </cell>
          <cell r="T283">
            <v>348646.66666666669</v>
          </cell>
        </row>
        <row r="284">
          <cell r="B284" t="str">
            <v>2공장 제조간접(MOLD) 계</v>
          </cell>
          <cell r="C284">
            <v>9</v>
          </cell>
          <cell r="K284">
            <v>0</v>
          </cell>
          <cell r="L284">
            <v>0</v>
          </cell>
          <cell r="M284" t="e">
            <v>#N/A</v>
          </cell>
          <cell r="S284" t="e">
            <v>#N/A</v>
          </cell>
          <cell r="T284" t="e">
            <v>#N/A</v>
          </cell>
        </row>
        <row r="285">
          <cell r="B285" t="str">
            <v>장호철</v>
          </cell>
          <cell r="C285">
            <v>19930006</v>
          </cell>
          <cell r="D285" t="str">
            <v>남</v>
          </cell>
          <cell r="E285" t="str">
            <v>680503-1144114</v>
          </cell>
          <cell r="F285">
            <v>39356</v>
          </cell>
          <cell r="G285">
            <v>2.5</v>
          </cell>
          <cell r="H285">
            <v>1991860</v>
          </cell>
          <cell r="I285">
            <v>1991860</v>
          </cell>
          <cell r="K285">
            <v>3983720</v>
          </cell>
          <cell r="L285">
            <v>1327906.6666666667</v>
          </cell>
          <cell r="M285">
            <v>1491070</v>
          </cell>
          <cell r="S285">
            <v>1491070</v>
          </cell>
          <cell r="T285">
            <v>497023.33333333331</v>
          </cell>
        </row>
        <row r="286">
          <cell r="B286" t="str">
            <v>이수훈</v>
          </cell>
          <cell r="C286">
            <v>20070015</v>
          </cell>
          <cell r="D286" t="str">
            <v>남</v>
          </cell>
          <cell r="E286" t="str">
            <v>790615-1853147</v>
          </cell>
          <cell r="F286">
            <v>39160</v>
          </cell>
          <cell r="G286">
            <v>3</v>
          </cell>
          <cell r="H286">
            <v>1428210</v>
          </cell>
          <cell r="I286">
            <v>1468210</v>
          </cell>
          <cell r="K286">
            <v>2896420</v>
          </cell>
          <cell r="L286">
            <v>965473.33333333337</v>
          </cell>
          <cell r="M286">
            <v>1019000</v>
          </cell>
          <cell r="S286">
            <v>1019000</v>
          </cell>
          <cell r="T286">
            <v>339666.66666666669</v>
          </cell>
        </row>
        <row r="287">
          <cell r="B287" t="str">
            <v>최낙민</v>
          </cell>
          <cell r="C287">
            <v>20070036</v>
          </cell>
          <cell r="D287" t="str">
            <v>남</v>
          </cell>
          <cell r="E287" t="str">
            <v>800111-1852211</v>
          </cell>
          <cell r="F287">
            <v>39307</v>
          </cell>
          <cell r="G287">
            <v>2.6</v>
          </cell>
          <cell r="H287">
            <v>1574020</v>
          </cell>
          <cell r="I287">
            <v>1554020</v>
          </cell>
          <cell r="K287">
            <v>3128040</v>
          </cell>
          <cell r="L287">
            <v>1042680</v>
          </cell>
          <cell r="M287">
            <v>1072230</v>
          </cell>
          <cell r="S287">
            <v>1072230</v>
          </cell>
          <cell r="T287">
            <v>357410</v>
          </cell>
        </row>
        <row r="288">
          <cell r="B288" t="str">
            <v>이윤경</v>
          </cell>
          <cell r="C288">
            <v>20010047</v>
          </cell>
          <cell r="D288" t="str">
            <v>여</v>
          </cell>
          <cell r="E288" t="str">
            <v>831231-2148518</v>
          </cell>
          <cell r="F288">
            <v>37228</v>
          </cell>
          <cell r="G288">
            <v>8.3000000000000007</v>
          </cell>
          <cell r="H288">
            <v>1218680</v>
          </cell>
          <cell r="I288">
            <v>1218680</v>
          </cell>
          <cell r="K288">
            <v>2437360</v>
          </cell>
          <cell r="L288">
            <v>812453.33333333337</v>
          </cell>
          <cell r="M288">
            <v>866000</v>
          </cell>
          <cell r="S288">
            <v>866000</v>
          </cell>
          <cell r="T288">
            <v>288666.66666666669</v>
          </cell>
        </row>
        <row r="289">
          <cell r="B289" t="str">
            <v>2공장 제조간접(CORE) 계</v>
          </cell>
          <cell r="C289">
            <v>4</v>
          </cell>
          <cell r="K289">
            <v>0</v>
          </cell>
          <cell r="L289">
            <v>0</v>
          </cell>
          <cell r="M289" t="e">
            <v>#N/A</v>
          </cell>
          <cell r="S289" t="e">
            <v>#N/A</v>
          </cell>
          <cell r="T289" t="e">
            <v>#N/A</v>
          </cell>
        </row>
        <row r="290">
          <cell r="B290" t="str">
            <v>제조 간접 계</v>
          </cell>
          <cell r="C290">
            <v>53</v>
          </cell>
          <cell r="K290">
            <v>0</v>
          </cell>
          <cell r="L290">
            <v>0</v>
          </cell>
          <cell r="M290" t="e">
            <v>#N/A</v>
          </cell>
          <cell r="S290" t="e">
            <v>#N/A</v>
          </cell>
          <cell r="T290" t="e">
            <v>#N/A</v>
          </cell>
        </row>
        <row r="291">
          <cell r="B291" t="str">
            <v>윤종수</v>
          </cell>
          <cell r="C291">
            <v>19880001</v>
          </cell>
          <cell r="D291" t="str">
            <v>남</v>
          </cell>
          <cell r="E291" t="str">
            <v>361108-1066811</v>
          </cell>
          <cell r="F291">
            <v>32352</v>
          </cell>
          <cell r="G291">
            <v>21.7</v>
          </cell>
          <cell r="H291">
            <v>9461500</v>
          </cell>
          <cell r="I291">
            <v>9461500</v>
          </cell>
          <cell r="K291">
            <v>18923000</v>
          </cell>
          <cell r="L291">
            <v>6307666.666666667</v>
          </cell>
          <cell r="M291">
            <v>7896150</v>
          </cell>
          <cell r="S291">
            <v>7896150</v>
          </cell>
          <cell r="T291">
            <v>2632050</v>
          </cell>
        </row>
        <row r="292">
          <cell r="B292" t="str">
            <v>윤현도</v>
          </cell>
          <cell r="C292">
            <v>19990028</v>
          </cell>
          <cell r="D292" t="str">
            <v>남</v>
          </cell>
          <cell r="E292" t="str">
            <v>660614-1066822</v>
          </cell>
          <cell r="F292">
            <v>36396</v>
          </cell>
          <cell r="G292">
            <v>10.6</v>
          </cell>
          <cell r="H292">
            <v>11475000</v>
          </cell>
          <cell r="I292">
            <v>11475000</v>
          </cell>
          <cell r="K292">
            <v>22950000</v>
          </cell>
          <cell r="L292">
            <v>7650000</v>
          </cell>
          <cell r="M292">
            <v>8645000</v>
          </cell>
          <cell r="S292">
            <v>8645000</v>
          </cell>
          <cell r="T292">
            <v>2881666.6666666665</v>
          </cell>
        </row>
        <row r="293">
          <cell r="B293" t="str">
            <v>황영춘</v>
          </cell>
          <cell r="C293">
            <v>20020026</v>
          </cell>
          <cell r="D293" t="str">
            <v>남</v>
          </cell>
          <cell r="E293" t="str">
            <v>520120-1140328</v>
          </cell>
          <cell r="F293">
            <v>37422</v>
          </cell>
          <cell r="G293">
            <v>7.8</v>
          </cell>
          <cell r="H293">
            <v>4373000</v>
          </cell>
          <cell r="I293">
            <v>4373000</v>
          </cell>
          <cell r="K293">
            <v>8746000</v>
          </cell>
          <cell r="L293">
            <v>2915333.3333333335</v>
          </cell>
          <cell r="M293">
            <v>2716740</v>
          </cell>
          <cell r="S293">
            <v>2716740</v>
          </cell>
          <cell r="T293">
            <v>905580</v>
          </cell>
        </row>
        <row r="294">
          <cell r="B294" t="str">
            <v>김승호</v>
          </cell>
          <cell r="C294">
            <v>20020027</v>
          </cell>
          <cell r="D294" t="str">
            <v>남</v>
          </cell>
          <cell r="E294" t="str">
            <v>540828-1056015</v>
          </cell>
          <cell r="F294">
            <v>37422</v>
          </cell>
          <cell r="G294">
            <v>7.8</v>
          </cell>
          <cell r="H294">
            <v>3215000</v>
          </cell>
          <cell r="I294">
            <v>3215000</v>
          </cell>
          <cell r="K294">
            <v>6430000</v>
          </cell>
          <cell r="L294">
            <v>2143333.3333333335</v>
          </cell>
          <cell r="M294">
            <v>2716740</v>
          </cell>
          <cell r="S294">
            <v>2716740</v>
          </cell>
          <cell r="T294">
            <v>905580</v>
          </cell>
        </row>
        <row r="295">
          <cell r="B295" t="str">
            <v>박승용</v>
          </cell>
          <cell r="C295">
            <v>20050022</v>
          </cell>
          <cell r="D295" t="str">
            <v>남</v>
          </cell>
          <cell r="E295" t="str">
            <v>610318-1840514</v>
          </cell>
          <cell r="F295">
            <v>38474</v>
          </cell>
          <cell r="G295">
            <v>4.9000000000000004</v>
          </cell>
          <cell r="H295">
            <v>3441600</v>
          </cell>
          <cell r="I295">
            <v>3441600</v>
          </cell>
          <cell r="K295">
            <v>6883200</v>
          </cell>
          <cell r="L295">
            <v>2294400</v>
          </cell>
          <cell r="M295">
            <v>2044700</v>
          </cell>
          <cell r="S295">
            <v>2044700</v>
          </cell>
          <cell r="T295">
            <v>681566.66666666663</v>
          </cell>
        </row>
        <row r="296">
          <cell r="B296" t="str">
            <v>최효성</v>
          </cell>
          <cell r="C296">
            <v>20080037</v>
          </cell>
          <cell r="D296" t="str">
            <v>남</v>
          </cell>
          <cell r="E296" t="str">
            <v>630214-1520111</v>
          </cell>
          <cell r="F296">
            <v>39609</v>
          </cell>
          <cell r="G296">
            <v>1.8</v>
          </cell>
          <cell r="H296">
            <v>2000000</v>
          </cell>
          <cell r="I296">
            <v>2000000</v>
          </cell>
          <cell r="K296">
            <v>4000000</v>
          </cell>
          <cell r="L296">
            <v>1333333.3333333333</v>
          </cell>
          <cell r="M296" t="e">
            <v>#N/A</v>
          </cell>
          <cell r="S296" t="e">
            <v>#N/A</v>
          </cell>
          <cell r="T296" t="e">
            <v>#N/A</v>
          </cell>
        </row>
        <row r="297">
          <cell r="B297" t="str">
            <v>형창우</v>
          </cell>
          <cell r="C297">
            <v>20080038</v>
          </cell>
          <cell r="D297" t="str">
            <v>남</v>
          </cell>
          <cell r="E297" t="str">
            <v>660428-1654611</v>
          </cell>
          <cell r="F297">
            <v>39609</v>
          </cell>
          <cell r="G297">
            <v>1.8</v>
          </cell>
          <cell r="H297">
            <v>2000000</v>
          </cell>
          <cell r="I297">
            <v>2000000</v>
          </cell>
          <cell r="K297">
            <v>4000000</v>
          </cell>
          <cell r="L297">
            <v>1333333.3333333333</v>
          </cell>
          <cell r="M297" t="e">
            <v>#N/A</v>
          </cell>
          <cell r="S297" t="e">
            <v>#N/A</v>
          </cell>
          <cell r="T297" t="e">
            <v>#N/A</v>
          </cell>
        </row>
        <row r="298">
          <cell r="B298" t="str">
            <v>김두황</v>
          </cell>
          <cell r="C298">
            <v>20080036</v>
          </cell>
          <cell r="D298" t="str">
            <v>남</v>
          </cell>
          <cell r="E298" t="str">
            <v>310211-1030719</v>
          </cell>
          <cell r="F298">
            <v>39609</v>
          </cell>
          <cell r="G298">
            <v>1.8</v>
          </cell>
          <cell r="H298">
            <v>2500000</v>
          </cell>
          <cell r="I298">
            <v>2500000</v>
          </cell>
          <cell r="K298">
            <v>5000000</v>
          </cell>
          <cell r="L298">
            <v>1666666.6666666667</v>
          </cell>
          <cell r="M298" t="e">
            <v>#N/A</v>
          </cell>
          <cell r="S298" t="e">
            <v>#N/A</v>
          </cell>
          <cell r="T298" t="e">
            <v>#N/A</v>
          </cell>
        </row>
        <row r="299">
          <cell r="B299" t="str">
            <v>박춘섭</v>
          </cell>
          <cell r="C299">
            <v>19900005</v>
          </cell>
          <cell r="D299" t="str">
            <v>남</v>
          </cell>
          <cell r="E299" t="str">
            <v>630104-1149527</v>
          </cell>
          <cell r="F299">
            <v>39356</v>
          </cell>
          <cell r="G299">
            <v>2.5</v>
          </cell>
          <cell r="H299">
            <v>4223990</v>
          </cell>
          <cell r="I299">
            <v>2724100</v>
          </cell>
          <cell r="K299">
            <v>6948090</v>
          </cell>
          <cell r="L299">
            <v>2316030</v>
          </cell>
          <cell r="M299">
            <v>1890000</v>
          </cell>
          <cell r="S299">
            <v>1890000</v>
          </cell>
          <cell r="T299">
            <v>630000</v>
          </cell>
        </row>
        <row r="300">
          <cell r="B300" t="str">
            <v>유상선</v>
          </cell>
          <cell r="C300">
            <v>19940013</v>
          </cell>
          <cell r="D300" t="str">
            <v>남</v>
          </cell>
          <cell r="E300" t="str">
            <v>580311-1776112</v>
          </cell>
          <cell r="F300">
            <v>39722</v>
          </cell>
          <cell r="G300">
            <v>1.5</v>
          </cell>
          <cell r="H300">
            <v>2286750</v>
          </cell>
          <cell r="I300">
            <v>2286750</v>
          </cell>
          <cell r="K300">
            <v>4573500</v>
          </cell>
          <cell r="L300">
            <v>1524500</v>
          </cell>
          <cell r="M300">
            <v>1664400</v>
          </cell>
          <cell r="S300">
            <v>1664400</v>
          </cell>
          <cell r="T300">
            <v>554800</v>
          </cell>
        </row>
        <row r="301">
          <cell r="B301" t="str">
            <v>서승렬</v>
          </cell>
          <cell r="C301">
            <v>20030060</v>
          </cell>
          <cell r="D301" t="str">
            <v>남</v>
          </cell>
          <cell r="E301" t="str">
            <v>780813-1254316</v>
          </cell>
          <cell r="F301">
            <v>37978</v>
          </cell>
          <cell r="G301">
            <v>6.3</v>
          </cell>
          <cell r="H301">
            <v>1753680</v>
          </cell>
          <cell r="I301">
            <v>1793680</v>
          </cell>
          <cell r="K301">
            <v>3547360</v>
          </cell>
          <cell r="L301">
            <v>1182453.3333333333</v>
          </cell>
          <cell r="M301">
            <v>1170660</v>
          </cell>
          <cell r="S301">
            <v>1170660</v>
          </cell>
          <cell r="T301">
            <v>390220</v>
          </cell>
        </row>
        <row r="302">
          <cell r="B302" t="str">
            <v>김혜림</v>
          </cell>
          <cell r="C302">
            <v>20030024</v>
          </cell>
          <cell r="D302" t="str">
            <v>여</v>
          </cell>
          <cell r="E302" t="str">
            <v>820328-2470715</v>
          </cell>
          <cell r="F302">
            <v>37775</v>
          </cell>
          <cell r="G302">
            <v>6.8</v>
          </cell>
          <cell r="H302">
            <v>1325340</v>
          </cell>
          <cell r="I302">
            <v>325930</v>
          </cell>
          <cell r="K302">
            <v>1651270</v>
          </cell>
          <cell r="L302">
            <v>550423.33333333337</v>
          </cell>
          <cell r="M302">
            <v>867000</v>
          </cell>
          <cell r="S302">
            <v>867000</v>
          </cell>
          <cell r="T302">
            <v>289000</v>
          </cell>
        </row>
        <row r="303">
          <cell r="B303" t="str">
            <v>권하용</v>
          </cell>
          <cell r="C303">
            <v>20080104</v>
          </cell>
          <cell r="D303" t="str">
            <v>남</v>
          </cell>
          <cell r="E303" t="str">
            <v>791113-1155525</v>
          </cell>
          <cell r="F303">
            <v>39765</v>
          </cell>
          <cell r="G303">
            <v>1.4</v>
          </cell>
          <cell r="H303">
            <v>1580100</v>
          </cell>
          <cell r="I303">
            <v>1580100</v>
          </cell>
          <cell r="K303">
            <v>3160200</v>
          </cell>
          <cell r="L303">
            <v>1053400</v>
          </cell>
          <cell r="M303" t="e">
            <v>#N/A</v>
          </cell>
          <cell r="S303" t="e">
            <v>#N/A</v>
          </cell>
          <cell r="T303" t="e">
            <v>#N/A</v>
          </cell>
        </row>
        <row r="304">
          <cell r="B304" t="str">
            <v>정혜진</v>
          </cell>
          <cell r="C304">
            <v>20080107</v>
          </cell>
          <cell r="D304" t="str">
            <v>여</v>
          </cell>
          <cell r="E304" t="str">
            <v>830616-2148918</v>
          </cell>
          <cell r="F304">
            <v>39776</v>
          </cell>
          <cell r="G304">
            <v>1.4</v>
          </cell>
          <cell r="H304">
            <v>1157290</v>
          </cell>
          <cell r="I304">
            <v>1157290</v>
          </cell>
          <cell r="K304">
            <v>2314580</v>
          </cell>
          <cell r="L304">
            <v>771526.66666666663</v>
          </cell>
          <cell r="M304" t="e">
            <v>#N/A</v>
          </cell>
          <cell r="S304" t="e">
            <v>#N/A</v>
          </cell>
          <cell r="T304" t="e">
            <v>#N/A</v>
          </cell>
        </row>
        <row r="305">
          <cell r="B305" t="str">
            <v>윤주환</v>
          </cell>
          <cell r="C305">
            <v>20070041</v>
          </cell>
          <cell r="D305" t="str">
            <v>남</v>
          </cell>
          <cell r="E305" t="str">
            <v>611001-1252111</v>
          </cell>
          <cell r="F305">
            <v>39328</v>
          </cell>
          <cell r="G305">
            <v>2.6</v>
          </cell>
          <cell r="H305">
            <v>1744500</v>
          </cell>
          <cell r="I305">
            <v>1744500</v>
          </cell>
          <cell r="K305">
            <v>3489000</v>
          </cell>
          <cell r="L305">
            <v>1163000</v>
          </cell>
          <cell r="M305">
            <v>819000</v>
          </cell>
          <cell r="S305">
            <v>819000</v>
          </cell>
          <cell r="T305">
            <v>273000</v>
          </cell>
        </row>
        <row r="306">
          <cell r="B306" t="str">
            <v>송병선</v>
          </cell>
          <cell r="C306">
            <v>19940001</v>
          </cell>
          <cell r="D306" t="str">
            <v>남</v>
          </cell>
          <cell r="E306" t="str">
            <v>650722-1342214</v>
          </cell>
          <cell r="F306">
            <v>39356</v>
          </cell>
          <cell r="G306">
            <v>2.5</v>
          </cell>
          <cell r="H306">
            <v>2719170</v>
          </cell>
          <cell r="I306">
            <v>4233140</v>
          </cell>
          <cell r="K306">
            <v>6952310</v>
          </cell>
          <cell r="L306">
            <v>2317436.6666666665</v>
          </cell>
          <cell r="M306">
            <v>1822800</v>
          </cell>
          <cell r="S306">
            <v>1822800</v>
          </cell>
          <cell r="T306">
            <v>607600</v>
          </cell>
        </row>
        <row r="307">
          <cell r="B307" t="str">
            <v>이종원</v>
          </cell>
          <cell r="C307">
            <v>19930001</v>
          </cell>
          <cell r="D307" t="str">
            <v>남</v>
          </cell>
          <cell r="E307" t="str">
            <v>661210-1471127</v>
          </cell>
          <cell r="F307">
            <v>33973</v>
          </cell>
          <cell r="G307">
            <v>17.2</v>
          </cell>
          <cell r="H307">
            <v>3481340</v>
          </cell>
          <cell r="I307">
            <v>2226130</v>
          </cell>
          <cell r="K307">
            <v>5707470</v>
          </cell>
          <cell r="L307">
            <v>1902490</v>
          </cell>
          <cell r="M307">
            <v>1617600</v>
          </cell>
          <cell r="S307">
            <v>1617600</v>
          </cell>
          <cell r="T307">
            <v>539200</v>
          </cell>
        </row>
        <row r="308">
          <cell r="B308" t="str">
            <v>이영규</v>
          </cell>
          <cell r="C308">
            <v>19990020</v>
          </cell>
          <cell r="D308" t="str">
            <v>남</v>
          </cell>
          <cell r="E308" t="str">
            <v>740414-1775925</v>
          </cell>
          <cell r="F308">
            <v>39356</v>
          </cell>
          <cell r="G308">
            <v>2.5</v>
          </cell>
          <cell r="H308">
            <v>1681480</v>
          </cell>
          <cell r="I308">
            <v>1681480</v>
          </cell>
          <cell r="K308">
            <v>3362960</v>
          </cell>
          <cell r="L308">
            <v>1120986.6666666667</v>
          </cell>
          <cell r="M308">
            <v>1276800</v>
          </cell>
          <cell r="S308">
            <v>1276800</v>
          </cell>
          <cell r="T308">
            <v>425600</v>
          </cell>
        </row>
        <row r="309">
          <cell r="B309" t="str">
            <v>박은정</v>
          </cell>
          <cell r="C309">
            <v>20010041</v>
          </cell>
          <cell r="D309" t="str">
            <v>여</v>
          </cell>
          <cell r="E309" t="str">
            <v>810103-2065711</v>
          </cell>
          <cell r="F309">
            <v>37190</v>
          </cell>
          <cell r="G309">
            <v>8.4</v>
          </cell>
          <cell r="H309">
            <v>1323590</v>
          </cell>
          <cell r="I309">
            <v>1323590</v>
          </cell>
          <cell r="K309">
            <v>2647180</v>
          </cell>
          <cell r="L309">
            <v>882393.33333333337</v>
          </cell>
          <cell r="M309">
            <v>927000</v>
          </cell>
          <cell r="S309">
            <v>927000</v>
          </cell>
          <cell r="T309">
            <v>309000</v>
          </cell>
        </row>
        <row r="310">
          <cell r="B310" t="str">
            <v>신은영</v>
          </cell>
          <cell r="C310">
            <v>20020044</v>
          </cell>
          <cell r="D310" t="str">
            <v>여</v>
          </cell>
          <cell r="E310" t="str">
            <v>840607-2065618</v>
          </cell>
          <cell r="F310">
            <v>37525</v>
          </cell>
          <cell r="G310">
            <v>7.5</v>
          </cell>
          <cell r="H310">
            <v>1226790</v>
          </cell>
          <cell r="I310">
            <v>1266790</v>
          </cell>
          <cell r="K310">
            <v>2493580</v>
          </cell>
          <cell r="L310">
            <v>831193.33333333337</v>
          </cell>
          <cell r="M310">
            <v>853000</v>
          </cell>
          <cell r="S310">
            <v>853000</v>
          </cell>
          <cell r="T310">
            <v>284333.33333333331</v>
          </cell>
        </row>
        <row r="311">
          <cell r="B311" t="str">
            <v>이정옥</v>
          </cell>
          <cell r="C311">
            <v>20020003</v>
          </cell>
          <cell r="D311" t="str">
            <v>여</v>
          </cell>
          <cell r="E311" t="str">
            <v>780615-2235621</v>
          </cell>
          <cell r="F311">
            <v>37280</v>
          </cell>
          <cell r="G311">
            <v>8.1999999999999993</v>
          </cell>
          <cell r="H311">
            <v>2381900</v>
          </cell>
          <cell r="I311">
            <v>1689720</v>
          </cell>
          <cell r="K311">
            <v>4071620</v>
          </cell>
          <cell r="L311">
            <v>1357206.6666666667</v>
          </cell>
          <cell r="M311">
            <v>1028960</v>
          </cell>
          <cell r="S311">
            <v>1028960</v>
          </cell>
          <cell r="T311">
            <v>342986.66666666669</v>
          </cell>
        </row>
        <row r="312">
          <cell r="B312" t="str">
            <v>한진열</v>
          </cell>
          <cell r="C312">
            <v>20050028</v>
          </cell>
          <cell r="D312" t="str">
            <v>남</v>
          </cell>
          <cell r="E312" t="str">
            <v>790127-1155416</v>
          </cell>
          <cell r="F312">
            <v>38510</v>
          </cell>
          <cell r="G312">
            <v>4.8</v>
          </cell>
          <cell r="H312">
            <v>1537190</v>
          </cell>
          <cell r="I312">
            <v>1497190</v>
          </cell>
          <cell r="K312">
            <v>3034380</v>
          </cell>
          <cell r="L312">
            <v>1011460</v>
          </cell>
          <cell r="M312">
            <v>1056000</v>
          </cell>
          <cell r="S312">
            <v>1056000</v>
          </cell>
          <cell r="T312">
            <v>352000</v>
          </cell>
        </row>
        <row r="313">
          <cell r="B313" t="str">
            <v>황보진아</v>
          </cell>
          <cell r="C313">
            <v>20070024</v>
          </cell>
          <cell r="D313" t="str">
            <v>여</v>
          </cell>
          <cell r="E313" t="str">
            <v>820715-2703210</v>
          </cell>
          <cell r="F313">
            <v>39204</v>
          </cell>
          <cell r="G313">
            <v>2.9</v>
          </cell>
          <cell r="H313">
            <v>1175680</v>
          </cell>
          <cell r="I313">
            <v>1175680</v>
          </cell>
          <cell r="K313">
            <v>2351360</v>
          </cell>
          <cell r="L313">
            <v>783786.66666666663</v>
          </cell>
          <cell r="M313">
            <v>860000</v>
          </cell>
          <cell r="S313">
            <v>860000</v>
          </cell>
          <cell r="T313">
            <v>286666.66666666669</v>
          </cell>
        </row>
        <row r="314">
          <cell r="B314" t="str">
            <v>김종엽</v>
          </cell>
          <cell r="C314">
            <v>20070065</v>
          </cell>
          <cell r="D314" t="str">
            <v>남</v>
          </cell>
          <cell r="E314" t="str">
            <v>791023-1183113</v>
          </cell>
          <cell r="F314">
            <v>39405</v>
          </cell>
          <cell r="G314">
            <v>2.4</v>
          </cell>
          <cell r="H314">
            <v>1414520</v>
          </cell>
          <cell r="I314">
            <v>1414520</v>
          </cell>
          <cell r="K314">
            <v>2829040</v>
          </cell>
          <cell r="L314">
            <v>943013.33333333337</v>
          </cell>
          <cell r="M314">
            <v>936900</v>
          </cell>
          <cell r="S314">
            <v>936900</v>
          </cell>
          <cell r="T314">
            <v>312300</v>
          </cell>
        </row>
        <row r="315">
          <cell r="B315" t="str">
            <v>이동승</v>
          </cell>
          <cell r="C315">
            <v>20030017</v>
          </cell>
          <cell r="D315" t="str">
            <v>남</v>
          </cell>
          <cell r="E315" t="str">
            <v>570615-1056031</v>
          </cell>
          <cell r="F315">
            <v>37740</v>
          </cell>
          <cell r="G315">
            <v>6.9</v>
          </cell>
          <cell r="H315">
            <v>2155000</v>
          </cell>
          <cell r="I315">
            <v>2155000</v>
          </cell>
          <cell r="K315">
            <v>4310000</v>
          </cell>
          <cell r="L315">
            <v>1436666.6666666667</v>
          </cell>
          <cell r="M315">
            <v>2160270</v>
          </cell>
          <cell r="S315">
            <v>2160270</v>
          </cell>
          <cell r="T315">
            <v>720090</v>
          </cell>
        </row>
        <row r="316">
          <cell r="B316" t="str">
            <v>백경한</v>
          </cell>
          <cell r="C316">
            <v>20070071</v>
          </cell>
          <cell r="D316" t="str">
            <v>남</v>
          </cell>
          <cell r="E316" t="str">
            <v>680928-1221421</v>
          </cell>
          <cell r="F316">
            <v>39426</v>
          </cell>
          <cell r="G316">
            <v>2.2999999999999998</v>
          </cell>
          <cell r="H316">
            <v>2045000</v>
          </cell>
          <cell r="I316">
            <v>2045000</v>
          </cell>
          <cell r="K316">
            <v>4090000</v>
          </cell>
          <cell r="L316">
            <v>1363333.3333333333</v>
          </cell>
          <cell r="M316">
            <v>1854200</v>
          </cell>
          <cell r="S316">
            <v>1854200</v>
          </cell>
          <cell r="T316">
            <v>618066.66666666663</v>
          </cell>
        </row>
        <row r="317">
          <cell r="B317" t="str">
            <v>이덕희</v>
          </cell>
          <cell r="C317">
            <v>19890011</v>
          </cell>
          <cell r="D317" t="str">
            <v>남</v>
          </cell>
          <cell r="E317" t="str">
            <v>610922-1386710</v>
          </cell>
          <cell r="F317">
            <v>39356</v>
          </cell>
          <cell r="G317">
            <v>2.5</v>
          </cell>
          <cell r="H317">
            <v>1860000</v>
          </cell>
          <cell r="I317">
            <v>1860000</v>
          </cell>
          <cell r="K317">
            <v>3720000</v>
          </cell>
          <cell r="L317">
            <v>1240000</v>
          </cell>
          <cell r="M317">
            <v>1959200</v>
          </cell>
          <cell r="S317">
            <v>1959200</v>
          </cell>
          <cell r="T317">
            <v>653066.66666666663</v>
          </cell>
        </row>
        <row r="318">
          <cell r="B318" t="str">
            <v>장세권</v>
          </cell>
          <cell r="C318">
            <v>19980001</v>
          </cell>
          <cell r="D318" t="str">
            <v>남</v>
          </cell>
          <cell r="E318" t="str">
            <v>710115-1056154</v>
          </cell>
          <cell r="F318">
            <v>38749</v>
          </cell>
          <cell r="G318">
            <v>4.2</v>
          </cell>
          <cell r="H318">
            <v>1325000</v>
          </cell>
          <cell r="I318">
            <v>1325000</v>
          </cell>
          <cell r="K318">
            <v>2650000</v>
          </cell>
          <cell r="L318">
            <v>883333.33333333337</v>
          </cell>
          <cell r="M318">
            <v>1326960</v>
          </cell>
          <cell r="S318">
            <v>1326960</v>
          </cell>
          <cell r="T318">
            <v>442320</v>
          </cell>
        </row>
        <row r="319">
          <cell r="B319" t="str">
            <v>이상응</v>
          </cell>
          <cell r="C319">
            <v>20060038</v>
          </cell>
          <cell r="D319" t="str">
            <v>남</v>
          </cell>
          <cell r="E319" t="str">
            <v>630621-1055910</v>
          </cell>
          <cell r="F319">
            <v>38991</v>
          </cell>
          <cell r="G319">
            <v>3.5</v>
          </cell>
          <cell r="H319">
            <v>2710180</v>
          </cell>
          <cell r="I319">
            <v>2710180</v>
          </cell>
          <cell r="K319">
            <v>5420360</v>
          </cell>
          <cell r="L319">
            <v>1806786.6666666667</v>
          </cell>
          <cell r="M319">
            <v>1886250</v>
          </cell>
          <cell r="S319">
            <v>1886250</v>
          </cell>
          <cell r="T319">
            <v>628750</v>
          </cell>
        </row>
        <row r="320">
          <cell r="B320" t="str">
            <v>황성환</v>
          </cell>
          <cell r="C320">
            <v>19920004</v>
          </cell>
          <cell r="D320" t="str">
            <v>남</v>
          </cell>
          <cell r="E320" t="str">
            <v>620415-1155518</v>
          </cell>
          <cell r="F320">
            <v>39356</v>
          </cell>
          <cell r="G320">
            <v>2.5</v>
          </cell>
          <cell r="H320">
            <v>2498650</v>
          </cell>
          <cell r="I320">
            <v>2498650</v>
          </cell>
          <cell r="K320">
            <v>4997300</v>
          </cell>
          <cell r="L320">
            <v>1665766.6666666667</v>
          </cell>
          <cell r="M320">
            <v>1805440</v>
          </cell>
          <cell r="S320">
            <v>1805440</v>
          </cell>
          <cell r="T320">
            <v>601813.33333333337</v>
          </cell>
        </row>
        <row r="321">
          <cell r="B321" t="str">
            <v>이강만</v>
          </cell>
          <cell r="C321">
            <v>19920001</v>
          </cell>
          <cell r="D321" t="str">
            <v>남</v>
          </cell>
          <cell r="E321" t="str">
            <v>640113-1397317</v>
          </cell>
          <cell r="F321">
            <v>39295</v>
          </cell>
          <cell r="G321">
            <v>2.7</v>
          </cell>
          <cell r="H321">
            <v>2502250</v>
          </cell>
          <cell r="I321">
            <v>3986300</v>
          </cell>
          <cell r="K321">
            <v>6488550</v>
          </cell>
          <cell r="L321">
            <v>2162850</v>
          </cell>
          <cell r="M321">
            <v>1780640</v>
          </cell>
          <cell r="S321">
            <v>1780640</v>
          </cell>
          <cell r="T321">
            <v>593546.66666666663</v>
          </cell>
        </row>
        <row r="322">
          <cell r="B322" t="str">
            <v>최훈</v>
          </cell>
          <cell r="C322">
            <v>19940004</v>
          </cell>
          <cell r="D322" t="str">
            <v>남</v>
          </cell>
          <cell r="E322" t="str">
            <v>640109-1010221</v>
          </cell>
          <cell r="F322">
            <v>38231</v>
          </cell>
          <cell r="G322">
            <v>5.6</v>
          </cell>
          <cell r="H322">
            <v>2424510</v>
          </cell>
          <cell r="I322">
            <v>2404510</v>
          </cell>
          <cell r="K322">
            <v>4829020</v>
          </cell>
          <cell r="L322">
            <v>1609673.3333333333</v>
          </cell>
          <cell r="M322">
            <v>1742200</v>
          </cell>
          <cell r="S322">
            <v>1742200</v>
          </cell>
          <cell r="T322">
            <v>580733.33333333337</v>
          </cell>
        </row>
        <row r="323">
          <cell r="B323" t="str">
            <v>김석이</v>
          </cell>
          <cell r="C323">
            <v>19950007</v>
          </cell>
          <cell r="D323" t="str">
            <v>남</v>
          </cell>
          <cell r="E323" t="str">
            <v>680127-1154915</v>
          </cell>
          <cell r="F323">
            <v>39022</v>
          </cell>
          <cell r="G323">
            <v>3.4</v>
          </cell>
          <cell r="H323">
            <v>2010700</v>
          </cell>
          <cell r="I323">
            <v>2070700</v>
          </cell>
          <cell r="K323">
            <v>4081400</v>
          </cell>
          <cell r="L323">
            <v>1360466.6666666667</v>
          </cell>
          <cell r="M323">
            <v>1458940</v>
          </cell>
          <cell r="S323">
            <v>1458940</v>
          </cell>
          <cell r="T323">
            <v>486313.33333333331</v>
          </cell>
        </row>
        <row r="324">
          <cell r="B324" t="str">
            <v>홍석윤</v>
          </cell>
          <cell r="C324">
            <v>20070044</v>
          </cell>
          <cell r="D324" t="str">
            <v>남</v>
          </cell>
          <cell r="E324" t="str">
            <v>680526-1254211</v>
          </cell>
          <cell r="F324">
            <v>39342</v>
          </cell>
          <cell r="G324">
            <v>2.5</v>
          </cell>
          <cell r="H324">
            <v>1970750</v>
          </cell>
          <cell r="I324">
            <v>1970750</v>
          </cell>
          <cell r="K324">
            <v>3941500</v>
          </cell>
          <cell r="L324">
            <v>1313833.3333333333</v>
          </cell>
          <cell r="M324">
            <v>1451800</v>
          </cell>
          <cell r="S324">
            <v>1451800</v>
          </cell>
          <cell r="T324">
            <v>483933.33333333331</v>
          </cell>
        </row>
        <row r="325">
          <cell r="B325" t="str">
            <v>이택기</v>
          </cell>
          <cell r="C325">
            <v>19960007</v>
          </cell>
          <cell r="D325" t="str">
            <v>남</v>
          </cell>
          <cell r="E325" t="str">
            <v>690723-1149123</v>
          </cell>
          <cell r="F325">
            <v>39479</v>
          </cell>
          <cell r="G325">
            <v>2.2000000000000002</v>
          </cell>
          <cell r="H325">
            <v>1897020</v>
          </cell>
          <cell r="I325">
            <v>1897020</v>
          </cell>
          <cell r="K325">
            <v>3794040</v>
          </cell>
          <cell r="L325">
            <v>1264680</v>
          </cell>
          <cell r="M325">
            <v>1396640</v>
          </cell>
          <cell r="S325">
            <v>1396640</v>
          </cell>
          <cell r="T325">
            <v>465546.66666666669</v>
          </cell>
        </row>
        <row r="326">
          <cell r="B326" t="str">
            <v>박광진</v>
          </cell>
          <cell r="C326">
            <v>19990019</v>
          </cell>
          <cell r="D326" t="str">
            <v>남</v>
          </cell>
          <cell r="E326" t="str">
            <v>720301-1256121</v>
          </cell>
          <cell r="F326">
            <v>39661</v>
          </cell>
          <cell r="G326">
            <v>1.7</v>
          </cell>
          <cell r="H326">
            <v>1855540</v>
          </cell>
          <cell r="I326">
            <v>1855540</v>
          </cell>
          <cell r="K326">
            <v>3711080</v>
          </cell>
          <cell r="L326">
            <v>1237026.6666666667</v>
          </cell>
          <cell r="M326">
            <v>1316700</v>
          </cell>
          <cell r="S326">
            <v>1316700</v>
          </cell>
          <cell r="T326">
            <v>438900</v>
          </cell>
        </row>
        <row r="327">
          <cell r="B327" t="str">
            <v>이정훈1</v>
          </cell>
          <cell r="C327">
            <v>20030046</v>
          </cell>
          <cell r="D327" t="str">
            <v>남</v>
          </cell>
          <cell r="E327" t="str">
            <v>720708-1684110</v>
          </cell>
          <cell r="F327">
            <v>37926</v>
          </cell>
          <cell r="G327">
            <v>6.4</v>
          </cell>
          <cell r="H327">
            <v>1765810</v>
          </cell>
          <cell r="I327">
            <v>1785810</v>
          </cell>
          <cell r="K327">
            <v>3551620</v>
          </cell>
          <cell r="L327">
            <v>1183873.3333333333</v>
          </cell>
          <cell r="M327">
            <v>1291590</v>
          </cell>
          <cell r="S327">
            <v>1291590</v>
          </cell>
          <cell r="T327">
            <v>430530</v>
          </cell>
        </row>
        <row r="328">
          <cell r="B328" t="str">
            <v>이기억</v>
          </cell>
          <cell r="C328">
            <v>20010013</v>
          </cell>
          <cell r="D328" t="str">
            <v>남</v>
          </cell>
          <cell r="E328" t="str">
            <v>720122-1150218</v>
          </cell>
          <cell r="F328">
            <v>37032</v>
          </cell>
          <cell r="G328">
            <v>8.9</v>
          </cell>
          <cell r="H328">
            <v>1757500</v>
          </cell>
          <cell r="I328">
            <v>1757500</v>
          </cell>
          <cell r="K328">
            <v>3515000</v>
          </cell>
          <cell r="L328">
            <v>1171666.6666666667</v>
          </cell>
          <cell r="M328">
            <v>1227520</v>
          </cell>
          <cell r="S328">
            <v>1227520</v>
          </cell>
          <cell r="T328">
            <v>409173.33333333331</v>
          </cell>
        </row>
        <row r="329">
          <cell r="B329" t="str">
            <v>김대철</v>
          </cell>
          <cell r="C329">
            <v>20030009</v>
          </cell>
          <cell r="D329" t="str">
            <v>남</v>
          </cell>
          <cell r="E329" t="str">
            <v>750424-1156836</v>
          </cell>
          <cell r="F329">
            <v>37712</v>
          </cell>
          <cell r="G329">
            <v>7</v>
          </cell>
          <cell r="H329">
            <v>1603200</v>
          </cell>
          <cell r="I329">
            <v>1623200</v>
          </cell>
          <cell r="K329">
            <v>3226400</v>
          </cell>
          <cell r="L329">
            <v>1075466.6666666667</v>
          </cell>
          <cell r="M329">
            <v>1158840</v>
          </cell>
          <cell r="S329">
            <v>1158840</v>
          </cell>
          <cell r="T329">
            <v>386280</v>
          </cell>
        </row>
        <row r="330">
          <cell r="B330" t="str">
            <v>황삼성</v>
          </cell>
          <cell r="C330">
            <v>20030019</v>
          </cell>
          <cell r="D330" t="str">
            <v>남</v>
          </cell>
          <cell r="E330" t="str">
            <v>780112-1524411</v>
          </cell>
          <cell r="F330">
            <v>39356</v>
          </cell>
          <cell r="G330">
            <v>2.5</v>
          </cell>
          <cell r="H330">
            <v>1566180</v>
          </cell>
          <cell r="I330">
            <v>1546180</v>
          </cell>
          <cell r="K330">
            <v>3112360</v>
          </cell>
          <cell r="L330">
            <v>1037453.3333333334</v>
          </cell>
          <cell r="M330">
            <v>1129240</v>
          </cell>
          <cell r="S330">
            <v>1129240</v>
          </cell>
          <cell r="T330">
            <v>376413.33333333331</v>
          </cell>
        </row>
        <row r="331">
          <cell r="B331" t="str">
            <v>강도수</v>
          </cell>
          <cell r="C331">
            <v>20040031</v>
          </cell>
          <cell r="D331" t="str">
            <v>남</v>
          </cell>
          <cell r="E331" t="str">
            <v>770526-1398418</v>
          </cell>
          <cell r="F331">
            <v>38089</v>
          </cell>
          <cell r="G331">
            <v>6</v>
          </cell>
          <cell r="H331">
            <v>1583010</v>
          </cell>
          <cell r="I331">
            <v>1563010</v>
          </cell>
          <cell r="K331">
            <v>3146020</v>
          </cell>
          <cell r="L331">
            <v>1048673.3333333333</v>
          </cell>
          <cell r="M331">
            <v>1127060</v>
          </cell>
          <cell r="S331">
            <v>1127060</v>
          </cell>
          <cell r="T331">
            <v>375686.66666666669</v>
          </cell>
        </row>
        <row r="332">
          <cell r="B332" t="str">
            <v>천희용</v>
          </cell>
          <cell r="C332">
            <v>20040060</v>
          </cell>
          <cell r="D332" t="str">
            <v>남</v>
          </cell>
          <cell r="E332" t="str">
            <v>760919-1148638</v>
          </cell>
          <cell r="F332">
            <v>38243</v>
          </cell>
          <cell r="G332">
            <v>5.6</v>
          </cell>
          <cell r="H332">
            <v>1557600</v>
          </cell>
          <cell r="I332">
            <v>1537600</v>
          </cell>
          <cell r="K332">
            <v>3095200</v>
          </cell>
          <cell r="L332">
            <v>1031733.3333333334</v>
          </cell>
          <cell r="M332">
            <v>1062960</v>
          </cell>
          <cell r="S332">
            <v>1062960</v>
          </cell>
          <cell r="T332">
            <v>354320</v>
          </cell>
        </row>
        <row r="333">
          <cell r="B333" t="str">
            <v>송지연</v>
          </cell>
          <cell r="C333">
            <v>20030028</v>
          </cell>
          <cell r="D333" t="str">
            <v>여</v>
          </cell>
          <cell r="E333" t="str">
            <v>840228-2148819</v>
          </cell>
          <cell r="F333">
            <v>39356</v>
          </cell>
          <cell r="G333">
            <v>2.5</v>
          </cell>
          <cell r="H333">
            <v>1249940</v>
          </cell>
          <cell r="I333">
            <v>1289940</v>
          </cell>
          <cell r="K333">
            <v>2539880</v>
          </cell>
          <cell r="L333">
            <v>846626.66666666663</v>
          </cell>
          <cell r="M333">
            <v>867000</v>
          </cell>
          <cell r="S333">
            <v>867000</v>
          </cell>
          <cell r="T333">
            <v>289000</v>
          </cell>
        </row>
        <row r="334">
          <cell r="B334" t="str">
            <v>김미선</v>
          </cell>
          <cell r="C334">
            <v>20040016</v>
          </cell>
          <cell r="D334" t="str">
            <v>여</v>
          </cell>
          <cell r="E334" t="str">
            <v>860125-2143415</v>
          </cell>
          <cell r="F334">
            <v>38048</v>
          </cell>
          <cell r="G334">
            <v>6.1</v>
          </cell>
          <cell r="H334">
            <v>1254120</v>
          </cell>
          <cell r="I334">
            <v>1234120</v>
          </cell>
          <cell r="K334">
            <v>2488240</v>
          </cell>
          <cell r="L334">
            <v>829413.33333333337</v>
          </cell>
          <cell r="M334">
            <v>841500</v>
          </cell>
          <cell r="S334">
            <v>841500</v>
          </cell>
          <cell r="T334">
            <v>280500</v>
          </cell>
        </row>
        <row r="335">
          <cell r="B335" t="str">
            <v>박이슬</v>
          </cell>
          <cell r="C335">
            <v>20070012</v>
          </cell>
          <cell r="D335" t="str">
            <v>여</v>
          </cell>
          <cell r="E335" t="str">
            <v>880507-2163310</v>
          </cell>
          <cell r="F335">
            <v>39153</v>
          </cell>
          <cell r="G335">
            <v>3.1</v>
          </cell>
          <cell r="H335">
            <v>1174040</v>
          </cell>
          <cell r="I335">
            <v>1194040</v>
          </cell>
          <cell r="K335">
            <v>2368080</v>
          </cell>
          <cell r="L335">
            <v>789360</v>
          </cell>
          <cell r="M335">
            <v>809000</v>
          </cell>
          <cell r="S335">
            <v>809000</v>
          </cell>
          <cell r="T335">
            <v>269666.66666666669</v>
          </cell>
        </row>
        <row r="336">
          <cell r="B336" t="str">
            <v>김혜선</v>
          </cell>
          <cell r="C336">
            <v>20070017</v>
          </cell>
          <cell r="D336" t="str">
            <v>여</v>
          </cell>
          <cell r="E336" t="str">
            <v>881023-2155939</v>
          </cell>
          <cell r="F336">
            <v>39167</v>
          </cell>
          <cell r="G336">
            <v>3</v>
          </cell>
          <cell r="H336">
            <v>1179790</v>
          </cell>
          <cell r="I336">
            <v>1239790</v>
          </cell>
          <cell r="K336">
            <v>2419580</v>
          </cell>
          <cell r="L336">
            <v>806526.66666666663</v>
          </cell>
          <cell r="M336">
            <v>809000</v>
          </cell>
          <cell r="S336">
            <v>809000</v>
          </cell>
          <cell r="T336">
            <v>269666.66666666669</v>
          </cell>
        </row>
        <row r="337">
          <cell r="B337" t="str">
            <v>손다혜</v>
          </cell>
          <cell r="C337">
            <v>20070018</v>
          </cell>
          <cell r="D337" t="str">
            <v>여</v>
          </cell>
          <cell r="E337" t="str">
            <v>880525-2056222</v>
          </cell>
          <cell r="F337">
            <v>39167</v>
          </cell>
          <cell r="G337">
            <v>3</v>
          </cell>
          <cell r="H337">
            <v>1199790</v>
          </cell>
          <cell r="I337">
            <v>1199790</v>
          </cell>
          <cell r="K337">
            <v>2399580</v>
          </cell>
          <cell r="L337">
            <v>799860</v>
          </cell>
          <cell r="M337">
            <v>809000</v>
          </cell>
          <cell r="S337">
            <v>809000</v>
          </cell>
          <cell r="T337">
            <v>269666.66666666669</v>
          </cell>
        </row>
        <row r="338">
          <cell r="B338" t="str">
            <v>박지영</v>
          </cell>
          <cell r="C338">
            <v>20070066</v>
          </cell>
          <cell r="D338" t="str">
            <v>여</v>
          </cell>
          <cell r="E338" t="str">
            <v>861204-2006112</v>
          </cell>
          <cell r="F338">
            <v>39407</v>
          </cell>
          <cell r="G338">
            <v>2.4</v>
          </cell>
          <cell r="H338">
            <v>1174390</v>
          </cell>
          <cell r="I338">
            <v>1174390</v>
          </cell>
          <cell r="K338">
            <v>2348780</v>
          </cell>
          <cell r="L338">
            <v>782926.66666666663</v>
          </cell>
          <cell r="M338">
            <v>361240</v>
          </cell>
          <cell r="S338">
            <v>361240</v>
          </cell>
          <cell r="T338">
            <v>120413.33333333333</v>
          </cell>
        </row>
        <row r="339">
          <cell r="B339" t="str">
            <v>진봄이</v>
          </cell>
          <cell r="C339">
            <v>20070070</v>
          </cell>
          <cell r="D339" t="str">
            <v>여</v>
          </cell>
          <cell r="E339" t="str">
            <v>860722-2051515</v>
          </cell>
          <cell r="F339">
            <v>39414</v>
          </cell>
          <cell r="G339">
            <v>2.2999999999999998</v>
          </cell>
          <cell r="H339">
            <v>1208650</v>
          </cell>
          <cell r="I339">
            <v>1188650</v>
          </cell>
          <cell r="K339">
            <v>2397300</v>
          </cell>
          <cell r="L339">
            <v>799100</v>
          </cell>
          <cell r="M339">
            <v>344820</v>
          </cell>
          <cell r="S339">
            <v>344820</v>
          </cell>
          <cell r="T339">
            <v>114940</v>
          </cell>
        </row>
        <row r="340">
          <cell r="B340" t="str">
            <v>고원경</v>
          </cell>
          <cell r="C340">
            <v>20080013</v>
          </cell>
          <cell r="D340" t="str">
            <v>여</v>
          </cell>
          <cell r="E340" t="str">
            <v>870404-2082111</v>
          </cell>
          <cell r="F340">
            <v>39517</v>
          </cell>
          <cell r="G340">
            <v>2.1</v>
          </cell>
          <cell r="H340">
            <v>1179280</v>
          </cell>
          <cell r="I340">
            <v>1199280</v>
          </cell>
          <cell r="K340">
            <v>2378560</v>
          </cell>
          <cell r="L340">
            <v>792853.33333333337</v>
          </cell>
          <cell r="M340">
            <v>112640</v>
          </cell>
          <cell r="S340">
            <v>112640</v>
          </cell>
          <cell r="T340">
            <v>37546.666666666664</v>
          </cell>
        </row>
        <row r="341">
          <cell r="B341" t="str">
            <v>박미나</v>
          </cell>
          <cell r="C341">
            <v>20080021</v>
          </cell>
          <cell r="D341" t="str">
            <v>여</v>
          </cell>
          <cell r="E341" t="str">
            <v>860110-2063812</v>
          </cell>
          <cell r="F341">
            <v>39566</v>
          </cell>
          <cell r="G341">
            <v>1.9</v>
          </cell>
          <cell r="H341">
            <v>1172600</v>
          </cell>
          <cell r="I341">
            <v>1152600</v>
          </cell>
          <cell r="K341">
            <v>2325200</v>
          </cell>
          <cell r="L341">
            <v>775066.66666666663</v>
          </cell>
          <cell r="M341">
            <v>20000</v>
          </cell>
          <cell r="S341">
            <v>20000</v>
          </cell>
          <cell r="T341">
            <v>6666.666666666667</v>
          </cell>
        </row>
        <row r="342">
          <cell r="B342" t="str">
            <v>임상우</v>
          </cell>
          <cell r="C342">
            <v>20080035</v>
          </cell>
          <cell r="D342" t="str">
            <v>남</v>
          </cell>
          <cell r="E342" t="str">
            <v>820930-1149214</v>
          </cell>
          <cell r="F342">
            <v>39603</v>
          </cell>
          <cell r="G342">
            <v>1.8</v>
          </cell>
          <cell r="H342">
            <v>1345470</v>
          </cell>
          <cell r="I342">
            <v>1365470</v>
          </cell>
          <cell r="K342">
            <v>2710940</v>
          </cell>
          <cell r="L342">
            <v>903646.66666666663</v>
          </cell>
          <cell r="M342" t="e">
            <v>#N/A</v>
          </cell>
          <cell r="S342" t="e">
            <v>#N/A</v>
          </cell>
          <cell r="T342" t="e">
            <v>#N/A</v>
          </cell>
        </row>
        <row r="343">
          <cell r="B343" t="str">
            <v>박정아</v>
          </cell>
          <cell r="C343">
            <v>20080110</v>
          </cell>
          <cell r="D343" t="str">
            <v>여</v>
          </cell>
          <cell r="E343" t="str">
            <v>910226-2702919</v>
          </cell>
          <cell r="F343">
            <v>39790</v>
          </cell>
          <cell r="G343">
            <v>1.3</v>
          </cell>
          <cell r="H343">
            <v>1110790</v>
          </cell>
          <cell r="I343">
            <v>1130790</v>
          </cell>
          <cell r="K343">
            <v>2241580</v>
          </cell>
          <cell r="L343">
            <v>747193.33333333337</v>
          </cell>
          <cell r="M343" t="e">
            <v>#N/A</v>
          </cell>
          <cell r="S343" t="e">
            <v>#N/A</v>
          </cell>
          <cell r="T343" t="e">
            <v>#N/A</v>
          </cell>
        </row>
        <row r="344">
          <cell r="B344" t="str">
            <v>이혜진</v>
          </cell>
          <cell r="C344">
            <v>20080111</v>
          </cell>
          <cell r="D344" t="str">
            <v>여</v>
          </cell>
          <cell r="E344" t="str">
            <v>901229-2183419</v>
          </cell>
          <cell r="F344">
            <v>39790</v>
          </cell>
          <cell r="G344">
            <v>1.3</v>
          </cell>
          <cell r="H344">
            <v>1130790</v>
          </cell>
          <cell r="I344">
            <v>1150790</v>
          </cell>
          <cell r="K344">
            <v>2281580</v>
          </cell>
          <cell r="L344">
            <v>760526.66666666663</v>
          </cell>
          <cell r="M344" t="e">
            <v>#N/A</v>
          </cell>
          <cell r="S344" t="e">
            <v>#N/A</v>
          </cell>
          <cell r="T344" t="e">
            <v>#N/A</v>
          </cell>
        </row>
        <row r="345">
          <cell r="B345" t="str">
            <v>정부금</v>
          </cell>
          <cell r="C345">
            <v>20080112</v>
          </cell>
          <cell r="D345" t="str">
            <v>여</v>
          </cell>
          <cell r="E345" t="str">
            <v>900329-2143714</v>
          </cell>
          <cell r="F345">
            <v>39790</v>
          </cell>
          <cell r="G345">
            <v>1.3</v>
          </cell>
          <cell r="H345">
            <v>1110790</v>
          </cell>
          <cell r="I345">
            <v>740520</v>
          </cell>
          <cell r="K345">
            <v>1851310</v>
          </cell>
          <cell r="L345">
            <v>617103.33333333337</v>
          </cell>
          <cell r="M345" t="e">
            <v>#N/A</v>
          </cell>
          <cell r="S345" t="e">
            <v>#N/A</v>
          </cell>
          <cell r="T345" t="e">
            <v>#N/A</v>
          </cell>
        </row>
        <row r="346">
          <cell r="B346" t="str">
            <v>이경희</v>
          </cell>
          <cell r="C346">
            <v>20080113</v>
          </cell>
          <cell r="D346" t="str">
            <v>여</v>
          </cell>
          <cell r="E346" t="str">
            <v>900727-2155519</v>
          </cell>
          <cell r="F346">
            <v>39790</v>
          </cell>
          <cell r="G346">
            <v>1.3</v>
          </cell>
          <cell r="H346">
            <v>1090790</v>
          </cell>
          <cell r="I346">
            <v>1150790</v>
          </cell>
          <cell r="K346">
            <v>2241580</v>
          </cell>
          <cell r="L346">
            <v>747193.33333333337</v>
          </cell>
          <cell r="M346" t="e">
            <v>#N/A</v>
          </cell>
          <cell r="S346" t="e">
            <v>#N/A</v>
          </cell>
          <cell r="T346" t="e">
            <v>#N/A</v>
          </cell>
        </row>
        <row r="347">
          <cell r="B347" t="str">
            <v>류병렬</v>
          </cell>
          <cell r="C347">
            <v>20080093</v>
          </cell>
          <cell r="D347" t="str">
            <v>남</v>
          </cell>
          <cell r="E347" t="str">
            <v>551210-1009521</v>
          </cell>
          <cell r="F347">
            <v>39734</v>
          </cell>
          <cell r="G347">
            <v>1.5</v>
          </cell>
          <cell r="H347">
            <v>3765000</v>
          </cell>
          <cell r="I347">
            <v>3765000</v>
          </cell>
          <cell r="K347">
            <v>7530000</v>
          </cell>
          <cell r="L347">
            <v>2510000</v>
          </cell>
          <cell r="M347" t="e">
            <v>#N/A</v>
          </cell>
          <cell r="S347" t="e">
            <v>#N/A</v>
          </cell>
          <cell r="T347" t="e">
            <v>#N/A</v>
          </cell>
        </row>
        <row r="348">
          <cell r="B348" t="str">
            <v>김덕영</v>
          </cell>
          <cell r="C348">
            <v>20020063</v>
          </cell>
          <cell r="D348" t="str">
            <v>남</v>
          </cell>
          <cell r="E348" t="str">
            <v>720401-1346135</v>
          </cell>
          <cell r="F348">
            <v>37592</v>
          </cell>
          <cell r="G348">
            <v>7.3</v>
          </cell>
          <cell r="H348">
            <v>2076450</v>
          </cell>
          <cell r="I348">
            <v>2056450</v>
          </cell>
          <cell r="K348">
            <v>4132900</v>
          </cell>
          <cell r="L348">
            <v>1377633.3333333333</v>
          </cell>
          <cell r="M348">
            <v>1359300</v>
          </cell>
          <cell r="S348">
            <v>1359300</v>
          </cell>
          <cell r="T348">
            <v>453100</v>
          </cell>
        </row>
        <row r="349">
          <cell r="B349" t="str">
            <v>장미선</v>
          </cell>
          <cell r="C349">
            <v>19990026</v>
          </cell>
          <cell r="D349" t="str">
            <v>여</v>
          </cell>
          <cell r="E349" t="str">
            <v>801225-2255611</v>
          </cell>
          <cell r="F349">
            <v>38899</v>
          </cell>
          <cell r="G349">
            <v>3.8</v>
          </cell>
          <cell r="H349">
            <v>1359590</v>
          </cell>
          <cell r="I349">
            <v>1379590</v>
          </cell>
          <cell r="K349">
            <v>2739180</v>
          </cell>
          <cell r="L349">
            <v>913060</v>
          </cell>
          <cell r="M349">
            <v>925000</v>
          </cell>
          <cell r="S349">
            <v>925000</v>
          </cell>
          <cell r="T349">
            <v>308333.33333333331</v>
          </cell>
        </row>
        <row r="350">
          <cell r="B350" t="str">
            <v>윤인경</v>
          </cell>
          <cell r="C350">
            <v>20020008</v>
          </cell>
          <cell r="D350" t="str">
            <v>여</v>
          </cell>
          <cell r="E350" t="str">
            <v>811024-2155221</v>
          </cell>
          <cell r="F350">
            <v>37329</v>
          </cell>
          <cell r="G350">
            <v>8</v>
          </cell>
          <cell r="H350">
            <v>1292770</v>
          </cell>
          <cell r="I350">
            <v>1272770</v>
          </cell>
          <cell r="K350">
            <v>2565540</v>
          </cell>
          <cell r="L350">
            <v>855180</v>
          </cell>
          <cell r="M350">
            <v>890000</v>
          </cell>
          <cell r="S350">
            <v>890000</v>
          </cell>
          <cell r="T350">
            <v>296666.66666666669</v>
          </cell>
        </row>
        <row r="351">
          <cell r="B351" t="str">
            <v>박미연</v>
          </cell>
          <cell r="C351">
            <v>20060047</v>
          </cell>
          <cell r="D351" t="str">
            <v>여</v>
          </cell>
          <cell r="E351" t="str">
            <v>820410-2466413</v>
          </cell>
          <cell r="F351">
            <v>39406</v>
          </cell>
          <cell r="G351">
            <v>2.4</v>
          </cell>
          <cell r="H351">
            <v>1249940</v>
          </cell>
          <cell r="I351">
            <v>1249940</v>
          </cell>
          <cell r="K351">
            <v>2499880</v>
          </cell>
          <cell r="L351">
            <v>833293.33333333337</v>
          </cell>
          <cell r="M351">
            <v>867000</v>
          </cell>
          <cell r="S351">
            <v>867000</v>
          </cell>
          <cell r="T351">
            <v>289000</v>
          </cell>
        </row>
        <row r="352">
          <cell r="B352" t="str">
            <v>최소연</v>
          </cell>
          <cell r="C352">
            <v>20080105</v>
          </cell>
          <cell r="D352" t="str">
            <v>여</v>
          </cell>
          <cell r="E352" t="str">
            <v>870123-2187311</v>
          </cell>
          <cell r="F352">
            <v>39769</v>
          </cell>
          <cell r="G352">
            <v>1.4</v>
          </cell>
          <cell r="H352">
            <v>1124280</v>
          </cell>
          <cell r="I352">
            <v>1144280</v>
          </cell>
          <cell r="K352">
            <v>2268560</v>
          </cell>
          <cell r="L352">
            <v>756186.66666666663</v>
          </cell>
          <cell r="M352" t="e">
            <v>#N/A</v>
          </cell>
          <cell r="S352" t="e">
            <v>#N/A</v>
          </cell>
          <cell r="T352" t="e">
            <v>#N/A</v>
          </cell>
        </row>
        <row r="353">
          <cell r="B353" t="str">
            <v>성준모</v>
          </cell>
          <cell r="C353">
            <v>19980006</v>
          </cell>
          <cell r="D353" t="str">
            <v>남</v>
          </cell>
          <cell r="E353" t="str">
            <v>720111-1906014</v>
          </cell>
          <cell r="F353">
            <v>39356</v>
          </cell>
          <cell r="G353">
            <v>2.5</v>
          </cell>
          <cell r="H353">
            <v>1838710</v>
          </cell>
          <cell r="I353">
            <v>1878710</v>
          </cell>
          <cell r="K353">
            <v>3717420</v>
          </cell>
          <cell r="L353">
            <v>1239140</v>
          </cell>
          <cell r="M353">
            <v>1323650</v>
          </cell>
          <cell r="S353">
            <v>1323650</v>
          </cell>
          <cell r="T353">
            <v>441216.66666666669</v>
          </cell>
        </row>
        <row r="354">
          <cell r="B354" t="str">
            <v>김정화</v>
          </cell>
          <cell r="C354">
            <v>20030040</v>
          </cell>
          <cell r="D354" t="str">
            <v>남</v>
          </cell>
          <cell r="E354" t="str">
            <v>761118-1106421</v>
          </cell>
          <cell r="F354">
            <v>39814</v>
          </cell>
          <cell r="G354">
            <v>1.3</v>
          </cell>
          <cell r="H354">
            <v>1576350</v>
          </cell>
          <cell r="I354">
            <v>1556350</v>
          </cell>
          <cell r="K354">
            <v>3132700</v>
          </cell>
          <cell r="L354">
            <v>1044233.3333333334</v>
          </cell>
          <cell r="M354">
            <v>1124880</v>
          </cell>
          <cell r="S354">
            <v>1124880</v>
          </cell>
          <cell r="T354">
            <v>374960</v>
          </cell>
        </row>
        <row r="355">
          <cell r="B355" t="str">
            <v>오은성</v>
          </cell>
          <cell r="C355">
            <v>20020011</v>
          </cell>
          <cell r="D355" t="str">
            <v>여</v>
          </cell>
          <cell r="E355" t="str">
            <v>831101-2109812</v>
          </cell>
          <cell r="F355">
            <v>37347</v>
          </cell>
          <cell r="G355">
            <v>8</v>
          </cell>
          <cell r="H355">
            <v>1262860</v>
          </cell>
          <cell r="I355">
            <v>1282860</v>
          </cell>
          <cell r="K355">
            <v>2545720</v>
          </cell>
          <cell r="L355">
            <v>848573.33333333337</v>
          </cell>
          <cell r="M355">
            <v>857000</v>
          </cell>
          <cell r="S355">
            <v>857000</v>
          </cell>
          <cell r="T355">
            <v>285666.66666666669</v>
          </cell>
        </row>
        <row r="356">
          <cell r="B356" t="str">
            <v>이연주</v>
          </cell>
          <cell r="C356">
            <v>20080045</v>
          </cell>
          <cell r="D356" t="str">
            <v>여</v>
          </cell>
          <cell r="E356" t="str">
            <v>871222-2110220</v>
          </cell>
          <cell r="F356">
            <v>39624</v>
          </cell>
          <cell r="G356">
            <v>1.8</v>
          </cell>
          <cell r="H356">
            <v>1166850</v>
          </cell>
          <cell r="I356">
            <v>1146850</v>
          </cell>
          <cell r="K356">
            <v>2313700</v>
          </cell>
          <cell r="L356">
            <v>771233.33333333337</v>
          </cell>
          <cell r="M356" t="e">
            <v>#N/A</v>
          </cell>
          <cell r="S356" t="e">
            <v>#N/A</v>
          </cell>
          <cell r="T356" t="e">
            <v>#N/A</v>
          </cell>
        </row>
        <row r="357">
          <cell r="B357" t="str">
            <v>정지열</v>
          </cell>
          <cell r="C357">
            <v>19990018</v>
          </cell>
          <cell r="D357" t="str">
            <v>남</v>
          </cell>
          <cell r="E357" t="str">
            <v>721014-1794011</v>
          </cell>
          <cell r="F357">
            <v>36262</v>
          </cell>
          <cell r="G357">
            <v>11</v>
          </cell>
          <cell r="H357">
            <v>1864970</v>
          </cell>
          <cell r="I357">
            <v>1844970</v>
          </cell>
          <cell r="K357">
            <v>3709940</v>
          </cell>
          <cell r="L357">
            <v>1236646.6666666667</v>
          </cell>
          <cell r="M357">
            <v>1312140</v>
          </cell>
          <cell r="S357">
            <v>1312140</v>
          </cell>
          <cell r="T357">
            <v>437380</v>
          </cell>
        </row>
        <row r="358">
          <cell r="B358" t="str">
            <v>우성모</v>
          </cell>
          <cell r="C358">
            <v>20060006</v>
          </cell>
          <cell r="D358" t="str">
            <v>남</v>
          </cell>
          <cell r="E358" t="str">
            <v>711129-1810319</v>
          </cell>
          <cell r="F358">
            <v>38749</v>
          </cell>
          <cell r="G358">
            <v>4.2</v>
          </cell>
          <cell r="H358">
            <v>2642030</v>
          </cell>
          <cell r="I358">
            <v>1897230</v>
          </cell>
          <cell r="K358">
            <v>4539260</v>
          </cell>
          <cell r="L358">
            <v>1513086.6666666667</v>
          </cell>
          <cell r="M358">
            <v>1331700</v>
          </cell>
          <cell r="S358">
            <v>1331700</v>
          </cell>
          <cell r="T358">
            <v>443900</v>
          </cell>
        </row>
        <row r="359">
          <cell r="B359" t="str">
            <v>신은경</v>
          </cell>
          <cell r="C359">
            <v>20020056</v>
          </cell>
          <cell r="D359" t="str">
            <v>여</v>
          </cell>
          <cell r="E359" t="str">
            <v>831218-2691214</v>
          </cell>
          <cell r="F359">
            <v>37561</v>
          </cell>
          <cell r="G359">
            <v>7.4</v>
          </cell>
          <cell r="H359">
            <v>1282860</v>
          </cell>
          <cell r="I359">
            <v>1262860</v>
          </cell>
          <cell r="K359">
            <v>2545720</v>
          </cell>
          <cell r="L359">
            <v>848573.33333333337</v>
          </cell>
          <cell r="M359">
            <v>857000</v>
          </cell>
          <cell r="S359">
            <v>857000</v>
          </cell>
          <cell r="T359">
            <v>285666.66666666669</v>
          </cell>
        </row>
        <row r="360">
          <cell r="B360" t="str">
            <v>이영주</v>
          </cell>
          <cell r="C360">
            <v>20050055</v>
          </cell>
          <cell r="D360" t="str">
            <v>여</v>
          </cell>
          <cell r="E360" t="str">
            <v>870324-2696427</v>
          </cell>
          <cell r="F360">
            <v>38629</v>
          </cell>
          <cell r="G360">
            <v>4.5</v>
          </cell>
          <cell r="H360">
            <v>1210380</v>
          </cell>
          <cell r="I360">
            <v>1230380</v>
          </cell>
          <cell r="K360">
            <v>2440760</v>
          </cell>
          <cell r="L360">
            <v>813586.66666666663</v>
          </cell>
          <cell r="M360">
            <v>826000</v>
          </cell>
          <cell r="S360">
            <v>826000</v>
          </cell>
          <cell r="T360">
            <v>275333.33333333331</v>
          </cell>
        </row>
        <row r="361">
          <cell r="B361" t="str">
            <v>이재승</v>
          </cell>
          <cell r="C361">
            <v>20060039</v>
          </cell>
          <cell r="D361" t="str">
            <v>남</v>
          </cell>
          <cell r="E361" t="str">
            <v>710601-1056014</v>
          </cell>
          <cell r="F361">
            <v>39783</v>
          </cell>
          <cell r="G361">
            <v>1.3</v>
          </cell>
          <cell r="H361">
            <v>1995700</v>
          </cell>
          <cell r="I361">
            <v>2015700</v>
          </cell>
          <cell r="K361">
            <v>4011400</v>
          </cell>
          <cell r="L361">
            <v>1337133.3333333333</v>
          </cell>
          <cell r="M361">
            <v>1458940</v>
          </cell>
          <cell r="S361">
            <v>1458940</v>
          </cell>
          <cell r="T361">
            <v>486313.33333333331</v>
          </cell>
        </row>
        <row r="362">
          <cell r="B362" t="str">
            <v>김광태</v>
          </cell>
          <cell r="C362">
            <v>20080065</v>
          </cell>
          <cell r="D362" t="str">
            <v>남</v>
          </cell>
          <cell r="E362" t="str">
            <v>771211-1163015</v>
          </cell>
          <cell r="F362">
            <v>39657</v>
          </cell>
          <cell r="G362">
            <v>1.7</v>
          </cell>
          <cell r="H362">
            <v>1473690</v>
          </cell>
          <cell r="I362">
            <v>1513690</v>
          </cell>
          <cell r="K362">
            <v>2987380</v>
          </cell>
          <cell r="L362">
            <v>995793.33333333337</v>
          </cell>
          <cell r="M362" t="e">
            <v>#N/A</v>
          </cell>
          <cell r="S362" t="e">
            <v>#N/A</v>
          </cell>
          <cell r="T362" t="e">
            <v>#N/A</v>
          </cell>
        </row>
        <row r="363">
          <cell r="B363" t="str">
            <v>윤수정</v>
          </cell>
          <cell r="C363">
            <v>20030032</v>
          </cell>
          <cell r="D363" t="str">
            <v>여</v>
          </cell>
          <cell r="E363" t="str">
            <v>820928-2031619</v>
          </cell>
          <cell r="F363">
            <v>39783</v>
          </cell>
          <cell r="G363">
            <v>1.3</v>
          </cell>
          <cell r="H363">
            <v>1236610</v>
          </cell>
          <cell r="I363">
            <v>1216610</v>
          </cell>
          <cell r="K363">
            <v>2453220</v>
          </cell>
          <cell r="L363">
            <v>817740</v>
          </cell>
          <cell r="M363">
            <v>869000</v>
          </cell>
          <cell r="S363">
            <v>869000</v>
          </cell>
          <cell r="T363">
            <v>289666.66666666669</v>
          </cell>
        </row>
        <row r="364">
          <cell r="B364" t="str">
            <v>심양순</v>
          </cell>
          <cell r="C364">
            <v>20060041</v>
          </cell>
          <cell r="D364" t="str">
            <v>여</v>
          </cell>
          <cell r="E364" t="str">
            <v>811102-2183215</v>
          </cell>
          <cell r="F364">
            <v>38991</v>
          </cell>
          <cell r="G364">
            <v>3.5</v>
          </cell>
          <cell r="H364">
            <v>1292770</v>
          </cell>
          <cell r="I364">
            <v>1292770</v>
          </cell>
          <cell r="K364">
            <v>2585540</v>
          </cell>
          <cell r="L364">
            <v>861846.66666666663</v>
          </cell>
          <cell r="M364">
            <v>890000</v>
          </cell>
          <cell r="S364">
            <v>890000</v>
          </cell>
          <cell r="T364">
            <v>296666.66666666669</v>
          </cell>
        </row>
        <row r="365">
          <cell r="B365" t="str">
            <v>김영준</v>
          </cell>
          <cell r="C365">
            <v>20070022</v>
          </cell>
          <cell r="D365" t="str">
            <v>남</v>
          </cell>
          <cell r="E365" t="str">
            <v>790321-1805214</v>
          </cell>
          <cell r="F365">
            <v>39182</v>
          </cell>
          <cell r="G365">
            <v>3</v>
          </cell>
          <cell r="H365">
            <v>1459460</v>
          </cell>
          <cell r="I365">
            <v>1439460</v>
          </cell>
          <cell r="K365">
            <v>2898920</v>
          </cell>
          <cell r="L365">
            <v>966306.66666666663</v>
          </cell>
          <cell r="M365">
            <v>1019000</v>
          </cell>
          <cell r="S365">
            <v>1019000</v>
          </cell>
          <cell r="T365">
            <v>339666.66666666669</v>
          </cell>
        </row>
        <row r="366">
          <cell r="B366" t="str">
            <v>전수진</v>
          </cell>
          <cell r="C366">
            <v>20080008</v>
          </cell>
          <cell r="D366" t="str">
            <v>여</v>
          </cell>
          <cell r="E366" t="str">
            <v>870922-2056413</v>
          </cell>
          <cell r="F366">
            <v>39475</v>
          </cell>
          <cell r="G366">
            <v>2.2000000000000002</v>
          </cell>
          <cell r="H366">
            <v>1639630</v>
          </cell>
          <cell r="I366">
            <v>1188530</v>
          </cell>
          <cell r="K366">
            <v>2828160</v>
          </cell>
          <cell r="L366">
            <v>942720</v>
          </cell>
          <cell r="M366">
            <v>213460</v>
          </cell>
          <cell r="S366">
            <v>213460</v>
          </cell>
          <cell r="T366">
            <v>71153.333333333328</v>
          </cell>
        </row>
        <row r="367">
          <cell r="B367" t="str">
            <v>황필하</v>
          </cell>
          <cell r="C367">
            <v>20060005</v>
          </cell>
          <cell r="D367" t="str">
            <v>남</v>
          </cell>
          <cell r="E367" t="str">
            <v>730301-1183113</v>
          </cell>
          <cell r="F367">
            <v>38733</v>
          </cell>
          <cell r="G367">
            <v>4.2</v>
          </cell>
          <cell r="H367">
            <v>2457350</v>
          </cell>
          <cell r="I367">
            <v>1706310</v>
          </cell>
          <cell r="K367">
            <v>4163660</v>
          </cell>
          <cell r="L367">
            <v>1387886.6666666667</v>
          </cell>
          <cell r="M367">
            <v>1280160</v>
          </cell>
          <cell r="S367">
            <v>1280160</v>
          </cell>
          <cell r="T367">
            <v>426720</v>
          </cell>
        </row>
        <row r="368">
          <cell r="B368" t="str">
            <v>이화정</v>
          </cell>
          <cell r="C368">
            <v>20030018</v>
          </cell>
          <cell r="D368" t="str">
            <v>여</v>
          </cell>
          <cell r="E368" t="str">
            <v>770222-2006416</v>
          </cell>
          <cell r="F368">
            <v>37742</v>
          </cell>
          <cell r="G368">
            <v>6.9</v>
          </cell>
          <cell r="H368">
            <v>1496130</v>
          </cell>
          <cell r="I368">
            <v>1476130</v>
          </cell>
          <cell r="K368">
            <v>2972260</v>
          </cell>
          <cell r="L368">
            <v>990753.33333333337</v>
          </cell>
          <cell r="M368">
            <v>1025880</v>
          </cell>
          <cell r="S368">
            <v>1025880</v>
          </cell>
          <cell r="T368">
            <v>341960</v>
          </cell>
        </row>
        <row r="369">
          <cell r="B369" t="str">
            <v>최혜민</v>
          </cell>
          <cell r="C369">
            <v>20060004</v>
          </cell>
          <cell r="D369" t="str">
            <v>여</v>
          </cell>
          <cell r="E369" t="str">
            <v>850301-2155738</v>
          </cell>
          <cell r="F369">
            <v>39084</v>
          </cell>
          <cell r="G369">
            <v>3.2</v>
          </cell>
          <cell r="H369">
            <v>1743060</v>
          </cell>
          <cell r="I369">
            <v>1190790</v>
          </cell>
          <cell r="K369">
            <v>2933850</v>
          </cell>
          <cell r="L369">
            <v>977950</v>
          </cell>
          <cell r="M369">
            <v>847000</v>
          </cell>
          <cell r="S369">
            <v>847000</v>
          </cell>
          <cell r="T369">
            <v>282333.33333333331</v>
          </cell>
        </row>
        <row r="370">
          <cell r="B370" t="str">
            <v>최영근</v>
          </cell>
          <cell r="C370">
            <v>19890009</v>
          </cell>
          <cell r="D370" t="str">
            <v>남</v>
          </cell>
          <cell r="E370" t="str">
            <v>620103-1143411</v>
          </cell>
          <cell r="F370">
            <v>39356</v>
          </cell>
          <cell r="G370">
            <v>2.5</v>
          </cell>
          <cell r="H370">
            <v>2924480</v>
          </cell>
          <cell r="I370">
            <v>2924480</v>
          </cell>
          <cell r="K370">
            <v>5848960</v>
          </cell>
          <cell r="L370">
            <v>1949653.3333333333</v>
          </cell>
          <cell r="M370">
            <v>1921250</v>
          </cell>
          <cell r="S370">
            <v>1921250</v>
          </cell>
          <cell r="T370">
            <v>640416.66666666663</v>
          </cell>
        </row>
        <row r="371">
          <cell r="B371" t="str">
            <v>정진일</v>
          </cell>
          <cell r="C371">
            <v>20010037</v>
          </cell>
          <cell r="D371" t="str">
            <v>남</v>
          </cell>
          <cell r="E371" t="str">
            <v>700214-1453112</v>
          </cell>
          <cell r="F371">
            <v>39539</v>
          </cell>
          <cell r="G371">
            <v>2</v>
          </cell>
          <cell r="H371">
            <v>2079440</v>
          </cell>
          <cell r="I371">
            <v>2079440</v>
          </cell>
          <cell r="K371">
            <v>4158880</v>
          </cell>
          <cell r="L371">
            <v>1386293.3333333333</v>
          </cell>
          <cell r="M371">
            <v>1488690</v>
          </cell>
          <cell r="S371">
            <v>1488690</v>
          </cell>
          <cell r="T371">
            <v>496230</v>
          </cell>
        </row>
        <row r="372">
          <cell r="B372" t="str">
            <v>김유진</v>
          </cell>
          <cell r="C372">
            <v>20000010</v>
          </cell>
          <cell r="D372" t="str">
            <v>남</v>
          </cell>
          <cell r="E372" t="str">
            <v>710814-1056715</v>
          </cell>
          <cell r="F372">
            <v>38899</v>
          </cell>
          <cell r="G372">
            <v>3.8</v>
          </cell>
          <cell r="H372">
            <v>2003860</v>
          </cell>
          <cell r="I372">
            <v>2003860</v>
          </cell>
          <cell r="K372">
            <v>4007720</v>
          </cell>
          <cell r="L372">
            <v>1335906.6666666667</v>
          </cell>
          <cell r="M372">
            <v>1428570</v>
          </cell>
          <cell r="S372">
            <v>1428570</v>
          </cell>
          <cell r="T372">
            <v>476190</v>
          </cell>
        </row>
        <row r="373">
          <cell r="B373" t="str">
            <v>이범선</v>
          </cell>
          <cell r="C373">
            <v>20040025</v>
          </cell>
          <cell r="D373" t="str">
            <v>남</v>
          </cell>
          <cell r="E373" t="str">
            <v>770408-1474214</v>
          </cell>
          <cell r="F373">
            <v>38072</v>
          </cell>
          <cell r="G373">
            <v>6</v>
          </cell>
          <cell r="H373">
            <v>1529350</v>
          </cell>
          <cell r="I373">
            <v>1529350</v>
          </cell>
          <cell r="K373">
            <v>3058700</v>
          </cell>
          <cell r="L373">
            <v>1019566.6666666666</v>
          </cell>
          <cell r="M373">
            <v>1124880</v>
          </cell>
          <cell r="S373">
            <v>1124880</v>
          </cell>
          <cell r="T373">
            <v>374960</v>
          </cell>
        </row>
        <row r="374">
          <cell r="B374" t="str">
            <v>김성연</v>
          </cell>
          <cell r="C374">
            <v>20070032</v>
          </cell>
          <cell r="D374" t="str">
            <v>여</v>
          </cell>
          <cell r="E374" t="str">
            <v>840718-2030813</v>
          </cell>
          <cell r="F374">
            <v>39258</v>
          </cell>
          <cell r="G374">
            <v>2.8</v>
          </cell>
          <cell r="H374">
            <v>1187180</v>
          </cell>
          <cell r="I374">
            <v>1187180</v>
          </cell>
          <cell r="K374">
            <v>2374360</v>
          </cell>
          <cell r="L374">
            <v>791453.33333333337</v>
          </cell>
          <cell r="M374">
            <v>731000</v>
          </cell>
          <cell r="S374">
            <v>731000</v>
          </cell>
          <cell r="T374">
            <v>243666.66666666666</v>
          </cell>
        </row>
        <row r="375">
          <cell r="B375" t="str">
            <v>임태신</v>
          </cell>
          <cell r="C375">
            <v>19920003</v>
          </cell>
          <cell r="D375" t="str">
            <v>남</v>
          </cell>
          <cell r="E375" t="str">
            <v>610706-1066616</v>
          </cell>
          <cell r="F375">
            <v>39356</v>
          </cell>
          <cell r="G375">
            <v>2.5</v>
          </cell>
          <cell r="H375">
            <v>3089680</v>
          </cell>
          <cell r="I375">
            <v>3089680</v>
          </cell>
          <cell r="K375">
            <v>6179360</v>
          </cell>
          <cell r="L375">
            <v>2059786.6666666667</v>
          </cell>
          <cell r="M375">
            <v>2062480</v>
          </cell>
          <cell r="S375">
            <v>2062480</v>
          </cell>
          <cell r="T375">
            <v>687493.33333333337</v>
          </cell>
        </row>
        <row r="376">
          <cell r="B376" t="str">
            <v>김태수</v>
          </cell>
          <cell r="C376">
            <v>20030047</v>
          </cell>
          <cell r="D376" t="str">
            <v>남</v>
          </cell>
          <cell r="E376" t="str">
            <v>800109-1808314</v>
          </cell>
          <cell r="F376">
            <v>37926</v>
          </cell>
          <cell r="G376">
            <v>6.4</v>
          </cell>
          <cell r="H376">
            <v>1532020</v>
          </cell>
          <cell r="I376">
            <v>1532020</v>
          </cell>
          <cell r="K376">
            <v>3064040</v>
          </cell>
          <cell r="L376">
            <v>1021346.6666666666</v>
          </cell>
          <cell r="M376">
            <v>1058840</v>
          </cell>
          <cell r="S376">
            <v>1058840</v>
          </cell>
          <cell r="T376">
            <v>352946.66666666669</v>
          </cell>
        </row>
        <row r="377">
          <cell r="B377" t="str">
            <v>고종환</v>
          </cell>
          <cell r="C377">
            <v>20070001</v>
          </cell>
          <cell r="D377" t="str">
            <v>남</v>
          </cell>
          <cell r="E377" t="str">
            <v>800529-1808315</v>
          </cell>
          <cell r="F377">
            <v>39097</v>
          </cell>
          <cell r="G377">
            <v>3.2</v>
          </cell>
          <cell r="H377">
            <v>2022470</v>
          </cell>
          <cell r="I377">
            <v>1390200</v>
          </cell>
          <cell r="K377">
            <v>3412670</v>
          </cell>
          <cell r="L377">
            <v>1137556.6666666667</v>
          </cell>
          <cell r="M377">
            <v>1012000</v>
          </cell>
          <cell r="S377">
            <v>1012000</v>
          </cell>
          <cell r="T377">
            <v>337333.33333333331</v>
          </cell>
        </row>
        <row r="378">
          <cell r="B378" t="str">
            <v>하재욱</v>
          </cell>
          <cell r="C378">
            <v>20000005</v>
          </cell>
          <cell r="D378" t="str">
            <v>남</v>
          </cell>
          <cell r="E378" t="str">
            <v>750120-1162925</v>
          </cell>
          <cell r="F378">
            <v>39356</v>
          </cell>
          <cell r="G378">
            <v>2.5</v>
          </cell>
          <cell r="H378">
            <v>1745560</v>
          </cell>
          <cell r="I378">
            <v>2650200</v>
          </cell>
          <cell r="K378">
            <v>4395760</v>
          </cell>
          <cell r="L378">
            <v>1465253.3333333333</v>
          </cell>
          <cell r="M378">
            <v>1273440</v>
          </cell>
          <cell r="S378">
            <v>1273440</v>
          </cell>
          <cell r="T378">
            <v>424480</v>
          </cell>
        </row>
        <row r="379">
          <cell r="B379" t="str">
            <v>박미희</v>
          </cell>
          <cell r="C379">
            <v>19940009</v>
          </cell>
          <cell r="D379" t="str">
            <v>여</v>
          </cell>
          <cell r="E379" t="str">
            <v>761130-2143126</v>
          </cell>
          <cell r="F379">
            <v>39600</v>
          </cell>
          <cell r="G379">
            <v>1.8</v>
          </cell>
          <cell r="H379">
            <v>1530700</v>
          </cell>
          <cell r="I379">
            <v>1510700</v>
          </cell>
          <cell r="K379">
            <v>3041400</v>
          </cell>
          <cell r="L379">
            <v>1013800</v>
          </cell>
          <cell r="M379">
            <v>1087820</v>
          </cell>
          <cell r="S379">
            <v>1087820</v>
          </cell>
          <cell r="T379">
            <v>362606.66666666669</v>
          </cell>
        </row>
        <row r="380">
          <cell r="B380" t="str">
            <v>조한범</v>
          </cell>
          <cell r="C380">
            <v>20040026</v>
          </cell>
          <cell r="D380" t="str">
            <v>남</v>
          </cell>
          <cell r="E380" t="str">
            <v>791006-1069815</v>
          </cell>
          <cell r="F380">
            <v>38075</v>
          </cell>
          <cell r="G380">
            <v>6</v>
          </cell>
          <cell r="H380">
            <v>1556850</v>
          </cell>
          <cell r="I380">
            <v>1536850</v>
          </cell>
          <cell r="K380">
            <v>3093700</v>
          </cell>
          <cell r="L380">
            <v>1031233.3333333334</v>
          </cell>
          <cell r="M380">
            <v>1056780</v>
          </cell>
          <cell r="S380">
            <v>1056780</v>
          </cell>
          <cell r="T380">
            <v>352260</v>
          </cell>
        </row>
      </sheetData>
      <sheetData sheetId="2" refreshError="1"/>
      <sheetData sheetId="3" refreshError="1"/>
    </sheetDataSet>
  </externalBook>
</externalLink>
</file>

<file path=xl/externalLinks/externalLink7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표지"/>
      <sheetName val="수주"/>
      <sheetName val="수주(2)"/>
      <sheetName val="0314_주요PJT"/>
      <sheetName val="매출(2)"/>
      <sheetName val="매출"/>
      <sheetName val="잔고"/>
      <sheetName val="개발비"/>
      <sheetName val="Sheet3"/>
      <sheetName val="손익1"/>
      <sheetName val="물류1"/>
      <sheetName val="공정1"/>
      <sheetName val="해외사업"/>
      <sheetName val="제어담당"/>
      <sheetName val="RnD"/>
      <sheetName val="수주P"/>
      <sheetName val="매출P"/>
      <sheetName val="2014경영"/>
      <sheetName val="Sheet1"/>
      <sheetName val="Sheet2"/>
      <sheetName val="수주PJT"/>
      <sheetName val="제조 경영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제품별"/>
      <sheetName val="98연계표"/>
      <sheetName val="소계정"/>
      <sheetName val="A"/>
      <sheetName val="성신"/>
      <sheetName val="제조 경영"/>
      <sheetName val="별제권_정리담보권1"/>
      <sheetName val="리니어모터 LIST"/>
      <sheetName val="분류표"/>
      <sheetName val="AIR SHOWER(3인용)"/>
      <sheetName val="97"/>
      <sheetName val="2.대외공문"/>
      <sheetName val="상세내역"/>
      <sheetName val="토량산출서"/>
      <sheetName val="산출근거1"/>
      <sheetName val="Sheet11"/>
      <sheetName val="8YF610_재료비"/>
      <sheetName val="품의서"/>
      <sheetName val="일위대가(계측기설치)"/>
      <sheetName val="일위대가"/>
      <sheetName val="FAX"/>
      <sheetName val="97PLAN"/>
      <sheetName val="9GNG운반"/>
      <sheetName val="BOE_MODULE_원가"/>
      <sheetName val="Sheet1"/>
      <sheetName val="RD제품개발투자비(매가)"/>
      <sheetName val="부하_팀별"/>
      <sheetName val="기본자료"/>
      <sheetName val="Sheet2"/>
      <sheetName val="현금&amp;현금등가(K)"/>
      <sheetName val="퇴충(K)"/>
      <sheetName val="공수TABLE"/>
      <sheetName val="경쟁실분"/>
      <sheetName val="DB"/>
      <sheetName val="등급표"/>
      <sheetName val="MAIN"/>
      <sheetName val="불합리관리 SHEET"/>
      <sheetName val="현황(2006.4Q)"/>
      <sheetName val="법인세등 (2)"/>
      <sheetName val="증감내역"/>
      <sheetName val="취합04-01 B_L &amp; T_C"/>
      <sheetName val="합계잔액시산표"/>
      <sheetName val="노임단가"/>
      <sheetName val="단가조사"/>
      <sheetName val="설비등록"/>
      <sheetName val="3월"/>
      <sheetName val="인원"/>
      <sheetName val="비고"/>
      <sheetName val="별제권_정리담보권"/>
      <sheetName val="Baby일위대가"/>
      <sheetName val="2012년 전용 수주계획"/>
      <sheetName val="기번기준"/>
      <sheetName val="전주자재"/>
      <sheetName val="Form"/>
      <sheetName val="Mark"/>
      <sheetName val="Tin"/>
      <sheetName val="Tin1"/>
      <sheetName val="Trim"/>
      <sheetName val="설비효율"/>
      <sheetName val="설비UPEH"/>
      <sheetName val="LOSSTIME"/>
      <sheetName val="종합"/>
      <sheetName val="출하생산일보"/>
      <sheetName val="성명데이터"/>
      <sheetName val="산출내역서집계표"/>
      <sheetName val="밸브설치"/>
      <sheetName val="법인구분"/>
      <sheetName val="기초코드"/>
      <sheetName val="실행VS예상"/>
      <sheetName val="1단1열(S)"/>
      <sheetName val="LSTK#1"/>
      <sheetName val="Card08"/>
      <sheetName val="변경비교-을"/>
      <sheetName val="목록"/>
      <sheetName val="반입실적"/>
      <sheetName val="신한은행1"/>
      <sheetName val="반송"/>
      <sheetName val="차체부품 INS REPORT(갑)"/>
      <sheetName val="20관리비율"/>
      <sheetName val="일위"/>
      <sheetName val="일위대가(1)"/>
      <sheetName val="정율표"/>
      <sheetName val="SPPLCPAN"/>
      <sheetName val="데모라인"/>
      <sheetName val="하_고과(결과)"/>
      <sheetName val="년고과(결과)"/>
      <sheetName val="예산내역서"/>
      <sheetName val="01월"/>
      <sheetName val="비용"/>
      <sheetName val="영업그룹"/>
      <sheetName val="송전기본"/>
      <sheetName val="3-4현"/>
      <sheetName val="설계개선"/>
      <sheetName val="144"/>
      <sheetName val="mtu-detail"/>
      <sheetName val="본사인상전"/>
      <sheetName val="터널조도"/>
      <sheetName val="2000하반기성과급"/>
      <sheetName val="2004년관리지표3"/>
      <sheetName val="60KCF_01"/>
      <sheetName val="BASE MC"/>
      <sheetName val="견적정보"/>
      <sheetName val="인사자료총집계"/>
      <sheetName val="BM_08'上"/>
      <sheetName val="자동화설비불합리적출관리표"/>
      <sheetName val="A-100전제"/>
      <sheetName val="門窗細目"/>
      <sheetName val="수량별원가Table"/>
      <sheetName val="기타"/>
      <sheetName val="제조_경영"/>
      <sheetName val="리니어모터_LIST"/>
      <sheetName val="AIR_SHOWER(3인용)"/>
      <sheetName val="2_대외공문"/>
      <sheetName val="불합리관리_SHEET"/>
      <sheetName val="현황(2006_4Q)"/>
      <sheetName val="법인세등_(2)"/>
      <sheetName val="취합04-01_B_L_&amp;_T_C"/>
      <sheetName val="2012년_전용_수주계획"/>
      <sheetName val="차체부품_INS_REPORT(갑)"/>
      <sheetName val="BASE_MC"/>
      <sheetName val="在庫"/>
      <sheetName val="데이터유효검사"/>
      <sheetName val="발생빈도Data"/>
      <sheetName val="(3)Product mix"/>
      <sheetName val="Para."/>
      <sheetName val="당월(1)"/>
      <sheetName val="변수"/>
      <sheetName val="품목코드"/>
      <sheetName val="ΔVp &amp; Ω"/>
      <sheetName val="프로젝트 기본정보 조회"/>
      <sheetName val="공정능력분석"/>
      <sheetName val="공정자주검사실시율"/>
      <sheetName val="교육현황"/>
      <sheetName val="안전"/>
      <sheetName val="인증"/>
      <sheetName val="제안현황"/>
      <sheetName val="출하검사현황"/>
      <sheetName val="증감내역서"/>
      <sheetName val="금액내역서"/>
      <sheetName val="부하_물류(팀별)"/>
      <sheetName val="제조_경영1"/>
      <sheetName val="리니어모터_LIST1"/>
      <sheetName val="AIR_SHOWER(3인용)1"/>
      <sheetName val="2_대외공문1"/>
      <sheetName val="불합리관리_SHEET1"/>
      <sheetName val="현황(2006_4Q)1"/>
      <sheetName val="법인세등_(2)1"/>
      <sheetName val="취합04-01_B_L_&amp;_T_C1"/>
      <sheetName val="2012년_전용_수주계획1"/>
      <sheetName val="차체부품_INS_REPORT(갑)1"/>
      <sheetName val="BASE_MC1"/>
      <sheetName val="(3)Product_mix"/>
      <sheetName val="Para_"/>
      <sheetName val="ΔVp_&amp;_Ω"/>
      <sheetName val="R-BC자재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說明"/>
      <sheetName val="(1)MPS Raw data"/>
      <sheetName val="(2)Grouping method"/>
      <sheetName val="(4-2)Move-in Control"/>
      <sheetName val="(3)Product mix"/>
      <sheetName val="(3-1)Setup Loss"/>
      <sheetName val="(3-2)EQ Modify Raw Data"/>
      <sheetName val="(4)Parameter "/>
      <sheetName val="(4-1)Ramp Up Parameter"/>
      <sheetName val="Release Schedule"/>
      <sheetName val="(7)calculation "/>
      <sheetName val="(4-3)UPH List"/>
      <sheetName val="(9)Final Report"/>
      <sheetName val="(8)Plant Capa"/>
      <sheetName val="(5-1)Tact time(M1-M4)"/>
      <sheetName val="(5-2)Tact time(M5-M8)"/>
      <sheetName val="(5-3)Tact time(M9-M12)"/>
      <sheetName val="(5-4)Tact time(M13-M18) "/>
      <sheetName val="(5-5)Tact time(M19-M23)"/>
      <sheetName val="(6)BN exp(from AP FP)"/>
      <sheetName val="(附一)LD&amp;UL_RB_MoveIN Control"/>
      <sheetName val="(附二)PO Status"/>
      <sheetName val="(附三)核定會"/>
      <sheetName val="差異紀錄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0:N23"/>
  <sheetViews>
    <sheetView showGridLines="0" tabSelected="1" view="pageBreakPreview" zoomScaleNormal="100" zoomScaleSheetLayoutView="100" workbookViewId="0">
      <selection activeCell="A11" sqref="A11"/>
    </sheetView>
  </sheetViews>
  <sheetFormatPr defaultRowHeight="17.399999999999999"/>
  <cols>
    <col min="1" max="1" width="4.69921875" customWidth="1"/>
    <col min="14" max="14" width="4.69921875" customWidth="1"/>
  </cols>
  <sheetData>
    <row r="10" spans="1:14" ht="27.6">
      <c r="A10" s="233" t="s">
        <v>552</v>
      </c>
      <c r="B10" s="233"/>
      <c r="C10" s="233"/>
      <c r="D10" s="233"/>
      <c r="E10" s="233"/>
      <c r="F10" s="233"/>
      <c r="G10" s="233"/>
      <c r="H10" s="233"/>
      <c r="I10" s="233"/>
      <c r="J10" s="233"/>
      <c r="K10" s="233"/>
      <c r="L10" s="233"/>
      <c r="M10" s="233"/>
      <c r="N10" s="233"/>
    </row>
    <row r="19" spans="3:11" ht="27.6">
      <c r="C19" s="234" t="s">
        <v>420</v>
      </c>
      <c r="D19" s="234"/>
      <c r="E19" s="234"/>
      <c r="F19" s="234"/>
      <c r="G19" s="234"/>
      <c r="H19" s="234"/>
      <c r="I19" s="234"/>
      <c r="J19" s="234"/>
      <c r="K19" s="234"/>
    </row>
    <row r="21" spans="3:11" ht="17.399999999999999" customHeight="1">
      <c r="C21" s="240" t="s">
        <v>122</v>
      </c>
      <c r="D21" s="235" t="s">
        <v>239</v>
      </c>
      <c r="E21" s="237"/>
      <c r="F21" s="237"/>
      <c r="G21" s="236"/>
      <c r="H21" s="235" t="s">
        <v>123</v>
      </c>
      <c r="I21" s="236"/>
      <c r="J21" s="235" t="s">
        <v>124</v>
      </c>
      <c r="K21" s="236"/>
    </row>
    <row r="22" spans="3:11" ht="32.4" customHeight="1">
      <c r="C22" s="241"/>
      <c r="D22" s="242" t="s">
        <v>235</v>
      </c>
      <c r="E22" s="243"/>
      <c r="F22" s="238" t="s">
        <v>127</v>
      </c>
      <c r="G22" s="239"/>
      <c r="H22" s="238" t="s">
        <v>129</v>
      </c>
      <c r="I22" s="239"/>
      <c r="J22" s="238" t="s">
        <v>228</v>
      </c>
      <c r="K22" s="239"/>
    </row>
    <row r="23" spans="3:11" ht="65.400000000000006" customHeight="1">
      <c r="C23" s="241"/>
      <c r="D23" s="235"/>
      <c r="E23" s="236"/>
      <c r="F23" s="235"/>
      <c r="G23" s="236"/>
      <c r="H23" s="235"/>
      <c r="I23" s="236"/>
      <c r="J23" s="235"/>
      <c r="K23" s="236"/>
    </row>
  </sheetData>
  <mergeCells count="14">
    <mergeCell ref="A10:N10"/>
    <mergeCell ref="C19:K19"/>
    <mergeCell ref="F23:G23"/>
    <mergeCell ref="D21:G21"/>
    <mergeCell ref="H21:I21"/>
    <mergeCell ref="H22:I22"/>
    <mergeCell ref="H23:I23"/>
    <mergeCell ref="J21:K21"/>
    <mergeCell ref="J22:K22"/>
    <mergeCell ref="J23:K23"/>
    <mergeCell ref="C21:C23"/>
    <mergeCell ref="D22:E22"/>
    <mergeCell ref="F22:G22"/>
    <mergeCell ref="D23:E23"/>
  </mergeCells>
  <phoneticPr fontId="1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25"/>
  <sheetViews>
    <sheetView showGridLines="0" zoomScaleNormal="100" zoomScaleSheetLayoutView="75" workbookViewId="0">
      <selection activeCell="D9" sqref="D9:H9"/>
    </sheetView>
  </sheetViews>
  <sheetFormatPr defaultRowHeight="17.399999999999999"/>
  <cols>
    <col min="1" max="1" width="3.19921875" style="3" customWidth="1"/>
    <col min="2" max="5" width="8.69921875" style="3"/>
    <col min="6" max="6" width="9.5" style="3" customWidth="1"/>
    <col min="7" max="8" width="8.69921875" style="3"/>
    <col min="9" max="9" width="15.09765625" style="3" customWidth="1"/>
    <col min="10" max="11" width="11" style="3" customWidth="1"/>
    <col min="12" max="12" width="12" style="3" customWidth="1"/>
    <col min="13" max="13" width="8.69921875" style="3"/>
    <col min="14" max="14" width="15.3984375" style="3" bestFit="1" customWidth="1"/>
    <col min="15" max="255" width="8.69921875" style="3"/>
    <col min="256" max="256" width="3.19921875" style="3" customWidth="1"/>
    <col min="257" max="263" width="8.69921875" style="3"/>
    <col min="264" max="264" width="15.09765625" style="3" customWidth="1"/>
    <col min="265" max="266" width="11" style="3" customWidth="1"/>
    <col min="267" max="267" width="12" style="3" customWidth="1"/>
    <col min="268" max="511" width="8.69921875" style="3"/>
    <col min="512" max="512" width="3.19921875" style="3" customWidth="1"/>
    <col min="513" max="519" width="8.69921875" style="3"/>
    <col min="520" max="520" width="15.09765625" style="3" customWidth="1"/>
    <col min="521" max="522" width="11" style="3" customWidth="1"/>
    <col min="523" max="523" width="12" style="3" customWidth="1"/>
    <col min="524" max="767" width="8.69921875" style="3"/>
    <col min="768" max="768" width="3.19921875" style="3" customWidth="1"/>
    <col min="769" max="775" width="8.69921875" style="3"/>
    <col min="776" max="776" width="15.09765625" style="3" customWidth="1"/>
    <col min="777" max="778" width="11" style="3" customWidth="1"/>
    <col min="779" max="779" width="12" style="3" customWidth="1"/>
    <col min="780" max="1023" width="8.69921875" style="3"/>
    <col min="1024" max="1024" width="3.19921875" style="3" customWidth="1"/>
    <col min="1025" max="1031" width="8.69921875" style="3"/>
    <col min="1032" max="1032" width="15.09765625" style="3" customWidth="1"/>
    <col min="1033" max="1034" width="11" style="3" customWidth="1"/>
    <col min="1035" max="1035" width="12" style="3" customWidth="1"/>
    <col min="1036" max="1279" width="8.69921875" style="3"/>
    <col min="1280" max="1280" width="3.19921875" style="3" customWidth="1"/>
    <col min="1281" max="1287" width="8.69921875" style="3"/>
    <col min="1288" max="1288" width="15.09765625" style="3" customWidth="1"/>
    <col min="1289" max="1290" width="11" style="3" customWidth="1"/>
    <col min="1291" max="1291" width="12" style="3" customWidth="1"/>
    <col min="1292" max="1535" width="8.69921875" style="3"/>
    <col min="1536" max="1536" width="3.19921875" style="3" customWidth="1"/>
    <col min="1537" max="1543" width="8.69921875" style="3"/>
    <col min="1544" max="1544" width="15.09765625" style="3" customWidth="1"/>
    <col min="1545" max="1546" width="11" style="3" customWidth="1"/>
    <col min="1547" max="1547" width="12" style="3" customWidth="1"/>
    <col min="1548" max="1791" width="8.69921875" style="3"/>
    <col min="1792" max="1792" width="3.19921875" style="3" customWidth="1"/>
    <col min="1793" max="1799" width="8.69921875" style="3"/>
    <col min="1800" max="1800" width="15.09765625" style="3" customWidth="1"/>
    <col min="1801" max="1802" width="11" style="3" customWidth="1"/>
    <col min="1803" max="1803" width="12" style="3" customWidth="1"/>
    <col min="1804" max="2047" width="8.69921875" style="3"/>
    <col min="2048" max="2048" width="3.19921875" style="3" customWidth="1"/>
    <col min="2049" max="2055" width="8.69921875" style="3"/>
    <col min="2056" max="2056" width="15.09765625" style="3" customWidth="1"/>
    <col min="2057" max="2058" width="11" style="3" customWidth="1"/>
    <col min="2059" max="2059" width="12" style="3" customWidth="1"/>
    <col min="2060" max="2303" width="8.69921875" style="3"/>
    <col min="2304" max="2304" width="3.19921875" style="3" customWidth="1"/>
    <col min="2305" max="2311" width="8.69921875" style="3"/>
    <col min="2312" max="2312" width="15.09765625" style="3" customWidth="1"/>
    <col min="2313" max="2314" width="11" style="3" customWidth="1"/>
    <col min="2315" max="2315" width="12" style="3" customWidth="1"/>
    <col min="2316" max="2559" width="8.69921875" style="3"/>
    <col min="2560" max="2560" width="3.19921875" style="3" customWidth="1"/>
    <col min="2561" max="2567" width="8.69921875" style="3"/>
    <col min="2568" max="2568" width="15.09765625" style="3" customWidth="1"/>
    <col min="2569" max="2570" width="11" style="3" customWidth="1"/>
    <col min="2571" max="2571" width="12" style="3" customWidth="1"/>
    <col min="2572" max="2815" width="8.69921875" style="3"/>
    <col min="2816" max="2816" width="3.19921875" style="3" customWidth="1"/>
    <col min="2817" max="2823" width="8.69921875" style="3"/>
    <col min="2824" max="2824" width="15.09765625" style="3" customWidth="1"/>
    <col min="2825" max="2826" width="11" style="3" customWidth="1"/>
    <col min="2827" max="2827" width="12" style="3" customWidth="1"/>
    <col min="2828" max="3071" width="8.69921875" style="3"/>
    <col min="3072" max="3072" width="3.19921875" style="3" customWidth="1"/>
    <col min="3073" max="3079" width="8.69921875" style="3"/>
    <col min="3080" max="3080" width="15.09765625" style="3" customWidth="1"/>
    <col min="3081" max="3082" width="11" style="3" customWidth="1"/>
    <col min="3083" max="3083" width="12" style="3" customWidth="1"/>
    <col min="3084" max="3327" width="8.69921875" style="3"/>
    <col min="3328" max="3328" width="3.19921875" style="3" customWidth="1"/>
    <col min="3329" max="3335" width="8.69921875" style="3"/>
    <col min="3336" max="3336" width="15.09765625" style="3" customWidth="1"/>
    <col min="3337" max="3338" width="11" style="3" customWidth="1"/>
    <col min="3339" max="3339" width="12" style="3" customWidth="1"/>
    <col min="3340" max="3583" width="8.69921875" style="3"/>
    <col min="3584" max="3584" width="3.19921875" style="3" customWidth="1"/>
    <col min="3585" max="3591" width="8.69921875" style="3"/>
    <col min="3592" max="3592" width="15.09765625" style="3" customWidth="1"/>
    <col min="3593" max="3594" width="11" style="3" customWidth="1"/>
    <col min="3595" max="3595" width="12" style="3" customWidth="1"/>
    <col min="3596" max="3839" width="8.69921875" style="3"/>
    <col min="3840" max="3840" width="3.19921875" style="3" customWidth="1"/>
    <col min="3841" max="3847" width="8.69921875" style="3"/>
    <col min="3848" max="3848" width="15.09765625" style="3" customWidth="1"/>
    <col min="3849" max="3850" width="11" style="3" customWidth="1"/>
    <col min="3851" max="3851" width="12" style="3" customWidth="1"/>
    <col min="3852" max="4095" width="8.69921875" style="3"/>
    <col min="4096" max="4096" width="3.19921875" style="3" customWidth="1"/>
    <col min="4097" max="4103" width="8.69921875" style="3"/>
    <col min="4104" max="4104" width="15.09765625" style="3" customWidth="1"/>
    <col min="4105" max="4106" width="11" style="3" customWidth="1"/>
    <col min="4107" max="4107" width="12" style="3" customWidth="1"/>
    <col min="4108" max="4351" width="8.69921875" style="3"/>
    <col min="4352" max="4352" width="3.19921875" style="3" customWidth="1"/>
    <col min="4353" max="4359" width="8.69921875" style="3"/>
    <col min="4360" max="4360" width="15.09765625" style="3" customWidth="1"/>
    <col min="4361" max="4362" width="11" style="3" customWidth="1"/>
    <col min="4363" max="4363" width="12" style="3" customWidth="1"/>
    <col min="4364" max="4607" width="8.69921875" style="3"/>
    <col min="4608" max="4608" width="3.19921875" style="3" customWidth="1"/>
    <col min="4609" max="4615" width="8.69921875" style="3"/>
    <col min="4616" max="4616" width="15.09765625" style="3" customWidth="1"/>
    <col min="4617" max="4618" width="11" style="3" customWidth="1"/>
    <col min="4619" max="4619" width="12" style="3" customWidth="1"/>
    <col min="4620" max="4863" width="8.69921875" style="3"/>
    <col min="4864" max="4864" width="3.19921875" style="3" customWidth="1"/>
    <col min="4865" max="4871" width="8.69921875" style="3"/>
    <col min="4872" max="4872" width="15.09765625" style="3" customWidth="1"/>
    <col min="4873" max="4874" width="11" style="3" customWidth="1"/>
    <col min="4875" max="4875" width="12" style="3" customWidth="1"/>
    <col min="4876" max="5119" width="8.69921875" style="3"/>
    <col min="5120" max="5120" width="3.19921875" style="3" customWidth="1"/>
    <col min="5121" max="5127" width="8.69921875" style="3"/>
    <col min="5128" max="5128" width="15.09765625" style="3" customWidth="1"/>
    <col min="5129" max="5130" width="11" style="3" customWidth="1"/>
    <col min="5131" max="5131" width="12" style="3" customWidth="1"/>
    <col min="5132" max="5375" width="8.69921875" style="3"/>
    <col min="5376" max="5376" width="3.19921875" style="3" customWidth="1"/>
    <col min="5377" max="5383" width="8.69921875" style="3"/>
    <col min="5384" max="5384" width="15.09765625" style="3" customWidth="1"/>
    <col min="5385" max="5386" width="11" style="3" customWidth="1"/>
    <col min="5387" max="5387" width="12" style="3" customWidth="1"/>
    <col min="5388" max="5631" width="8.69921875" style="3"/>
    <col min="5632" max="5632" width="3.19921875" style="3" customWidth="1"/>
    <col min="5633" max="5639" width="8.69921875" style="3"/>
    <col min="5640" max="5640" width="15.09765625" style="3" customWidth="1"/>
    <col min="5641" max="5642" width="11" style="3" customWidth="1"/>
    <col min="5643" max="5643" width="12" style="3" customWidth="1"/>
    <col min="5644" max="5887" width="8.69921875" style="3"/>
    <col min="5888" max="5888" width="3.19921875" style="3" customWidth="1"/>
    <col min="5889" max="5895" width="8.69921875" style="3"/>
    <col min="5896" max="5896" width="15.09765625" style="3" customWidth="1"/>
    <col min="5897" max="5898" width="11" style="3" customWidth="1"/>
    <col min="5899" max="5899" width="12" style="3" customWidth="1"/>
    <col min="5900" max="6143" width="8.69921875" style="3"/>
    <col min="6144" max="6144" width="3.19921875" style="3" customWidth="1"/>
    <col min="6145" max="6151" width="8.69921875" style="3"/>
    <col min="6152" max="6152" width="15.09765625" style="3" customWidth="1"/>
    <col min="6153" max="6154" width="11" style="3" customWidth="1"/>
    <col min="6155" max="6155" width="12" style="3" customWidth="1"/>
    <col min="6156" max="6399" width="8.69921875" style="3"/>
    <col min="6400" max="6400" width="3.19921875" style="3" customWidth="1"/>
    <col min="6401" max="6407" width="8.69921875" style="3"/>
    <col min="6408" max="6408" width="15.09765625" style="3" customWidth="1"/>
    <col min="6409" max="6410" width="11" style="3" customWidth="1"/>
    <col min="6411" max="6411" width="12" style="3" customWidth="1"/>
    <col min="6412" max="6655" width="8.69921875" style="3"/>
    <col min="6656" max="6656" width="3.19921875" style="3" customWidth="1"/>
    <col min="6657" max="6663" width="8.69921875" style="3"/>
    <col min="6664" max="6664" width="15.09765625" style="3" customWidth="1"/>
    <col min="6665" max="6666" width="11" style="3" customWidth="1"/>
    <col min="6667" max="6667" width="12" style="3" customWidth="1"/>
    <col min="6668" max="6911" width="8.69921875" style="3"/>
    <col min="6912" max="6912" width="3.19921875" style="3" customWidth="1"/>
    <col min="6913" max="6919" width="8.69921875" style="3"/>
    <col min="6920" max="6920" width="15.09765625" style="3" customWidth="1"/>
    <col min="6921" max="6922" width="11" style="3" customWidth="1"/>
    <col min="6923" max="6923" width="12" style="3" customWidth="1"/>
    <col min="6924" max="7167" width="8.69921875" style="3"/>
    <col min="7168" max="7168" width="3.19921875" style="3" customWidth="1"/>
    <col min="7169" max="7175" width="8.69921875" style="3"/>
    <col min="7176" max="7176" width="15.09765625" style="3" customWidth="1"/>
    <col min="7177" max="7178" width="11" style="3" customWidth="1"/>
    <col min="7179" max="7179" width="12" style="3" customWidth="1"/>
    <col min="7180" max="7423" width="8.69921875" style="3"/>
    <col min="7424" max="7424" width="3.19921875" style="3" customWidth="1"/>
    <col min="7425" max="7431" width="8.69921875" style="3"/>
    <col min="7432" max="7432" width="15.09765625" style="3" customWidth="1"/>
    <col min="7433" max="7434" width="11" style="3" customWidth="1"/>
    <col min="7435" max="7435" width="12" style="3" customWidth="1"/>
    <col min="7436" max="7679" width="8.69921875" style="3"/>
    <col min="7680" max="7680" width="3.19921875" style="3" customWidth="1"/>
    <col min="7681" max="7687" width="8.69921875" style="3"/>
    <col min="7688" max="7688" width="15.09765625" style="3" customWidth="1"/>
    <col min="7689" max="7690" width="11" style="3" customWidth="1"/>
    <col min="7691" max="7691" width="12" style="3" customWidth="1"/>
    <col min="7692" max="7935" width="8.69921875" style="3"/>
    <col min="7936" max="7936" width="3.19921875" style="3" customWidth="1"/>
    <col min="7937" max="7943" width="8.69921875" style="3"/>
    <col min="7944" max="7944" width="15.09765625" style="3" customWidth="1"/>
    <col min="7945" max="7946" width="11" style="3" customWidth="1"/>
    <col min="7947" max="7947" width="12" style="3" customWidth="1"/>
    <col min="7948" max="8191" width="8.69921875" style="3"/>
    <col min="8192" max="8192" width="3.19921875" style="3" customWidth="1"/>
    <col min="8193" max="8199" width="8.69921875" style="3"/>
    <col min="8200" max="8200" width="15.09765625" style="3" customWidth="1"/>
    <col min="8201" max="8202" width="11" style="3" customWidth="1"/>
    <col min="8203" max="8203" width="12" style="3" customWidth="1"/>
    <col min="8204" max="8447" width="8.69921875" style="3"/>
    <col min="8448" max="8448" width="3.19921875" style="3" customWidth="1"/>
    <col min="8449" max="8455" width="8.69921875" style="3"/>
    <col min="8456" max="8456" width="15.09765625" style="3" customWidth="1"/>
    <col min="8457" max="8458" width="11" style="3" customWidth="1"/>
    <col min="8459" max="8459" width="12" style="3" customWidth="1"/>
    <col min="8460" max="8703" width="8.69921875" style="3"/>
    <col min="8704" max="8704" width="3.19921875" style="3" customWidth="1"/>
    <col min="8705" max="8711" width="8.69921875" style="3"/>
    <col min="8712" max="8712" width="15.09765625" style="3" customWidth="1"/>
    <col min="8713" max="8714" width="11" style="3" customWidth="1"/>
    <col min="8715" max="8715" width="12" style="3" customWidth="1"/>
    <col min="8716" max="8959" width="8.69921875" style="3"/>
    <col min="8960" max="8960" width="3.19921875" style="3" customWidth="1"/>
    <col min="8961" max="8967" width="8.69921875" style="3"/>
    <col min="8968" max="8968" width="15.09765625" style="3" customWidth="1"/>
    <col min="8969" max="8970" width="11" style="3" customWidth="1"/>
    <col min="8971" max="8971" width="12" style="3" customWidth="1"/>
    <col min="8972" max="9215" width="8.69921875" style="3"/>
    <col min="9216" max="9216" width="3.19921875" style="3" customWidth="1"/>
    <col min="9217" max="9223" width="8.69921875" style="3"/>
    <col min="9224" max="9224" width="15.09765625" style="3" customWidth="1"/>
    <col min="9225" max="9226" width="11" style="3" customWidth="1"/>
    <col min="9227" max="9227" width="12" style="3" customWidth="1"/>
    <col min="9228" max="9471" width="8.69921875" style="3"/>
    <col min="9472" max="9472" width="3.19921875" style="3" customWidth="1"/>
    <col min="9473" max="9479" width="8.69921875" style="3"/>
    <col min="9480" max="9480" width="15.09765625" style="3" customWidth="1"/>
    <col min="9481" max="9482" width="11" style="3" customWidth="1"/>
    <col min="9483" max="9483" width="12" style="3" customWidth="1"/>
    <col min="9484" max="9727" width="8.69921875" style="3"/>
    <col min="9728" max="9728" width="3.19921875" style="3" customWidth="1"/>
    <col min="9729" max="9735" width="8.69921875" style="3"/>
    <col min="9736" max="9736" width="15.09765625" style="3" customWidth="1"/>
    <col min="9737" max="9738" width="11" style="3" customWidth="1"/>
    <col min="9739" max="9739" width="12" style="3" customWidth="1"/>
    <col min="9740" max="9983" width="8.69921875" style="3"/>
    <col min="9984" max="9984" width="3.19921875" style="3" customWidth="1"/>
    <col min="9985" max="9991" width="8.69921875" style="3"/>
    <col min="9992" max="9992" width="15.09765625" style="3" customWidth="1"/>
    <col min="9993" max="9994" width="11" style="3" customWidth="1"/>
    <col min="9995" max="9995" width="12" style="3" customWidth="1"/>
    <col min="9996" max="10239" width="8.69921875" style="3"/>
    <col min="10240" max="10240" width="3.19921875" style="3" customWidth="1"/>
    <col min="10241" max="10247" width="8.69921875" style="3"/>
    <col min="10248" max="10248" width="15.09765625" style="3" customWidth="1"/>
    <col min="10249" max="10250" width="11" style="3" customWidth="1"/>
    <col min="10251" max="10251" width="12" style="3" customWidth="1"/>
    <col min="10252" max="10495" width="8.69921875" style="3"/>
    <col min="10496" max="10496" width="3.19921875" style="3" customWidth="1"/>
    <col min="10497" max="10503" width="8.69921875" style="3"/>
    <col min="10504" max="10504" width="15.09765625" style="3" customWidth="1"/>
    <col min="10505" max="10506" width="11" style="3" customWidth="1"/>
    <col min="10507" max="10507" width="12" style="3" customWidth="1"/>
    <col min="10508" max="10751" width="8.69921875" style="3"/>
    <col min="10752" max="10752" width="3.19921875" style="3" customWidth="1"/>
    <col min="10753" max="10759" width="8.69921875" style="3"/>
    <col min="10760" max="10760" width="15.09765625" style="3" customWidth="1"/>
    <col min="10761" max="10762" width="11" style="3" customWidth="1"/>
    <col min="10763" max="10763" width="12" style="3" customWidth="1"/>
    <col min="10764" max="11007" width="8.69921875" style="3"/>
    <col min="11008" max="11008" width="3.19921875" style="3" customWidth="1"/>
    <col min="11009" max="11015" width="8.69921875" style="3"/>
    <col min="11016" max="11016" width="15.09765625" style="3" customWidth="1"/>
    <col min="11017" max="11018" width="11" style="3" customWidth="1"/>
    <col min="11019" max="11019" width="12" style="3" customWidth="1"/>
    <col min="11020" max="11263" width="8.69921875" style="3"/>
    <col min="11264" max="11264" width="3.19921875" style="3" customWidth="1"/>
    <col min="11265" max="11271" width="8.69921875" style="3"/>
    <col min="11272" max="11272" width="15.09765625" style="3" customWidth="1"/>
    <col min="11273" max="11274" width="11" style="3" customWidth="1"/>
    <col min="11275" max="11275" width="12" style="3" customWidth="1"/>
    <col min="11276" max="11519" width="8.69921875" style="3"/>
    <col min="11520" max="11520" width="3.19921875" style="3" customWidth="1"/>
    <col min="11521" max="11527" width="8.69921875" style="3"/>
    <col min="11528" max="11528" width="15.09765625" style="3" customWidth="1"/>
    <col min="11529" max="11530" width="11" style="3" customWidth="1"/>
    <col min="11531" max="11531" width="12" style="3" customWidth="1"/>
    <col min="11532" max="11775" width="8.69921875" style="3"/>
    <col min="11776" max="11776" width="3.19921875" style="3" customWidth="1"/>
    <col min="11777" max="11783" width="8.69921875" style="3"/>
    <col min="11784" max="11784" width="15.09765625" style="3" customWidth="1"/>
    <col min="11785" max="11786" width="11" style="3" customWidth="1"/>
    <col min="11787" max="11787" width="12" style="3" customWidth="1"/>
    <col min="11788" max="12031" width="8.69921875" style="3"/>
    <col min="12032" max="12032" width="3.19921875" style="3" customWidth="1"/>
    <col min="12033" max="12039" width="8.69921875" style="3"/>
    <col min="12040" max="12040" width="15.09765625" style="3" customWidth="1"/>
    <col min="12041" max="12042" width="11" style="3" customWidth="1"/>
    <col min="12043" max="12043" width="12" style="3" customWidth="1"/>
    <col min="12044" max="12287" width="8.69921875" style="3"/>
    <col min="12288" max="12288" width="3.19921875" style="3" customWidth="1"/>
    <col min="12289" max="12295" width="8.69921875" style="3"/>
    <col min="12296" max="12296" width="15.09765625" style="3" customWidth="1"/>
    <col min="12297" max="12298" width="11" style="3" customWidth="1"/>
    <col min="12299" max="12299" width="12" style="3" customWidth="1"/>
    <col min="12300" max="12543" width="8.69921875" style="3"/>
    <col min="12544" max="12544" width="3.19921875" style="3" customWidth="1"/>
    <col min="12545" max="12551" width="8.69921875" style="3"/>
    <col min="12552" max="12552" width="15.09765625" style="3" customWidth="1"/>
    <col min="12553" max="12554" width="11" style="3" customWidth="1"/>
    <col min="12555" max="12555" width="12" style="3" customWidth="1"/>
    <col min="12556" max="12799" width="8.69921875" style="3"/>
    <col min="12800" max="12800" width="3.19921875" style="3" customWidth="1"/>
    <col min="12801" max="12807" width="8.69921875" style="3"/>
    <col min="12808" max="12808" width="15.09765625" style="3" customWidth="1"/>
    <col min="12809" max="12810" width="11" style="3" customWidth="1"/>
    <col min="12811" max="12811" width="12" style="3" customWidth="1"/>
    <col min="12812" max="13055" width="8.69921875" style="3"/>
    <col min="13056" max="13056" width="3.19921875" style="3" customWidth="1"/>
    <col min="13057" max="13063" width="8.69921875" style="3"/>
    <col min="13064" max="13064" width="15.09765625" style="3" customWidth="1"/>
    <col min="13065" max="13066" width="11" style="3" customWidth="1"/>
    <col min="13067" max="13067" width="12" style="3" customWidth="1"/>
    <col min="13068" max="13311" width="8.69921875" style="3"/>
    <col min="13312" max="13312" width="3.19921875" style="3" customWidth="1"/>
    <col min="13313" max="13319" width="8.69921875" style="3"/>
    <col min="13320" max="13320" width="15.09765625" style="3" customWidth="1"/>
    <col min="13321" max="13322" width="11" style="3" customWidth="1"/>
    <col min="13323" max="13323" width="12" style="3" customWidth="1"/>
    <col min="13324" max="13567" width="8.69921875" style="3"/>
    <col min="13568" max="13568" width="3.19921875" style="3" customWidth="1"/>
    <col min="13569" max="13575" width="8.69921875" style="3"/>
    <col min="13576" max="13576" width="15.09765625" style="3" customWidth="1"/>
    <col min="13577" max="13578" width="11" style="3" customWidth="1"/>
    <col min="13579" max="13579" width="12" style="3" customWidth="1"/>
    <col min="13580" max="13823" width="8.69921875" style="3"/>
    <col min="13824" max="13824" width="3.19921875" style="3" customWidth="1"/>
    <col min="13825" max="13831" width="8.69921875" style="3"/>
    <col min="13832" max="13832" width="15.09765625" style="3" customWidth="1"/>
    <col min="13833" max="13834" width="11" style="3" customWidth="1"/>
    <col min="13835" max="13835" width="12" style="3" customWidth="1"/>
    <col min="13836" max="14079" width="8.69921875" style="3"/>
    <col min="14080" max="14080" width="3.19921875" style="3" customWidth="1"/>
    <col min="14081" max="14087" width="8.69921875" style="3"/>
    <col min="14088" max="14088" width="15.09765625" style="3" customWidth="1"/>
    <col min="14089" max="14090" width="11" style="3" customWidth="1"/>
    <col min="14091" max="14091" width="12" style="3" customWidth="1"/>
    <col min="14092" max="14335" width="8.69921875" style="3"/>
    <col min="14336" max="14336" width="3.19921875" style="3" customWidth="1"/>
    <col min="14337" max="14343" width="8.69921875" style="3"/>
    <col min="14344" max="14344" width="15.09765625" style="3" customWidth="1"/>
    <col min="14345" max="14346" width="11" style="3" customWidth="1"/>
    <col min="14347" max="14347" width="12" style="3" customWidth="1"/>
    <col min="14348" max="14591" width="8.69921875" style="3"/>
    <col min="14592" max="14592" width="3.19921875" style="3" customWidth="1"/>
    <col min="14593" max="14599" width="8.69921875" style="3"/>
    <col min="14600" max="14600" width="15.09765625" style="3" customWidth="1"/>
    <col min="14601" max="14602" width="11" style="3" customWidth="1"/>
    <col min="14603" max="14603" width="12" style="3" customWidth="1"/>
    <col min="14604" max="14847" width="8.69921875" style="3"/>
    <col min="14848" max="14848" width="3.19921875" style="3" customWidth="1"/>
    <col min="14849" max="14855" width="8.69921875" style="3"/>
    <col min="14856" max="14856" width="15.09765625" style="3" customWidth="1"/>
    <col min="14857" max="14858" width="11" style="3" customWidth="1"/>
    <col min="14859" max="14859" width="12" style="3" customWidth="1"/>
    <col min="14860" max="15103" width="8.69921875" style="3"/>
    <col min="15104" max="15104" width="3.19921875" style="3" customWidth="1"/>
    <col min="15105" max="15111" width="8.69921875" style="3"/>
    <col min="15112" max="15112" width="15.09765625" style="3" customWidth="1"/>
    <col min="15113" max="15114" width="11" style="3" customWidth="1"/>
    <col min="15115" max="15115" width="12" style="3" customWidth="1"/>
    <col min="15116" max="15359" width="8.69921875" style="3"/>
    <col min="15360" max="15360" width="3.19921875" style="3" customWidth="1"/>
    <col min="15361" max="15367" width="8.69921875" style="3"/>
    <col min="15368" max="15368" width="15.09765625" style="3" customWidth="1"/>
    <col min="15369" max="15370" width="11" style="3" customWidth="1"/>
    <col min="15371" max="15371" width="12" style="3" customWidth="1"/>
    <col min="15372" max="15615" width="8.69921875" style="3"/>
    <col min="15616" max="15616" width="3.19921875" style="3" customWidth="1"/>
    <col min="15617" max="15623" width="8.69921875" style="3"/>
    <col min="15624" max="15624" width="15.09765625" style="3" customWidth="1"/>
    <col min="15625" max="15626" width="11" style="3" customWidth="1"/>
    <col min="15627" max="15627" width="12" style="3" customWidth="1"/>
    <col min="15628" max="15871" width="8.69921875" style="3"/>
    <col min="15872" max="15872" width="3.19921875" style="3" customWidth="1"/>
    <col min="15873" max="15879" width="8.69921875" style="3"/>
    <col min="15880" max="15880" width="15.09765625" style="3" customWidth="1"/>
    <col min="15881" max="15882" width="11" style="3" customWidth="1"/>
    <col min="15883" max="15883" width="12" style="3" customWidth="1"/>
    <col min="15884" max="16127" width="8.69921875" style="3"/>
    <col min="16128" max="16128" width="3.19921875" style="3" customWidth="1"/>
    <col min="16129" max="16135" width="8.69921875" style="3"/>
    <col min="16136" max="16136" width="15.09765625" style="3" customWidth="1"/>
    <col min="16137" max="16138" width="11" style="3" customWidth="1"/>
    <col min="16139" max="16139" width="12" style="3" customWidth="1"/>
    <col min="16140" max="16383" width="8.69921875" style="3"/>
    <col min="16384" max="16384" width="8.69921875" style="3" customWidth="1"/>
  </cols>
  <sheetData>
    <row r="2" spans="2:14">
      <c r="B2" s="248" t="s">
        <v>246</v>
      </c>
      <c r="C2" s="248"/>
      <c r="D2" s="248"/>
      <c r="E2" s="248"/>
      <c r="F2" s="248"/>
      <c r="G2" s="248"/>
      <c r="H2" s="248"/>
      <c r="I2" s="248"/>
      <c r="J2" s="248"/>
      <c r="K2" s="248"/>
      <c r="L2" s="248"/>
    </row>
    <row r="3" spans="2:14">
      <c r="B3" s="248"/>
      <c r="C3" s="248"/>
      <c r="D3" s="248"/>
      <c r="E3" s="248"/>
      <c r="F3" s="248"/>
      <c r="G3" s="248"/>
      <c r="H3" s="248"/>
      <c r="I3" s="248"/>
      <c r="J3" s="248"/>
      <c r="K3" s="248"/>
      <c r="L3" s="248"/>
    </row>
    <row r="4" spans="2:14" ht="9" customHeight="1" thickBot="1"/>
    <row r="5" spans="2:14" ht="28.5" customHeight="1" thickTop="1" thickBot="1">
      <c r="B5" s="4" t="s">
        <v>18</v>
      </c>
      <c r="C5" s="249" t="s">
        <v>421</v>
      </c>
      <c r="D5" s="249"/>
      <c r="E5" s="249"/>
      <c r="F5" s="5" t="s">
        <v>19</v>
      </c>
      <c r="G5" s="249" t="s">
        <v>422</v>
      </c>
      <c r="H5" s="249"/>
      <c r="I5" s="5" t="s">
        <v>20</v>
      </c>
      <c r="J5" s="250" t="s">
        <v>430</v>
      </c>
      <c r="K5" s="250"/>
      <c r="L5" s="251"/>
    </row>
    <row r="6" spans="2:14" ht="29.25" customHeight="1" thickBot="1">
      <c r="B6" s="252" t="s">
        <v>21</v>
      </c>
      <c r="C6" s="253"/>
      <c r="D6" s="253"/>
      <c r="E6" s="253"/>
      <c r="F6" s="253"/>
      <c r="G6" s="253"/>
      <c r="H6" s="253"/>
      <c r="I6" s="253" t="s">
        <v>22</v>
      </c>
      <c r="J6" s="253"/>
      <c r="K6" s="253"/>
      <c r="L6" s="254"/>
    </row>
    <row r="7" spans="2:14" ht="21.75" customHeight="1">
      <c r="B7" s="255" t="s">
        <v>23</v>
      </c>
      <c r="C7" s="256"/>
      <c r="D7" s="257">
        <v>8119673360</v>
      </c>
      <c r="E7" s="258"/>
      <c r="F7" s="258"/>
      <c r="G7" s="258"/>
      <c r="H7" s="258"/>
      <c r="I7" s="58" t="s">
        <v>24</v>
      </c>
      <c r="J7" s="259" t="s">
        <v>236</v>
      </c>
      <c r="K7" s="260"/>
      <c r="L7" s="261"/>
    </row>
    <row r="8" spans="2:14" ht="21.75" customHeight="1">
      <c r="B8" s="262" t="s">
        <v>25</v>
      </c>
      <c r="C8" s="263"/>
      <c r="D8" s="264" t="s">
        <v>423</v>
      </c>
      <c r="E8" s="265"/>
      <c r="F8" s="265"/>
      <c r="G8" s="265"/>
      <c r="H8" s="265"/>
      <c r="I8" s="59" t="s">
        <v>26</v>
      </c>
      <c r="J8" s="59" t="s">
        <v>27</v>
      </c>
      <c r="K8" s="266" t="s">
        <v>237</v>
      </c>
      <c r="L8" s="267"/>
    </row>
    <row r="9" spans="2:14" ht="21.75" customHeight="1">
      <c r="B9" s="262" t="s">
        <v>28</v>
      </c>
      <c r="C9" s="263"/>
      <c r="D9" s="265" t="s">
        <v>564</v>
      </c>
      <c r="E9" s="265"/>
      <c r="F9" s="265"/>
      <c r="G9" s="265"/>
      <c r="H9" s="265"/>
      <c r="I9" s="270" t="s">
        <v>29</v>
      </c>
      <c r="J9" s="268">
        <v>45407</v>
      </c>
      <c r="K9" s="244" t="s">
        <v>433</v>
      </c>
      <c r="L9" s="245"/>
    </row>
    <row r="10" spans="2:14" ht="21.75" customHeight="1">
      <c r="B10" s="262" t="s">
        <v>30</v>
      </c>
      <c r="C10" s="263"/>
      <c r="D10" s="273" t="s">
        <v>431</v>
      </c>
      <c r="E10" s="273"/>
      <c r="F10" s="273"/>
      <c r="G10" s="273"/>
      <c r="H10" s="273"/>
      <c r="I10" s="271"/>
      <c r="J10" s="269"/>
      <c r="K10" s="246"/>
      <c r="L10" s="247"/>
    </row>
    <row r="11" spans="2:14" ht="21.75" customHeight="1">
      <c r="B11" s="262" t="s">
        <v>31</v>
      </c>
      <c r="C11" s="263"/>
      <c r="D11" s="265" t="s">
        <v>424</v>
      </c>
      <c r="E11" s="265"/>
      <c r="F11" s="265"/>
      <c r="G11" s="265"/>
      <c r="H11" s="265"/>
      <c r="I11" s="270" t="s">
        <v>32</v>
      </c>
      <c r="J11" s="268">
        <v>45421</v>
      </c>
      <c r="K11" s="244" t="s">
        <v>432</v>
      </c>
      <c r="L11" s="245"/>
      <c r="N11" s="183"/>
    </row>
    <row r="12" spans="2:14" ht="21.75" customHeight="1">
      <c r="B12" s="262" t="s">
        <v>33</v>
      </c>
      <c r="C12" s="263"/>
      <c r="D12" s="272" t="s">
        <v>558</v>
      </c>
      <c r="E12" s="272"/>
      <c r="F12" s="272"/>
      <c r="G12" s="272"/>
      <c r="H12" s="272"/>
      <c r="I12" s="271"/>
      <c r="J12" s="269"/>
      <c r="K12" s="246"/>
      <c r="L12" s="247"/>
    </row>
    <row r="13" spans="2:14" ht="21.75" customHeight="1">
      <c r="B13" s="262" t="s">
        <v>34</v>
      </c>
      <c r="C13" s="263"/>
      <c r="D13" s="274" t="s">
        <v>253</v>
      </c>
      <c r="E13" s="274"/>
      <c r="F13" s="274"/>
      <c r="G13" s="274"/>
      <c r="H13" s="274"/>
      <c r="I13" s="270" t="s">
        <v>35</v>
      </c>
      <c r="J13" s="268">
        <v>45425</v>
      </c>
      <c r="K13" s="244" t="s">
        <v>432</v>
      </c>
      <c r="L13" s="245"/>
    </row>
    <row r="14" spans="2:14" ht="21.75" customHeight="1">
      <c r="B14" s="262"/>
      <c r="C14" s="263"/>
      <c r="D14" s="275"/>
      <c r="E14" s="275"/>
      <c r="F14" s="275"/>
      <c r="G14" s="275"/>
      <c r="H14" s="275"/>
      <c r="I14" s="271"/>
      <c r="J14" s="269"/>
      <c r="K14" s="246"/>
      <c r="L14" s="247"/>
    </row>
    <row r="15" spans="2:14" ht="21.75" customHeight="1">
      <c r="B15" s="276" t="s">
        <v>36</v>
      </c>
      <c r="C15" s="277"/>
      <c r="D15" s="59" t="s">
        <v>37</v>
      </c>
      <c r="E15" s="221" t="s">
        <v>249</v>
      </c>
      <c r="F15" s="222" t="s">
        <v>553</v>
      </c>
      <c r="G15" s="223" t="s">
        <v>554</v>
      </c>
      <c r="H15" s="224"/>
      <c r="I15" s="270" t="s">
        <v>38</v>
      </c>
      <c r="J15" s="268">
        <v>45430</v>
      </c>
      <c r="K15" s="244" t="s">
        <v>432</v>
      </c>
      <c r="L15" s="245"/>
    </row>
    <row r="16" spans="2:14" ht="21.75" customHeight="1">
      <c r="B16" s="278"/>
      <c r="C16" s="279"/>
      <c r="D16" s="59" t="s">
        <v>39</v>
      </c>
      <c r="E16" s="305" t="s">
        <v>248</v>
      </c>
      <c r="F16" s="306"/>
      <c r="G16" s="306"/>
      <c r="H16" s="307"/>
      <c r="I16" s="271"/>
      <c r="J16" s="269"/>
      <c r="K16" s="246"/>
      <c r="L16" s="247"/>
    </row>
    <row r="17" spans="2:12" ht="21.75" customHeight="1">
      <c r="B17" s="278"/>
      <c r="C17" s="279"/>
      <c r="D17" s="59" t="s">
        <v>37</v>
      </c>
      <c r="E17" s="225" t="s">
        <v>555</v>
      </c>
      <c r="F17" s="226"/>
      <c r="G17" s="226"/>
      <c r="H17" s="227"/>
      <c r="I17" s="270" t="s">
        <v>40</v>
      </c>
      <c r="J17" s="268">
        <v>45431</v>
      </c>
      <c r="K17" s="244" t="s">
        <v>432</v>
      </c>
      <c r="L17" s="245"/>
    </row>
    <row r="18" spans="2:12" ht="21.75" customHeight="1">
      <c r="B18" s="278"/>
      <c r="C18" s="279"/>
      <c r="D18" s="59" t="s">
        <v>39</v>
      </c>
      <c r="E18" s="305" t="s">
        <v>250</v>
      </c>
      <c r="F18" s="306"/>
      <c r="G18" s="306"/>
      <c r="H18" s="307"/>
      <c r="I18" s="271"/>
      <c r="J18" s="269"/>
      <c r="K18" s="246"/>
      <c r="L18" s="247"/>
    </row>
    <row r="19" spans="2:12" ht="21.75" customHeight="1">
      <c r="B19" s="278"/>
      <c r="C19" s="279"/>
      <c r="D19" s="59" t="s">
        <v>37</v>
      </c>
      <c r="E19" s="225" t="s">
        <v>556</v>
      </c>
      <c r="F19" s="226" t="s">
        <v>557</v>
      </c>
      <c r="G19" s="226"/>
      <c r="H19" s="228"/>
      <c r="I19" s="293" t="s">
        <v>42</v>
      </c>
      <c r="J19" s="296"/>
      <c r="K19" s="297"/>
      <c r="L19" s="298"/>
    </row>
    <row r="20" spans="2:12" ht="21.75" customHeight="1">
      <c r="B20" s="291"/>
      <c r="C20" s="292"/>
      <c r="D20" s="59" t="s">
        <v>39</v>
      </c>
      <c r="E20" s="308" t="s">
        <v>255</v>
      </c>
      <c r="F20" s="309"/>
      <c r="G20" s="309"/>
      <c r="H20" s="310"/>
      <c r="I20" s="294"/>
      <c r="J20" s="299"/>
      <c r="K20" s="300"/>
      <c r="L20" s="301"/>
    </row>
    <row r="21" spans="2:12" ht="21.75" customHeight="1">
      <c r="B21" s="276" t="s">
        <v>41</v>
      </c>
      <c r="C21" s="277"/>
      <c r="D21" s="282" t="s">
        <v>256</v>
      </c>
      <c r="E21" s="283"/>
      <c r="F21" s="283"/>
      <c r="G21" s="283"/>
      <c r="H21" s="284"/>
      <c r="I21" s="294"/>
      <c r="J21" s="299"/>
      <c r="K21" s="300"/>
      <c r="L21" s="301"/>
    </row>
    <row r="22" spans="2:12" ht="21.75" customHeight="1">
      <c r="B22" s="278"/>
      <c r="C22" s="279"/>
      <c r="D22" s="285"/>
      <c r="E22" s="286"/>
      <c r="F22" s="286"/>
      <c r="G22" s="286"/>
      <c r="H22" s="287"/>
      <c r="I22" s="294"/>
      <c r="J22" s="299"/>
      <c r="K22" s="300"/>
      <c r="L22" s="301"/>
    </row>
    <row r="23" spans="2:12" ht="21.75" customHeight="1" thickBot="1">
      <c r="B23" s="280"/>
      <c r="C23" s="281"/>
      <c r="D23" s="288"/>
      <c r="E23" s="289"/>
      <c r="F23" s="289"/>
      <c r="G23" s="289"/>
      <c r="H23" s="290"/>
      <c r="I23" s="295"/>
      <c r="J23" s="302"/>
      <c r="K23" s="303"/>
      <c r="L23" s="304"/>
    </row>
    <row r="24" spans="2:12" ht="19.8" thickTop="1"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</row>
    <row r="25" spans="2:12" ht="19.2"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</row>
  </sheetData>
  <mergeCells count="46">
    <mergeCell ref="B21:C23"/>
    <mergeCell ref="D21:H23"/>
    <mergeCell ref="B15:C20"/>
    <mergeCell ref="I15:I16"/>
    <mergeCell ref="J15:J16"/>
    <mergeCell ref="I17:I18"/>
    <mergeCell ref="J17:J18"/>
    <mergeCell ref="I19:I23"/>
    <mergeCell ref="J19:L23"/>
    <mergeCell ref="E16:H16"/>
    <mergeCell ref="E18:H18"/>
    <mergeCell ref="E20:H20"/>
    <mergeCell ref="B13:C14"/>
    <mergeCell ref="D13:H13"/>
    <mergeCell ref="I13:I14"/>
    <mergeCell ref="J13:J14"/>
    <mergeCell ref="D14:H14"/>
    <mergeCell ref="J11:J12"/>
    <mergeCell ref="B12:C12"/>
    <mergeCell ref="B9:C9"/>
    <mergeCell ref="D9:H9"/>
    <mergeCell ref="I9:I10"/>
    <mergeCell ref="J9:J10"/>
    <mergeCell ref="D12:H12"/>
    <mergeCell ref="B10:C10"/>
    <mergeCell ref="D10:H10"/>
    <mergeCell ref="B11:C11"/>
    <mergeCell ref="D11:H11"/>
    <mergeCell ref="I11:I12"/>
    <mergeCell ref="B7:C7"/>
    <mergeCell ref="D7:H7"/>
    <mergeCell ref="J7:L7"/>
    <mergeCell ref="B8:C8"/>
    <mergeCell ref="D8:H8"/>
    <mergeCell ref="K8:L8"/>
    <mergeCell ref="B2:L3"/>
    <mergeCell ref="C5:E5"/>
    <mergeCell ref="G5:H5"/>
    <mergeCell ref="J5:L5"/>
    <mergeCell ref="B6:H6"/>
    <mergeCell ref="I6:L6"/>
    <mergeCell ref="K9:L10"/>
    <mergeCell ref="K11:L12"/>
    <mergeCell ref="K13:L14"/>
    <mergeCell ref="K15:L16"/>
    <mergeCell ref="K17:L18"/>
  </mergeCells>
  <phoneticPr fontId="13" type="noConversion"/>
  <dataValidations disablePrompts="1" count="1">
    <dataValidation type="list" allowBlank="1" showInputMessage="1" showErrorMessage="1" sqref="WVQ983049:WVS983049 JE7:JG7 TA7:TC7 ACW7:ACY7 AMS7:AMU7 AWO7:AWQ7 BGK7:BGM7 BQG7:BQI7 CAC7:CAE7 CJY7:CKA7 CTU7:CTW7 DDQ7:DDS7 DNM7:DNO7 DXI7:DXK7 EHE7:EHG7 ERA7:ERC7 FAW7:FAY7 FKS7:FKU7 FUO7:FUQ7 GEK7:GEM7 GOG7:GOI7 GYC7:GYE7 HHY7:HIA7 HRU7:HRW7 IBQ7:IBS7 ILM7:ILO7 IVI7:IVK7 JFE7:JFG7 JPA7:JPC7 JYW7:JYY7 KIS7:KIU7 KSO7:KSQ7 LCK7:LCM7 LMG7:LMI7 LWC7:LWE7 MFY7:MGA7 MPU7:MPW7 MZQ7:MZS7 NJM7:NJO7 NTI7:NTK7 ODE7:ODG7 ONA7:ONC7 OWW7:OWY7 PGS7:PGU7 PQO7:PQQ7 QAK7:QAM7 QKG7:QKI7 QUC7:QUE7 RDY7:REA7 RNU7:RNW7 RXQ7:RXS7 SHM7:SHO7 SRI7:SRK7 TBE7:TBG7 TLA7:TLC7 TUW7:TUY7 UES7:UEU7 UOO7:UOQ7 UYK7:UYM7 VIG7:VII7 VSC7:VSE7 WBY7:WCA7 WLU7:WLW7 WVQ7:WVS7 J65545:L65545 JE65545:JG65545 TA65545:TC65545 ACW65545:ACY65545 AMS65545:AMU65545 AWO65545:AWQ65545 BGK65545:BGM65545 BQG65545:BQI65545 CAC65545:CAE65545 CJY65545:CKA65545 CTU65545:CTW65545 DDQ65545:DDS65545 DNM65545:DNO65545 DXI65545:DXK65545 EHE65545:EHG65545 ERA65545:ERC65545 FAW65545:FAY65545 FKS65545:FKU65545 FUO65545:FUQ65545 GEK65545:GEM65545 GOG65545:GOI65545 GYC65545:GYE65545 HHY65545:HIA65545 HRU65545:HRW65545 IBQ65545:IBS65545 ILM65545:ILO65545 IVI65545:IVK65545 JFE65545:JFG65545 JPA65545:JPC65545 JYW65545:JYY65545 KIS65545:KIU65545 KSO65545:KSQ65545 LCK65545:LCM65545 LMG65545:LMI65545 LWC65545:LWE65545 MFY65545:MGA65545 MPU65545:MPW65545 MZQ65545:MZS65545 NJM65545:NJO65545 NTI65545:NTK65545 ODE65545:ODG65545 ONA65545:ONC65545 OWW65545:OWY65545 PGS65545:PGU65545 PQO65545:PQQ65545 QAK65545:QAM65545 QKG65545:QKI65545 QUC65545:QUE65545 RDY65545:REA65545 RNU65545:RNW65545 RXQ65545:RXS65545 SHM65545:SHO65545 SRI65545:SRK65545 TBE65545:TBG65545 TLA65545:TLC65545 TUW65545:TUY65545 UES65545:UEU65545 UOO65545:UOQ65545 UYK65545:UYM65545 VIG65545:VII65545 VSC65545:VSE65545 WBY65545:WCA65545 WLU65545:WLW65545 WVQ65545:WVS65545 J131081:L131081 JE131081:JG131081 TA131081:TC131081 ACW131081:ACY131081 AMS131081:AMU131081 AWO131081:AWQ131081 BGK131081:BGM131081 BQG131081:BQI131081 CAC131081:CAE131081 CJY131081:CKA131081 CTU131081:CTW131081 DDQ131081:DDS131081 DNM131081:DNO131081 DXI131081:DXK131081 EHE131081:EHG131081 ERA131081:ERC131081 FAW131081:FAY131081 FKS131081:FKU131081 FUO131081:FUQ131081 GEK131081:GEM131081 GOG131081:GOI131081 GYC131081:GYE131081 HHY131081:HIA131081 HRU131081:HRW131081 IBQ131081:IBS131081 ILM131081:ILO131081 IVI131081:IVK131081 JFE131081:JFG131081 JPA131081:JPC131081 JYW131081:JYY131081 KIS131081:KIU131081 KSO131081:KSQ131081 LCK131081:LCM131081 LMG131081:LMI131081 LWC131081:LWE131081 MFY131081:MGA131081 MPU131081:MPW131081 MZQ131081:MZS131081 NJM131081:NJO131081 NTI131081:NTK131081 ODE131081:ODG131081 ONA131081:ONC131081 OWW131081:OWY131081 PGS131081:PGU131081 PQO131081:PQQ131081 QAK131081:QAM131081 QKG131081:QKI131081 QUC131081:QUE131081 RDY131081:REA131081 RNU131081:RNW131081 RXQ131081:RXS131081 SHM131081:SHO131081 SRI131081:SRK131081 TBE131081:TBG131081 TLA131081:TLC131081 TUW131081:TUY131081 UES131081:UEU131081 UOO131081:UOQ131081 UYK131081:UYM131081 VIG131081:VII131081 VSC131081:VSE131081 WBY131081:WCA131081 WLU131081:WLW131081 WVQ131081:WVS131081 J196617:L196617 JE196617:JG196617 TA196617:TC196617 ACW196617:ACY196617 AMS196617:AMU196617 AWO196617:AWQ196617 BGK196617:BGM196617 BQG196617:BQI196617 CAC196617:CAE196617 CJY196617:CKA196617 CTU196617:CTW196617 DDQ196617:DDS196617 DNM196617:DNO196617 DXI196617:DXK196617 EHE196617:EHG196617 ERA196617:ERC196617 FAW196617:FAY196617 FKS196617:FKU196617 FUO196617:FUQ196617 GEK196617:GEM196617 GOG196617:GOI196617 GYC196617:GYE196617 HHY196617:HIA196617 HRU196617:HRW196617 IBQ196617:IBS196617 ILM196617:ILO196617 IVI196617:IVK196617 JFE196617:JFG196617 JPA196617:JPC196617 JYW196617:JYY196617 KIS196617:KIU196617 KSO196617:KSQ196617 LCK196617:LCM196617 LMG196617:LMI196617 LWC196617:LWE196617 MFY196617:MGA196617 MPU196617:MPW196617 MZQ196617:MZS196617 NJM196617:NJO196617 NTI196617:NTK196617 ODE196617:ODG196617 ONA196617:ONC196617 OWW196617:OWY196617 PGS196617:PGU196617 PQO196617:PQQ196617 QAK196617:QAM196617 QKG196617:QKI196617 QUC196617:QUE196617 RDY196617:REA196617 RNU196617:RNW196617 RXQ196617:RXS196617 SHM196617:SHO196617 SRI196617:SRK196617 TBE196617:TBG196617 TLA196617:TLC196617 TUW196617:TUY196617 UES196617:UEU196617 UOO196617:UOQ196617 UYK196617:UYM196617 VIG196617:VII196617 VSC196617:VSE196617 WBY196617:WCA196617 WLU196617:WLW196617 WVQ196617:WVS196617 J262153:L262153 JE262153:JG262153 TA262153:TC262153 ACW262153:ACY262153 AMS262153:AMU262153 AWO262153:AWQ262153 BGK262153:BGM262153 BQG262153:BQI262153 CAC262153:CAE262153 CJY262153:CKA262153 CTU262153:CTW262153 DDQ262153:DDS262153 DNM262153:DNO262153 DXI262153:DXK262153 EHE262153:EHG262153 ERA262153:ERC262153 FAW262153:FAY262153 FKS262153:FKU262153 FUO262153:FUQ262153 GEK262153:GEM262153 GOG262153:GOI262153 GYC262153:GYE262153 HHY262153:HIA262153 HRU262153:HRW262153 IBQ262153:IBS262153 ILM262153:ILO262153 IVI262153:IVK262153 JFE262153:JFG262153 JPA262153:JPC262153 JYW262153:JYY262153 KIS262153:KIU262153 KSO262153:KSQ262153 LCK262153:LCM262153 LMG262153:LMI262153 LWC262153:LWE262153 MFY262153:MGA262153 MPU262153:MPW262153 MZQ262153:MZS262153 NJM262153:NJO262153 NTI262153:NTK262153 ODE262153:ODG262153 ONA262153:ONC262153 OWW262153:OWY262153 PGS262153:PGU262153 PQO262153:PQQ262153 QAK262153:QAM262153 QKG262153:QKI262153 QUC262153:QUE262153 RDY262153:REA262153 RNU262153:RNW262153 RXQ262153:RXS262153 SHM262153:SHO262153 SRI262153:SRK262153 TBE262153:TBG262153 TLA262153:TLC262153 TUW262153:TUY262153 UES262153:UEU262153 UOO262153:UOQ262153 UYK262153:UYM262153 VIG262153:VII262153 VSC262153:VSE262153 WBY262153:WCA262153 WLU262153:WLW262153 WVQ262153:WVS262153 J327689:L327689 JE327689:JG327689 TA327689:TC327689 ACW327689:ACY327689 AMS327689:AMU327689 AWO327689:AWQ327689 BGK327689:BGM327689 BQG327689:BQI327689 CAC327689:CAE327689 CJY327689:CKA327689 CTU327689:CTW327689 DDQ327689:DDS327689 DNM327689:DNO327689 DXI327689:DXK327689 EHE327689:EHG327689 ERA327689:ERC327689 FAW327689:FAY327689 FKS327689:FKU327689 FUO327689:FUQ327689 GEK327689:GEM327689 GOG327689:GOI327689 GYC327689:GYE327689 HHY327689:HIA327689 HRU327689:HRW327689 IBQ327689:IBS327689 ILM327689:ILO327689 IVI327689:IVK327689 JFE327689:JFG327689 JPA327689:JPC327689 JYW327689:JYY327689 KIS327689:KIU327689 KSO327689:KSQ327689 LCK327689:LCM327689 LMG327689:LMI327689 LWC327689:LWE327689 MFY327689:MGA327689 MPU327689:MPW327689 MZQ327689:MZS327689 NJM327689:NJO327689 NTI327689:NTK327689 ODE327689:ODG327689 ONA327689:ONC327689 OWW327689:OWY327689 PGS327689:PGU327689 PQO327689:PQQ327689 QAK327689:QAM327689 QKG327689:QKI327689 QUC327689:QUE327689 RDY327689:REA327689 RNU327689:RNW327689 RXQ327689:RXS327689 SHM327689:SHO327689 SRI327689:SRK327689 TBE327689:TBG327689 TLA327689:TLC327689 TUW327689:TUY327689 UES327689:UEU327689 UOO327689:UOQ327689 UYK327689:UYM327689 VIG327689:VII327689 VSC327689:VSE327689 WBY327689:WCA327689 WLU327689:WLW327689 WVQ327689:WVS327689 J393225:L393225 JE393225:JG393225 TA393225:TC393225 ACW393225:ACY393225 AMS393225:AMU393225 AWO393225:AWQ393225 BGK393225:BGM393225 BQG393225:BQI393225 CAC393225:CAE393225 CJY393225:CKA393225 CTU393225:CTW393225 DDQ393225:DDS393225 DNM393225:DNO393225 DXI393225:DXK393225 EHE393225:EHG393225 ERA393225:ERC393225 FAW393225:FAY393225 FKS393225:FKU393225 FUO393225:FUQ393225 GEK393225:GEM393225 GOG393225:GOI393225 GYC393225:GYE393225 HHY393225:HIA393225 HRU393225:HRW393225 IBQ393225:IBS393225 ILM393225:ILO393225 IVI393225:IVK393225 JFE393225:JFG393225 JPA393225:JPC393225 JYW393225:JYY393225 KIS393225:KIU393225 KSO393225:KSQ393225 LCK393225:LCM393225 LMG393225:LMI393225 LWC393225:LWE393225 MFY393225:MGA393225 MPU393225:MPW393225 MZQ393225:MZS393225 NJM393225:NJO393225 NTI393225:NTK393225 ODE393225:ODG393225 ONA393225:ONC393225 OWW393225:OWY393225 PGS393225:PGU393225 PQO393225:PQQ393225 QAK393225:QAM393225 QKG393225:QKI393225 QUC393225:QUE393225 RDY393225:REA393225 RNU393225:RNW393225 RXQ393225:RXS393225 SHM393225:SHO393225 SRI393225:SRK393225 TBE393225:TBG393225 TLA393225:TLC393225 TUW393225:TUY393225 UES393225:UEU393225 UOO393225:UOQ393225 UYK393225:UYM393225 VIG393225:VII393225 VSC393225:VSE393225 WBY393225:WCA393225 WLU393225:WLW393225 WVQ393225:WVS393225 J458761:L458761 JE458761:JG458761 TA458761:TC458761 ACW458761:ACY458761 AMS458761:AMU458761 AWO458761:AWQ458761 BGK458761:BGM458761 BQG458761:BQI458761 CAC458761:CAE458761 CJY458761:CKA458761 CTU458761:CTW458761 DDQ458761:DDS458761 DNM458761:DNO458761 DXI458761:DXK458761 EHE458761:EHG458761 ERA458761:ERC458761 FAW458761:FAY458761 FKS458761:FKU458761 FUO458761:FUQ458761 GEK458761:GEM458761 GOG458761:GOI458761 GYC458761:GYE458761 HHY458761:HIA458761 HRU458761:HRW458761 IBQ458761:IBS458761 ILM458761:ILO458761 IVI458761:IVK458761 JFE458761:JFG458761 JPA458761:JPC458761 JYW458761:JYY458761 KIS458761:KIU458761 KSO458761:KSQ458761 LCK458761:LCM458761 LMG458761:LMI458761 LWC458761:LWE458761 MFY458761:MGA458761 MPU458761:MPW458761 MZQ458761:MZS458761 NJM458761:NJO458761 NTI458761:NTK458761 ODE458761:ODG458761 ONA458761:ONC458761 OWW458761:OWY458761 PGS458761:PGU458761 PQO458761:PQQ458761 QAK458761:QAM458761 QKG458761:QKI458761 QUC458761:QUE458761 RDY458761:REA458761 RNU458761:RNW458761 RXQ458761:RXS458761 SHM458761:SHO458761 SRI458761:SRK458761 TBE458761:TBG458761 TLA458761:TLC458761 TUW458761:TUY458761 UES458761:UEU458761 UOO458761:UOQ458761 UYK458761:UYM458761 VIG458761:VII458761 VSC458761:VSE458761 WBY458761:WCA458761 WLU458761:WLW458761 WVQ458761:WVS458761 J524297:L524297 JE524297:JG524297 TA524297:TC524297 ACW524297:ACY524297 AMS524297:AMU524297 AWO524297:AWQ524297 BGK524297:BGM524297 BQG524297:BQI524297 CAC524297:CAE524297 CJY524297:CKA524297 CTU524297:CTW524297 DDQ524297:DDS524297 DNM524297:DNO524297 DXI524297:DXK524297 EHE524297:EHG524297 ERA524297:ERC524297 FAW524297:FAY524297 FKS524297:FKU524297 FUO524297:FUQ524297 GEK524297:GEM524297 GOG524297:GOI524297 GYC524297:GYE524297 HHY524297:HIA524297 HRU524297:HRW524297 IBQ524297:IBS524297 ILM524297:ILO524297 IVI524297:IVK524297 JFE524297:JFG524297 JPA524297:JPC524297 JYW524297:JYY524297 KIS524297:KIU524297 KSO524297:KSQ524297 LCK524297:LCM524297 LMG524297:LMI524297 LWC524297:LWE524297 MFY524297:MGA524297 MPU524297:MPW524297 MZQ524297:MZS524297 NJM524297:NJO524297 NTI524297:NTK524297 ODE524297:ODG524297 ONA524297:ONC524297 OWW524297:OWY524297 PGS524297:PGU524297 PQO524297:PQQ524297 QAK524297:QAM524297 QKG524297:QKI524297 QUC524297:QUE524297 RDY524297:REA524297 RNU524297:RNW524297 RXQ524297:RXS524297 SHM524297:SHO524297 SRI524297:SRK524297 TBE524297:TBG524297 TLA524297:TLC524297 TUW524297:TUY524297 UES524297:UEU524297 UOO524297:UOQ524297 UYK524297:UYM524297 VIG524297:VII524297 VSC524297:VSE524297 WBY524297:WCA524297 WLU524297:WLW524297 WVQ524297:WVS524297 J589833:L589833 JE589833:JG589833 TA589833:TC589833 ACW589833:ACY589833 AMS589833:AMU589833 AWO589833:AWQ589833 BGK589833:BGM589833 BQG589833:BQI589833 CAC589833:CAE589833 CJY589833:CKA589833 CTU589833:CTW589833 DDQ589833:DDS589833 DNM589833:DNO589833 DXI589833:DXK589833 EHE589833:EHG589833 ERA589833:ERC589833 FAW589833:FAY589833 FKS589833:FKU589833 FUO589833:FUQ589833 GEK589833:GEM589833 GOG589833:GOI589833 GYC589833:GYE589833 HHY589833:HIA589833 HRU589833:HRW589833 IBQ589833:IBS589833 ILM589833:ILO589833 IVI589833:IVK589833 JFE589833:JFG589833 JPA589833:JPC589833 JYW589833:JYY589833 KIS589833:KIU589833 KSO589833:KSQ589833 LCK589833:LCM589833 LMG589833:LMI589833 LWC589833:LWE589833 MFY589833:MGA589833 MPU589833:MPW589833 MZQ589833:MZS589833 NJM589833:NJO589833 NTI589833:NTK589833 ODE589833:ODG589833 ONA589833:ONC589833 OWW589833:OWY589833 PGS589833:PGU589833 PQO589833:PQQ589833 QAK589833:QAM589833 QKG589833:QKI589833 QUC589833:QUE589833 RDY589833:REA589833 RNU589833:RNW589833 RXQ589833:RXS589833 SHM589833:SHO589833 SRI589833:SRK589833 TBE589833:TBG589833 TLA589833:TLC589833 TUW589833:TUY589833 UES589833:UEU589833 UOO589833:UOQ589833 UYK589833:UYM589833 VIG589833:VII589833 VSC589833:VSE589833 WBY589833:WCA589833 WLU589833:WLW589833 WVQ589833:WVS589833 J655369:L655369 JE655369:JG655369 TA655369:TC655369 ACW655369:ACY655369 AMS655369:AMU655369 AWO655369:AWQ655369 BGK655369:BGM655369 BQG655369:BQI655369 CAC655369:CAE655369 CJY655369:CKA655369 CTU655369:CTW655369 DDQ655369:DDS655369 DNM655369:DNO655369 DXI655369:DXK655369 EHE655369:EHG655369 ERA655369:ERC655369 FAW655369:FAY655369 FKS655369:FKU655369 FUO655369:FUQ655369 GEK655369:GEM655369 GOG655369:GOI655369 GYC655369:GYE655369 HHY655369:HIA655369 HRU655369:HRW655369 IBQ655369:IBS655369 ILM655369:ILO655369 IVI655369:IVK655369 JFE655369:JFG655369 JPA655369:JPC655369 JYW655369:JYY655369 KIS655369:KIU655369 KSO655369:KSQ655369 LCK655369:LCM655369 LMG655369:LMI655369 LWC655369:LWE655369 MFY655369:MGA655369 MPU655369:MPW655369 MZQ655369:MZS655369 NJM655369:NJO655369 NTI655369:NTK655369 ODE655369:ODG655369 ONA655369:ONC655369 OWW655369:OWY655369 PGS655369:PGU655369 PQO655369:PQQ655369 QAK655369:QAM655369 QKG655369:QKI655369 QUC655369:QUE655369 RDY655369:REA655369 RNU655369:RNW655369 RXQ655369:RXS655369 SHM655369:SHO655369 SRI655369:SRK655369 TBE655369:TBG655369 TLA655369:TLC655369 TUW655369:TUY655369 UES655369:UEU655369 UOO655369:UOQ655369 UYK655369:UYM655369 VIG655369:VII655369 VSC655369:VSE655369 WBY655369:WCA655369 WLU655369:WLW655369 WVQ655369:WVS655369 J720905:L720905 JE720905:JG720905 TA720905:TC720905 ACW720905:ACY720905 AMS720905:AMU720905 AWO720905:AWQ720905 BGK720905:BGM720905 BQG720905:BQI720905 CAC720905:CAE720905 CJY720905:CKA720905 CTU720905:CTW720905 DDQ720905:DDS720905 DNM720905:DNO720905 DXI720905:DXK720905 EHE720905:EHG720905 ERA720905:ERC720905 FAW720905:FAY720905 FKS720905:FKU720905 FUO720905:FUQ720905 GEK720905:GEM720905 GOG720905:GOI720905 GYC720905:GYE720905 HHY720905:HIA720905 HRU720905:HRW720905 IBQ720905:IBS720905 ILM720905:ILO720905 IVI720905:IVK720905 JFE720905:JFG720905 JPA720905:JPC720905 JYW720905:JYY720905 KIS720905:KIU720905 KSO720905:KSQ720905 LCK720905:LCM720905 LMG720905:LMI720905 LWC720905:LWE720905 MFY720905:MGA720905 MPU720905:MPW720905 MZQ720905:MZS720905 NJM720905:NJO720905 NTI720905:NTK720905 ODE720905:ODG720905 ONA720905:ONC720905 OWW720905:OWY720905 PGS720905:PGU720905 PQO720905:PQQ720905 QAK720905:QAM720905 QKG720905:QKI720905 QUC720905:QUE720905 RDY720905:REA720905 RNU720905:RNW720905 RXQ720905:RXS720905 SHM720905:SHO720905 SRI720905:SRK720905 TBE720905:TBG720905 TLA720905:TLC720905 TUW720905:TUY720905 UES720905:UEU720905 UOO720905:UOQ720905 UYK720905:UYM720905 VIG720905:VII720905 VSC720905:VSE720905 WBY720905:WCA720905 WLU720905:WLW720905 WVQ720905:WVS720905 J786441:L786441 JE786441:JG786441 TA786441:TC786441 ACW786441:ACY786441 AMS786441:AMU786441 AWO786441:AWQ786441 BGK786441:BGM786441 BQG786441:BQI786441 CAC786441:CAE786441 CJY786441:CKA786441 CTU786441:CTW786441 DDQ786441:DDS786441 DNM786441:DNO786441 DXI786441:DXK786441 EHE786441:EHG786441 ERA786441:ERC786441 FAW786441:FAY786441 FKS786441:FKU786441 FUO786441:FUQ786441 GEK786441:GEM786441 GOG786441:GOI786441 GYC786441:GYE786441 HHY786441:HIA786441 HRU786441:HRW786441 IBQ786441:IBS786441 ILM786441:ILO786441 IVI786441:IVK786441 JFE786441:JFG786441 JPA786441:JPC786441 JYW786441:JYY786441 KIS786441:KIU786441 KSO786441:KSQ786441 LCK786441:LCM786441 LMG786441:LMI786441 LWC786441:LWE786441 MFY786441:MGA786441 MPU786441:MPW786441 MZQ786441:MZS786441 NJM786441:NJO786441 NTI786441:NTK786441 ODE786441:ODG786441 ONA786441:ONC786441 OWW786441:OWY786441 PGS786441:PGU786441 PQO786441:PQQ786441 QAK786441:QAM786441 QKG786441:QKI786441 QUC786441:QUE786441 RDY786441:REA786441 RNU786441:RNW786441 RXQ786441:RXS786441 SHM786441:SHO786441 SRI786441:SRK786441 TBE786441:TBG786441 TLA786441:TLC786441 TUW786441:TUY786441 UES786441:UEU786441 UOO786441:UOQ786441 UYK786441:UYM786441 VIG786441:VII786441 VSC786441:VSE786441 WBY786441:WCA786441 WLU786441:WLW786441 WVQ786441:WVS786441 J851977:L851977 JE851977:JG851977 TA851977:TC851977 ACW851977:ACY851977 AMS851977:AMU851977 AWO851977:AWQ851977 BGK851977:BGM851977 BQG851977:BQI851977 CAC851977:CAE851977 CJY851977:CKA851977 CTU851977:CTW851977 DDQ851977:DDS851977 DNM851977:DNO851977 DXI851977:DXK851977 EHE851977:EHG851977 ERA851977:ERC851977 FAW851977:FAY851977 FKS851977:FKU851977 FUO851977:FUQ851977 GEK851977:GEM851977 GOG851977:GOI851977 GYC851977:GYE851977 HHY851977:HIA851977 HRU851977:HRW851977 IBQ851977:IBS851977 ILM851977:ILO851977 IVI851977:IVK851977 JFE851977:JFG851977 JPA851977:JPC851977 JYW851977:JYY851977 KIS851977:KIU851977 KSO851977:KSQ851977 LCK851977:LCM851977 LMG851977:LMI851977 LWC851977:LWE851977 MFY851977:MGA851977 MPU851977:MPW851977 MZQ851977:MZS851977 NJM851977:NJO851977 NTI851977:NTK851977 ODE851977:ODG851977 ONA851977:ONC851977 OWW851977:OWY851977 PGS851977:PGU851977 PQO851977:PQQ851977 QAK851977:QAM851977 QKG851977:QKI851977 QUC851977:QUE851977 RDY851977:REA851977 RNU851977:RNW851977 RXQ851977:RXS851977 SHM851977:SHO851977 SRI851977:SRK851977 TBE851977:TBG851977 TLA851977:TLC851977 TUW851977:TUY851977 UES851977:UEU851977 UOO851977:UOQ851977 UYK851977:UYM851977 VIG851977:VII851977 VSC851977:VSE851977 WBY851977:WCA851977 WLU851977:WLW851977 WVQ851977:WVS851977 J917513:L917513 JE917513:JG917513 TA917513:TC917513 ACW917513:ACY917513 AMS917513:AMU917513 AWO917513:AWQ917513 BGK917513:BGM917513 BQG917513:BQI917513 CAC917513:CAE917513 CJY917513:CKA917513 CTU917513:CTW917513 DDQ917513:DDS917513 DNM917513:DNO917513 DXI917513:DXK917513 EHE917513:EHG917513 ERA917513:ERC917513 FAW917513:FAY917513 FKS917513:FKU917513 FUO917513:FUQ917513 GEK917513:GEM917513 GOG917513:GOI917513 GYC917513:GYE917513 HHY917513:HIA917513 HRU917513:HRW917513 IBQ917513:IBS917513 ILM917513:ILO917513 IVI917513:IVK917513 JFE917513:JFG917513 JPA917513:JPC917513 JYW917513:JYY917513 KIS917513:KIU917513 KSO917513:KSQ917513 LCK917513:LCM917513 LMG917513:LMI917513 LWC917513:LWE917513 MFY917513:MGA917513 MPU917513:MPW917513 MZQ917513:MZS917513 NJM917513:NJO917513 NTI917513:NTK917513 ODE917513:ODG917513 ONA917513:ONC917513 OWW917513:OWY917513 PGS917513:PGU917513 PQO917513:PQQ917513 QAK917513:QAM917513 QKG917513:QKI917513 QUC917513:QUE917513 RDY917513:REA917513 RNU917513:RNW917513 RXQ917513:RXS917513 SHM917513:SHO917513 SRI917513:SRK917513 TBE917513:TBG917513 TLA917513:TLC917513 TUW917513:TUY917513 UES917513:UEU917513 UOO917513:UOQ917513 UYK917513:UYM917513 VIG917513:VII917513 VSC917513:VSE917513 WBY917513:WCA917513 WLU917513:WLW917513 WVQ917513:WVS917513 J983049:L983049 JE983049:JG983049 TA983049:TC983049 ACW983049:ACY983049 AMS983049:AMU983049 AWO983049:AWQ983049 BGK983049:BGM983049 BQG983049:BQI983049 CAC983049:CAE983049 CJY983049:CKA983049 CTU983049:CTW983049 DDQ983049:DDS983049 DNM983049:DNO983049 DXI983049:DXK983049 EHE983049:EHG983049 ERA983049:ERC983049 FAW983049:FAY983049 FKS983049:FKU983049 FUO983049:FUQ983049 GEK983049:GEM983049 GOG983049:GOI983049 GYC983049:GYE983049 HHY983049:HIA983049 HRU983049:HRW983049 IBQ983049:IBS983049 ILM983049:ILO983049 IVI983049:IVK983049 JFE983049:JFG983049 JPA983049:JPC983049 JYW983049:JYY983049 KIS983049:KIU983049 KSO983049:KSQ983049 LCK983049:LCM983049 LMG983049:LMI983049 LWC983049:LWE983049 MFY983049:MGA983049 MPU983049:MPW983049 MZQ983049:MZS983049 NJM983049:NJO983049 NTI983049:NTK983049 ODE983049:ODG983049 ONA983049:ONC983049 OWW983049:OWY983049 PGS983049:PGU983049 PQO983049:PQQ983049 QAK983049:QAM983049 QKG983049:QKI983049 QUC983049:QUE983049 RDY983049:REA983049 RNU983049:RNW983049 RXQ983049:RXS983049 SHM983049:SHO983049 SRI983049:SRK983049 TBE983049:TBG983049 TLA983049:TLC983049 TUW983049:TUY983049 UES983049:UEU983049 UOO983049:UOQ983049 UYK983049:UYM983049 VIG983049:VII983049 VSC983049:VSE983049 WBY983049:WCA983049 WLU983049:WLW983049">
      <formula1>"최초, 수시"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6"/>
  <sheetViews>
    <sheetView view="pageBreakPreview" zoomScaleNormal="85" zoomScaleSheetLayoutView="100" workbookViewId="0">
      <selection sqref="A1:N2"/>
    </sheetView>
  </sheetViews>
  <sheetFormatPr defaultRowHeight="17.399999999999999"/>
  <cols>
    <col min="1" max="14" width="6.69921875" customWidth="1"/>
    <col min="16" max="19" width="6.69921875" customWidth="1"/>
  </cols>
  <sheetData>
    <row r="1" spans="1:17" ht="17.399999999999999" customHeight="1">
      <c r="A1" s="248" t="s">
        <v>247</v>
      </c>
      <c r="B1" s="248"/>
      <c r="C1" s="248"/>
      <c r="D1" s="248"/>
      <c r="E1" s="248"/>
      <c r="F1" s="248"/>
      <c r="G1" s="248"/>
      <c r="H1" s="248"/>
      <c r="I1" s="248"/>
      <c r="J1" s="248"/>
      <c r="K1" s="248"/>
      <c r="L1" s="248"/>
      <c r="M1" s="248"/>
      <c r="N1" s="248"/>
    </row>
    <row r="2" spans="1:17" ht="17.399999999999999" customHeight="1">
      <c r="A2" s="248"/>
      <c r="B2" s="248"/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  <c r="N2" s="248"/>
    </row>
    <row r="4" spans="1:17" ht="28.2" customHeight="1">
      <c r="F4" s="241" t="s">
        <v>125</v>
      </c>
      <c r="G4" s="241"/>
      <c r="H4" s="241"/>
      <c r="I4" s="241"/>
    </row>
    <row r="5" spans="1:17" ht="28.2" customHeight="1">
      <c r="F5" s="241" t="s">
        <v>416</v>
      </c>
      <c r="G5" s="241"/>
      <c r="H5" s="241"/>
      <c r="I5" s="241"/>
    </row>
    <row r="6" spans="1:17" ht="28.2" customHeight="1">
      <c r="H6" s="28"/>
    </row>
    <row r="7" spans="1:17" ht="28.2" customHeight="1">
      <c r="F7" s="241" t="s">
        <v>128</v>
      </c>
      <c r="G7" s="241"/>
      <c r="H7" s="241"/>
      <c r="I7" s="241"/>
    </row>
    <row r="8" spans="1:17" ht="28.2" customHeight="1">
      <c r="F8" s="241" t="s">
        <v>419</v>
      </c>
      <c r="G8" s="241"/>
      <c r="H8" s="241"/>
      <c r="I8" s="241"/>
    </row>
    <row r="9" spans="1:17" ht="28.2" customHeight="1">
      <c r="A9" s="241" t="s">
        <v>129</v>
      </c>
      <c r="B9" s="241"/>
      <c r="C9" s="241"/>
      <c r="D9" s="241"/>
      <c r="E9" s="32"/>
      <c r="F9" s="33"/>
      <c r="G9" s="31"/>
      <c r="H9" s="33"/>
      <c r="I9" s="33"/>
      <c r="J9" s="30"/>
      <c r="K9" s="241" t="s">
        <v>177</v>
      </c>
      <c r="L9" s="241"/>
      <c r="M9" s="241"/>
      <c r="N9" s="241"/>
    </row>
    <row r="10" spans="1:17" ht="28.2" customHeight="1">
      <c r="A10" s="241" t="s">
        <v>417</v>
      </c>
      <c r="B10" s="241"/>
      <c r="C10" s="241"/>
      <c r="D10" s="241"/>
      <c r="G10" s="29"/>
      <c r="K10" s="241" t="s">
        <v>418</v>
      </c>
      <c r="L10" s="241"/>
      <c r="M10" s="241"/>
      <c r="N10" s="241"/>
    </row>
    <row r="11" spans="1:17" ht="28.2" customHeight="1">
      <c r="C11" s="33"/>
      <c r="D11" s="33"/>
      <c r="E11" s="33"/>
      <c r="F11" s="33"/>
      <c r="G11" s="30"/>
      <c r="H11" s="33"/>
      <c r="I11" s="33"/>
      <c r="J11" s="33"/>
      <c r="K11" s="33"/>
      <c r="L11" s="33"/>
    </row>
    <row r="12" spans="1:17" ht="28.2" customHeight="1">
      <c r="B12" s="30"/>
      <c r="G12" s="30"/>
      <c r="M12" s="32"/>
    </row>
    <row r="13" spans="1:17" ht="28.2" customHeight="1">
      <c r="A13" s="241" t="s">
        <v>251</v>
      </c>
      <c r="B13" s="241"/>
      <c r="C13" s="241"/>
      <c r="D13" s="241"/>
      <c r="F13" s="241" t="s">
        <v>252</v>
      </c>
      <c r="G13" s="241"/>
      <c r="H13" s="241"/>
      <c r="I13" s="241"/>
      <c r="K13" s="241" t="s">
        <v>254</v>
      </c>
      <c r="L13" s="241"/>
      <c r="M13" s="241"/>
      <c r="N13" s="241"/>
    </row>
    <row r="14" spans="1:17" ht="28.2" customHeight="1">
      <c r="A14" s="241" t="s">
        <v>127</v>
      </c>
      <c r="B14" s="241"/>
      <c r="C14" s="241" t="s">
        <v>425</v>
      </c>
      <c r="D14" s="241"/>
      <c r="F14" s="241" t="s">
        <v>127</v>
      </c>
      <c r="G14" s="241"/>
      <c r="H14" s="241" t="s">
        <v>434</v>
      </c>
      <c r="I14" s="241"/>
      <c r="K14" s="241" t="s">
        <v>127</v>
      </c>
      <c r="L14" s="241"/>
      <c r="M14" s="241" t="s">
        <v>434</v>
      </c>
      <c r="N14" s="241"/>
    </row>
    <row r="15" spans="1:17" ht="28.2" customHeight="1">
      <c r="C15" s="232"/>
      <c r="D15" s="229"/>
      <c r="H15" s="232"/>
      <c r="I15" s="229"/>
      <c r="K15" s="241" t="s">
        <v>559</v>
      </c>
      <c r="L15" s="241"/>
      <c r="M15" s="241" t="s">
        <v>560</v>
      </c>
      <c r="N15" s="241"/>
    </row>
    <row r="16" spans="1:17" ht="28.2" customHeight="1">
      <c r="C16" s="32"/>
      <c r="H16" s="32"/>
      <c r="M16" s="28"/>
      <c r="O16" s="229"/>
      <c r="P16" s="229"/>
      <c r="Q16" s="230"/>
    </row>
    <row r="17" spans="1:19" ht="28.2" customHeight="1">
      <c r="A17" s="311" t="s">
        <v>130</v>
      </c>
      <c r="B17" s="311"/>
      <c r="C17" s="311" t="s">
        <v>561</v>
      </c>
      <c r="D17" s="311"/>
      <c r="E17" s="231"/>
      <c r="F17" s="311" t="s">
        <v>130</v>
      </c>
      <c r="G17" s="311"/>
      <c r="H17" s="311" t="s">
        <v>562</v>
      </c>
      <c r="I17" s="311"/>
      <c r="J17" s="231"/>
      <c r="K17" s="311" t="s">
        <v>130</v>
      </c>
      <c r="L17" s="311"/>
      <c r="M17" s="311" t="s">
        <v>563</v>
      </c>
      <c r="N17" s="311"/>
      <c r="O17" s="231"/>
      <c r="P17" s="311" t="s">
        <v>130</v>
      </c>
      <c r="Q17" s="311"/>
      <c r="R17" s="311" t="s">
        <v>565</v>
      </c>
      <c r="S17" s="311"/>
    </row>
    <row r="18" spans="1:19" ht="28.2" customHeight="1">
      <c r="A18" s="311" t="s">
        <v>126</v>
      </c>
      <c r="B18" s="311"/>
      <c r="C18" s="311"/>
      <c r="D18" s="311"/>
      <c r="E18" s="231"/>
      <c r="F18" s="311" t="s">
        <v>126</v>
      </c>
      <c r="G18" s="311"/>
      <c r="H18" s="311"/>
      <c r="I18" s="311"/>
      <c r="J18" s="231"/>
      <c r="K18" s="311" t="s">
        <v>126</v>
      </c>
      <c r="L18" s="311"/>
      <c r="M18" s="311"/>
      <c r="N18" s="311"/>
      <c r="O18" s="231"/>
      <c r="P18" s="311" t="s">
        <v>126</v>
      </c>
      <c r="Q18" s="311"/>
      <c r="R18" s="311"/>
      <c r="S18" s="311"/>
    </row>
    <row r="19" spans="1:19" ht="28.2" customHeight="1"/>
    <row r="20" spans="1:19" ht="28.2" customHeight="1"/>
    <row r="21" spans="1:19" ht="28.2" customHeight="1"/>
    <row r="22" spans="1:19" ht="28.2" customHeight="1"/>
    <row r="23" spans="1:19" ht="28.2" customHeight="1"/>
    <row r="24" spans="1:19" ht="28.2" customHeight="1"/>
    <row r="25" spans="1:19" ht="28.2" customHeight="1"/>
    <row r="26" spans="1:19" ht="28.2" customHeight="1"/>
    <row r="27" spans="1:19" ht="28.2" customHeight="1"/>
    <row r="28" spans="1:19" ht="28.2" customHeight="1"/>
    <row r="29" spans="1:19" ht="28.2" customHeight="1"/>
    <row r="30" spans="1:19" ht="28.2" customHeight="1"/>
    <row r="31" spans="1:19" ht="28.2" customHeight="1"/>
    <row r="32" spans="1:19" ht="28.2" customHeight="1"/>
    <row r="33" ht="28.2" customHeight="1"/>
    <row r="34" ht="28.2" customHeight="1"/>
    <row r="35" ht="28.2" customHeight="1"/>
    <row r="36" ht="28.2" customHeight="1"/>
    <row r="37" ht="28.2" customHeight="1"/>
    <row r="38" ht="28.2" customHeight="1"/>
    <row r="39" ht="28.2" customHeight="1"/>
    <row r="40" ht="28.2" customHeight="1"/>
    <row r="41" ht="28.2" customHeight="1"/>
    <row r="42" ht="28.2" customHeight="1"/>
    <row r="43" ht="28.2" customHeight="1"/>
    <row r="44" ht="28.2" customHeight="1"/>
    <row r="45" ht="28.2" customHeight="1"/>
    <row r="46" ht="28.2" customHeight="1"/>
    <row r="47" ht="28.2" customHeight="1"/>
    <row r="48" ht="28.2" customHeight="1"/>
    <row r="49" ht="28.2" customHeight="1"/>
    <row r="50" ht="28.2" customHeight="1"/>
    <row r="51" ht="28.2" customHeight="1"/>
    <row r="52" ht="28.2" customHeight="1"/>
    <row r="53" ht="28.2" customHeight="1"/>
    <row r="54" ht="28.2" customHeight="1"/>
    <row r="55" ht="28.2" customHeight="1"/>
    <row r="56" ht="28.2" customHeight="1"/>
    <row r="57" ht="28.2" customHeight="1"/>
    <row r="58" ht="28.2" customHeight="1"/>
    <row r="59" ht="28.2" customHeight="1"/>
    <row r="60" ht="28.2" customHeight="1"/>
    <row r="61" ht="28.2" customHeight="1"/>
    <row r="62" ht="28.2" customHeight="1"/>
    <row r="63" ht="28.2" customHeight="1"/>
    <row r="64" ht="28.2" customHeight="1"/>
    <row r="65" ht="28.2" customHeight="1"/>
    <row r="66" ht="28.2" customHeight="1"/>
  </sheetData>
  <mergeCells count="36">
    <mergeCell ref="K18:L18"/>
    <mergeCell ref="M18:N18"/>
    <mergeCell ref="A17:B17"/>
    <mergeCell ref="C17:D17"/>
    <mergeCell ref="A18:B18"/>
    <mergeCell ref="C18:D18"/>
    <mergeCell ref="F17:G17"/>
    <mergeCell ref="H17:I17"/>
    <mergeCell ref="F18:G18"/>
    <mergeCell ref="H18:I18"/>
    <mergeCell ref="K13:N13"/>
    <mergeCell ref="K14:L14"/>
    <mergeCell ref="M14:N14"/>
    <mergeCell ref="K17:L17"/>
    <mergeCell ref="M17:N17"/>
    <mergeCell ref="K15:L15"/>
    <mergeCell ref="A1:N2"/>
    <mergeCell ref="F4:I4"/>
    <mergeCell ref="F5:I5"/>
    <mergeCell ref="F7:I7"/>
    <mergeCell ref="F8:I8"/>
    <mergeCell ref="A10:D10"/>
    <mergeCell ref="K9:N9"/>
    <mergeCell ref="K10:N10"/>
    <mergeCell ref="F13:I13"/>
    <mergeCell ref="F14:G14"/>
    <mergeCell ref="H14:I14"/>
    <mergeCell ref="A13:D13"/>
    <mergeCell ref="A14:B14"/>
    <mergeCell ref="A9:D9"/>
    <mergeCell ref="C14:D14"/>
    <mergeCell ref="P17:Q17"/>
    <mergeCell ref="R17:S17"/>
    <mergeCell ref="P18:Q18"/>
    <mergeCell ref="R18:S18"/>
    <mergeCell ref="M15:N15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8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outlinePr summaryBelow="0"/>
  </sheetPr>
  <dimension ref="A1:AFE211"/>
  <sheetViews>
    <sheetView zoomScale="85" zoomScaleNormal="85" workbookViewId="0">
      <pane xSplit="11" ySplit="6" topLeftCell="L7" activePane="bottomRight" state="frozen"/>
      <selection pane="topRight" activeCell="I2" sqref="I2:J2"/>
      <selection pane="bottomLeft" activeCell="I2" sqref="I2:J2"/>
      <selection pane="bottomRight"/>
    </sheetView>
  </sheetViews>
  <sheetFormatPr defaultColWidth="0.3984375" defaultRowHeight="17.399999999999999" outlineLevelRow="4" outlineLevelCol="1"/>
  <cols>
    <col min="1" max="1" width="6.69921875" style="179" customWidth="1"/>
    <col min="2" max="2" width="14.59765625" style="137" customWidth="1"/>
    <col min="3" max="3" width="26.8984375" style="180" customWidth="1"/>
    <col min="4" max="4" width="2" style="137" customWidth="1"/>
    <col min="5" max="5" width="1.69921875" style="137" customWidth="1"/>
    <col min="6" max="6" width="9.09765625" style="194" customWidth="1" outlineLevel="1"/>
    <col min="7" max="7" width="9.19921875" style="194" customWidth="1" outlineLevel="1"/>
    <col min="8" max="8" width="5" style="137" customWidth="1" outlineLevel="1"/>
    <col min="9" max="9" width="8.3984375" style="137" customWidth="1" outlineLevel="1"/>
    <col min="10" max="10" width="7.69921875" style="137" customWidth="1" outlineLevel="1"/>
    <col min="11" max="11" width="8.69921875" style="137" customWidth="1"/>
    <col min="12" max="837" width="0.3984375" style="137" customWidth="1"/>
    <col min="838" max="16384" width="0.3984375" style="137"/>
  </cols>
  <sheetData>
    <row r="1" spans="1:837" s="66" customFormat="1" ht="24" customHeight="1">
      <c r="A1" s="184" t="s">
        <v>435</v>
      </c>
      <c r="B1" s="132"/>
      <c r="C1" s="132"/>
      <c r="D1" s="64"/>
      <c r="E1" s="65" t="s">
        <v>273</v>
      </c>
      <c r="F1" s="185"/>
      <c r="G1" s="186" t="s">
        <v>274</v>
      </c>
      <c r="K1" s="67" t="s">
        <v>275</v>
      </c>
      <c r="L1" s="187">
        <v>2022</v>
      </c>
      <c r="M1" s="312">
        <v>2023</v>
      </c>
      <c r="N1" s="312"/>
      <c r="O1" s="312"/>
      <c r="P1" s="312"/>
      <c r="Q1" s="312"/>
      <c r="R1" s="312"/>
      <c r="S1" s="312"/>
      <c r="T1" s="312"/>
      <c r="U1" s="312"/>
      <c r="V1" s="312"/>
      <c r="W1" s="312"/>
      <c r="X1" s="312"/>
      <c r="Y1" s="312"/>
      <c r="Z1" s="312"/>
      <c r="AA1" s="312"/>
      <c r="AB1" s="312"/>
      <c r="AC1" s="312"/>
      <c r="AD1" s="312"/>
      <c r="AE1" s="312"/>
      <c r="AF1" s="312"/>
      <c r="AG1" s="312"/>
      <c r="AH1" s="312"/>
      <c r="AI1" s="312"/>
      <c r="AJ1" s="312"/>
      <c r="AK1" s="312"/>
      <c r="AL1" s="312"/>
      <c r="AM1" s="312"/>
      <c r="AN1" s="312"/>
      <c r="AO1" s="312"/>
      <c r="AP1" s="312"/>
      <c r="AQ1" s="312"/>
      <c r="AR1" s="312"/>
      <c r="AS1" s="312"/>
      <c r="AT1" s="312"/>
      <c r="AU1" s="312"/>
      <c r="AV1" s="312"/>
      <c r="AW1" s="312"/>
      <c r="AX1" s="312"/>
      <c r="AY1" s="312"/>
      <c r="AZ1" s="312"/>
      <c r="BA1" s="312"/>
      <c r="BB1" s="312"/>
      <c r="BC1" s="312"/>
      <c r="BD1" s="312"/>
      <c r="BE1" s="312"/>
      <c r="BF1" s="312"/>
      <c r="BG1" s="312"/>
      <c r="BH1" s="312"/>
      <c r="BI1" s="313">
        <v>2024</v>
      </c>
      <c r="BJ1" s="313"/>
      <c r="BK1" s="313"/>
      <c r="BL1" s="313"/>
      <c r="BM1" s="313"/>
      <c r="BN1" s="313"/>
      <c r="BO1" s="313"/>
      <c r="BP1" s="313"/>
      <c r="BQ1" s="313"/>
      <c r="BR1" s="313"/>
      <c r="BS1" s="313"/>
      <c r="BT1" s="313"/>
      <c r="BU1" s="313"/>
      <c r="BV1" s="313"/>
      <c r="BW1" s="313"/>
      <c r="BX1" s="313"/>
      <c r="BY1" s="313"/>
      <c r="BZ1" s="313"/>
      <c r="CA1" s="313"/>
      <c r="CB1" s="313"/>
      <c r="CC1" s="313"/>
      <c r="CD1" s="313"/>
      <c r="CE1" s="313"/>
      <c r="CF1" s="313"/>
      <c r="CG1" s="313"/>
      <c r="CH1" s="313"/>
      <c r="CI1" s="313"/>
      <c r="CJ1" s="313"/>
      <c r="CK1" s="313"/>
      <c r="CL1" s="313"/>
      <c r="CM1" s="313"/>
      <c r="CN1" s="313"/>
      <c r="CO1" s="313"/>
      <c r="CP1" s="313"/>
      <c r="CQ1" s="313"/>
      <c r="CR1" s="313"/>
      <c r="CS1" s="313"/>
      <c r="CT1" s="313"/>
      <c r="CU1" s="313"/>
      <c r="CV1" s="313"/>
      <c r="CW1" s="313"/>
      <c r="CX1" s="313"/>
      <c r="CY1" s="313"/>
      <c r="CZ1" s="313"/>
      <c r="DA1" s="313"/>
      <c r="DB1" s="313"/>
      <c r="DC1" s="313"/>
      <c r="DD1" s="313"/>
      <c r="DE1" s="313"/>
      <c r="DF1" s="313"/>
      <c r="DG1" s="313"/>
      <c r="DH1" s="313"/>
      <c r="DI1" s="313"/>
      <c r="DJ1" s="313"/>
      <c r="DK1" s="313"/>
      <c r="DL1" s="313"/>
      <c r="DM1" s="313"/>
      <c r="DN1" s="313"/>
      <c r="DO1" s="313"/>
      <c r="DP1" s="313"/>
      <c r="DQ1" s="313"/>
      <c r="DR1" s="313"/>
      <c r="DS1" s="313"/>
      <c r="DT1" s="313"/>
      <c r="DU1" s="313"/>
      <c r="DV1" s="313"/>
      <c r="DW1" s="313"/>
      <c r="DX1" s="313"/>
      <c r="DY1" s="313"/>
      <c r="DZ1" s="313"/>
      <c r="EA1" s="313"/>
      <c r="EB1" s="313"/>
      <c r="EC1" s="313"/>
      <c r="ED1" s="313"/>
      <c r="EE1" s="313"/>
      <c r="EF1" s="313"/>
      <c r="EG1" s="313"/>
      <c r="EH1" s="313"/>
      <c r="EI1" s="313"/>
      <c r="EJ1" s="313"/>
      <c r="EK1" s="313"/>
      <c r="EL1" s="313"/>
      <c r="EM1" s="313"/>
      <c r="EN1" s="313"/>
      <c r="EO1" s="313"/>
      <c r="EP1" s="313"/>
      <c r="EQ1" s="313"/>
      <c r="ER1" s="313"/>
      <c r="ES1" s="313"/>
      <c r="ET1" s="313"/>
      <c r="EU1" s="313"/>
      <c r="EV1" s="313"/>
      <c r="EW1" s="313"/>
      <c r="EX1" s="313"/>
      <c r="EY1" s="313"/>
      <c r="EZ1" s="313"/>
      <c r="FA1" s="313"/>
      <c r="FB1" s="313"/>
      <c r="FC1" s="313"/>
      <c r="FD1" s="313"/>
      <c r="FE1" s="313"/>
      <c r="FF1" s="313"/>
      <c r="FG1" s="313"/>
      <c r="FH1" s="313"/>
      <c r="FI1" s="313"/>
      <c r="FJ1" s="313"/>
      <c r="FK1" s="313"/>
      <c r="FL1" s="313"/>
      <c r="FM1" s="313"/>
      <c r="FN1" s="313"/>
      <c r="FO1" s="313"/>
      <c r="FP1" s="313"/>
      <c r="FQ1" s="313"/>
      <c r="FR1" s="313"/>
      <c r="FS1" s="313"/>
      <c r="FT1" s="313"/>
      <c r="FU1" s="313"/>
      <c r="FV1" s="313"/>
      <c r="FW1" s="313"/>
      <c r="FX1" s="313"/>
      <c r="FY1" s="313"/>
      <c r="FZ1" s="313"/>
      <c r="GA1" s="313"/>
      <c r="GB1" s="313"/>
      <c r="GC1" s="313"/>
      <c r="GD1" s="313"/>
      <c r="GE1" s="313"/>
      <c r="GF1" s="313"/>
      <c r="GG1" s="313"/>
      <c r="GH1" s="313"/>
      <c r="GI1" s="313"/>
      <c r="GJ1" s="313"/>
      <c r="GK1" s="313"/>
      <c r="GL1" s="313"/>
      <c r="GM1" s="313"/>
      <c r="GN1" s="313"/>
      <c r="GO1" s="313"/>
      <c r="GP1" s="313"/>
      <c r="GQ1" s="313"/>
      <c r="GR1" s="313"/>
      <c r="GS1" s="313"/>
      <c r="GT1" s="313"/>
      <c r="GU1" s="313"/>
      <c r="GV1" s="313"/>
      <c r="GW1" s="313"/>
      <c r="GX1" s="313"/>
      <c r="GY1" s="313"/>
      <c r="GZ1" s="313"/>
      <c r="HA1" s="313"/>
      <c r="HB1" s="313"/>
      <c r="HC1" s="313"/>
      <c r="HD1" s="313"/>
      <c r="HE1" s="313"/>
      <c r="HF1" s="313"/>
      <c r="HG1" s="313"/>
      <c r="HH1" s="313"/>
      <c r="HI1" s="313"/>
      <c r="HJ1" s="313"/>
      <c r="HK1" s="313"/>
      <c r="HL1" s="313"/>
      <c r="HM1" s="313"/>
      <c r="HN1" s="313"/>
      <c r="HO1" s="313"/>
      <c r="HP1" s="313"/>
      <c r="HQ1" s="313"/>
      <c r="HR1" s="313"/>
      <c r="HS1" s="313"/>
      <c r="HT1" s="313"/>
      <c r="HU1" s="313"/>
      <c r="HV1" s="313"/>
      <c r="HW1" s="313"/>
      <c r="HX1" s="313"/>
      <c r="HY1" s="313"/>
      <c r="HZ1" s="313"/>
      <c r="IA1" s="313"/>
      <c r="IB1" s="313"/>
      <c r="IC1" s="313"/>
      <c r="ID1" s="313"/>
      <c r="IE1" s="313"/>
      <c r="IF1" s="313"/>
      <c r="IG1" s="313"/>
      <c r="IH1" s="313"/>
      <c r="II1" s="313"/>
      <c r="IJ1" s="313"/>
      <c r="IK1" s="313"/>
      <c r="IL1" s="313"/>
      <c r="IM1" s="313"/>
      <c r="IN1" s="313"/>
      <c r="IO1" s="313"/>
      <c r="IP1" s="313"/>
      <c r="IQ1" s="313"/>
      <c r="IR1" s="313"/>
      <c r="IS1" s="313"/>
      <c r="IT1" s="313"/>
      <c r="IU1" s="313"/>
      <c r="IV1" s="313"/>
      <c r="IW1" s="313"/>
      <c r="IX1" s="313"/>
      <c r="IY1" s="313"/>
      <c r="IZ1" s="313"/>
      <c r="JA1" s="313"/>
      <c r="JB1" s="313"/>
      <c r="JC1" s="313"/>
      <c r="JD1" s="313"/>
      <c r="JE1" s="313"/>
      <c r="JF1" s="313"/>
      <c r="JG1" s="313"/>
      <c r="JH1" s="313"/>
      <c r="JI1" s="313"/>
      <c r="JJ1" s="313"/>
      <c r="JK1" s="313"/>
      <c r="JL1" s="313"/>
      <c r="JM1" s="313"/>
      <c r="JN1" s="313"/>
      <c r="JO1" s="313"/>
      <c r="JP1" s="313"/>
      <c r="JQ1" s="313"/>
      <c r="JR1" s="313"/>
      <c r="JS1" s="313"/>
      <c r="JT1" s="313"/>
      <c r="JU1" s="313"/>
      <c r="JV1" s="313"/>
      <c r="JW1" s="313"/>
      <c r="JX1" s="313"/>
      <c r="JY1" s="313"/>
      <c r="JZ1" s="313"/>
      <c r="KA1" s="313"/>
      <c r="KB1" s="313"/>
      <c r="KC1" s="313"/>
      <c r="KD1" s="313"/>
      <c r="KE1" s="313"/>
      <c r="KF1" s="313"/>
      <c r="KG1" s="313"/>
      <c r="KH1" s="313"/>
      <c r="KI1" s="313"/>
      <c r="KJ1" s="313"/>
      <c r="KK1" s="313"/>
      <c r="KL1" s="313"/>
      <c r="KM1" s="313"/>
      <c r="KN1" s="313"/>
      <c r="KO1" s="313"/>
      <c r="KP1" s="313"/>
      <c r="KQ1" s="313"/>
      <c r="KR1" s="313"/>
      <c r="KS1" s="313"/>
      <c r="KT1" s="313"/>
      <c r="KU1" s="313"/>
      <c r="KV1" s="313"/>
      <c r="KW1" s="313"/>
      <c r="KX1" s="313"/>
      <c r="KY1" s="313"/>
      <c r="KZ1" s="313"/>
      <c r="LA1" s="313"/>
      <c r="LB1" s="313"/>
      <c r="LC1" s="313"/>
      <c r="LD1" s="313"/>
      <c r="LE1" s="313"/>
      <c r="LF1" s="313"/>
      <c r="LG1" s="313"/>
      <c r="LH1" s="313"/>
      <c r="LI1" s="313"/>
      <c r="LJ1" s="313"/>
      <c r="LK1" s="313"/>
      <c r="LL1" s="313"/>
      <c r="LM1" s="313"/>
      <c r="LN1" s="313"/>
      <c r="LO1" s="313"/>
      <c r="LP1" s="313"/>
      <c r="LQ1" s="313"/>
      <c r="LR1" s="313"/>
      <c r="LS1" s="313"/>
      <c r="LT1" s="313"/>
      <c r="LU1" s="313"/>
      <c r="LV1" s="313"/>
      <c r="LW1" s="313"/>
      <c r="LX1" s="313"/>
      <c r="LY1" s="313"/>
      <c r="LZ1" s="313"/>
      <c r="MA1" s="313"/>
      <c r="MB1" s="313"/>
      <c r="MC1" s="313"/>
      <c r="MD1" s="313"/>
      <c r="ME1" s="313"/>
      <c r="MF1" s="313"/>
      <c r="MG1" s="313"/>
      <c r="MH1" s="313"/>
      <c r="MI1" s="313"/>
      <c r="MJ1" s="313"/>
      <c r="MK1" s="313"/>
      <c r="ML1" s="313"/>
      <c r="MM1" s="313"/>
      <c r="MN1" s="313"/>
      <c r="MO1" s="313"/>
      <c r="MP1" s="313"/>
      <c r="MQ1" s="313"/>
      <c r="MR1" s="313"/>
      <c r="MS1" s="313"/>
      <c r="MT1" s="313"/>
      <c r="MU1" s="313"/>
      <c r="MV1" s="313"/>
      <c r="MW1" s="313"/>
      <c r="MX1" s="313"/>
      <c r="MY1" s="313"/>
      <c r="MZ1" s="313"/>
      <c r="NA1" s="313"/>
      <c r="NB1" s="313"/>
      <c r="NC1" s="313"/>
      <c r="ND1" s="313"/>
      <c r="NE1" s="313"/>
      <c r="NF1" s="313"/>
      <c r="NG1" s="313"/>
      <c r="NH1" s="313"/>
      <c r="NI1" s="313"/>
      <c r="NJ1" s="313"/>
      <c r="NK1" s="313"/>
      <c r="NL1" s="313"/>
      <c r="NM1" s="313"/>
      <c r="NN1" s="313"/>
      <c r="NO1" s="313"/>
      <c r="NP1" s="313"/>
      <c r="NQ1" s="313"/>
      <c r="NR1" s="313"/>
      <c r="NS1" s="313"/>
      <c r="NT1" s="313"/>
      <c r="NU1" s="313"/>
      <c r="NV1" s="313"/>
      <c r="NW1" s="313"/>
      <c r="NX1" s="313"/>
      <c r="NY1" s="313"/>
      <c r="NZ1" s="313"/>
      <c r="OA1" s="313"/>
      <c r="OB1" s="313"/>
      <c r="OC1" s="313"/>
      <c r="OD1" s="313"/>
      <c r="OE1" s="313"/>
      <c r="OF1" s="313"/>
      <c r="OG1" s="313"/>
      <c r="OH1" s="313"/>
      <c r="OI1" s="313"/>
      <c r="OJ1" s="313"/>
      <c r="OK1" s="313"/>
      <c r="OL1" s="313"/>
      <c r="OM1" s="313"/>
      <c r="ON1" s="313"/>
      <c r="OO1" s="313"/>
      <c r="OP1" s="313"/>
      <c r="OQ1" s="313"/>
      <c r="OR1" s="313"/>
      <c r="OS1" s="313"/>
      <c r="OT1" s="313"/>
      <c r="OU1" s="313"/>
      <c r="OV1" s="313"/>
      <c r="OW1" s="313"/>
      <c r="OX1" s="313"/>
      <c r="OY1" s="313"/>
      <c r="OZ1" s="313"/>
      <c r="PA1" s="313"/>
      <c r="PB1" s="313"/>
      <c r="PC1" s="313"/>
      <c r="PD1" s="313"/>
      <c r="PE1" s="313"/>
      <c r="PF1" s="313"/>
      <c r="PG1" s="313"/>
      <c r="PH1" s="313"/>
      <c r="PI1" s="313"/>
      <c r="PJ1" s="313"/>
      <c r="PK1" s="313"/>
      <c r="PL1" s="313"/>
      <c r="PM1" s="313"/>
      <c r="PN1" s="313"/>
      <c r="PO1" s="313"/>
      <c r="PP1" s="313">
        <v>2025</v>
      </c>
      <c r="PQ1" s="313"/>
      <c r="PR1" s="313"/>
      <c r="PS1" s="313"/>
      <c r="PT1" s="313"/>
      <c r="PU1" s="313"/>
      <c r="PV1" s="313"/>
      <c r="PW1" s="313"/>
      <c r="PX1" s="313"/>
      <c r="PY1" s="313"/>
      <c r="PZ1" s="313"/>
      <c r="QA1" s="313"/>
      <c r="QB1" s="313"/>
      <c r="QC1" s="313"/>
      <c r="QD1" s="313"/>
      <c r="QE1" s="313"/>
      <c r="QF1" s="313"/>
      <c r="QG1" s="313"/>
      <c r="QH1" s="313"/>
      <c r="QI1" s="313"/>
      <c r="QJ1" s="313"/>
      <c r="QK1" s="313"/>
      <c r="QL1" s="313"/>
      <c r="QM1" s="313"/>
      <c r="QN1" s="313"/>
      <c r="QO1" s="313"/>
      <c r="QP1" s="313"/>
      <c r="QQ1" s="313"/>
      <c r="QR1" s="313"/>
      <c r="QS1" s="313"/>
      <c r="QT1" s="313"/>
      <c r="QU1" s="313"/>
      <c r="QV1" s="313"/>
      <c r="QW1" s="313"/>
      <c r="QX1" s="313"/>
      <c r="QY1" s="313"/>
      <c r="QZ1" s="313"/>
      <c r="RA1" s="313"/>
      <c r="RB1" s="313"/>
      <c r="RC1" s="313"/>
      <c r="RD1" s="313"/>
      <c r="RE1" s="313"/>
      <c r="RF1" s="313"/>
      <c r="RG1" s="313"/>
      <c r="RH1" s="313"/>
      <c r="RI1" s="313"/>
      <c r="RJ1" s="313"/>
      <c r="RK1" s="313"/>
      <c r="RL1" s="313"/>
      <c r="RM1" s="313"/>
      <c r="RN1" s="313"/>
      <c r="RO1" s="313"/>
      <c r="RP1" s="313"/>
      <c r="RQ1" s="313"/>
      <c r="RR1" s="313"/>
      <c r="RS1" s="313"/>
      <c r="RT1" s="313"/>
      <c r="RU1" s="313"/>
      <c r="RV1" s="313"/>
      <c r="RW1" s="313"/>
      <c r="RX1" s="313"/>
      <c r="RY1" s="313"/>
      <c r="RZ1" s="313"/>
      <c r="SA1" s="313"/>
      <c r="SB1" s="313"/>
      <c r="SC1" s="313"/>
      <c r="SD1" s="313"/>
      <c r="SE1" s="313"/>
      <c r="SF1" s="313"/>
      <c r="SG1" s="313"/>
      <c r="SH1" s="313"/>
      <c r="SI1" s="313"/>
      <c r="SJ1" s="313"/>
      <c r="SK1" s="313"/>
      <c r="SL1" s="313"/>
      <c r="SM1" s="313"/>
      <c r="SN1" s="313"/>
      <c r="SO1" s="313"/>
      <c r="SP1" s="313"/>
      <c r="SQ1" s="313"/>
      <c r="SR1" s="313"/>
      <c r="SS1" s="313"/>
      <c r="ST1" s="313"/>
      <c r="SU1" s="313"/>
      <c r="SV1" s="313"/>
      <c r="SW1" s="313"/>
      <c r="SX1" s="313"/>
      <c r="SY1" s="313"/>
      <c r="SZ1" s="313"/>
      <c r="TA1" s="313"/>
      <c r="TB1" s="313"/>
      <c r="TC1" s="313"/>
      <c r="TD1" s="313"/>
      <c r="TE1" s="313"/>
      <c r="TF1" s="313"/>
      <c r="TG1" s="313"/>
      <c r="TH1" s="313"/>
      <c r="TI1" s="313"/>
      <c r="TJ1" s="313"/>
      <c r="TK1" s="313"/>
      <c r="TL1" s="313"/>
      <c r="TM1" s="313"/>
      <c r="TN1" s="313"/>
      <c r="TO1" s="313"/>
      <c r="TP1" s="313"/>
      <c r="TQ1" s="313"/>
      <c r="TR1" s="313"/>
      <c r="TS1" s="313"/>
      <c r="TT1" s="313"/>
      <c r="TU1" s="313"/>
      <c r="TV1" s="313"/>
      <c r="TW1" s="313"/>
      <c r="TX1" s="313"/>
      <c r="TY1" s="313"/>
      <c r="TZ1" s="313"/>
      <c r="UA1" s="313"/>
      <c r="UB1" s="313"/>
      <c r="UC1" s="313"/>
      <c r="UD1" s="313"/>
      <c r="UE1" s="313"/>
      <c r="UF1" s="313"/>
      <c r="UG1" s="313"/>
      <c r="UH1" s="313"/>
      <c r="UI1" s="313"/>
      <c r="UJ1" s="313"/>
      <c r="UK1" s="313"/>
      <c r="UL1" s="313"/>
      <c r="UM1" s="313"/>
      <c r="UN1" s="313"/>
      <c r="UO1" s="313"/>
      <c r="UP1" s="313"/>
      <c r="UQ1" s="313"/>
      <c r="UR1" s="313"/>
      <c r="US1" s="313"/>
      <c r="UT1" s="313"/>
      <c r="UU1" s="313"/>
      <c r="UV1" s="313"/>
      <c r="UW1" s="313"/>
      <c r="UX1" s="313"/>
      <c r="UY1" s="313"/>
      <c r="UZ1" s="313"/>
      <c r="VA1" s="313"/>
      <c r="VB1" s="313"/>
      <c r="VC1" s="313"/>
      <c r="VD1" s="313"/>
      <c r="VE1" s="313"/>
      <c r="VF1" s="313"/>
      <c r="VG1" s="313"/>
      <c r="VH1" s="313"/>
      <c r="VI1" s="313"/>
      <c r="VJ1" s="313"/>
      <c r="VK1" s="313"/>
      <c r="VL1" s="313"/>
      <c r="VM1" s="313"/>
      <c r="VN1" s="313"/>
      <c r="VO1" s="313"/>
      <c r="VP1" s="313"/>
      <c r="VQ1" s="313"/>
      <c r="VR1" s="313"/>
      <c r="VS1" s="313"/>
      <c r="VT1" s="313"/>
      <c r="VU1" s="313"/>
      <c r="VV1" s="313"/>
      <c r="VW1" s="313"/>
      <c r="VX1" s="313"/>
      <c r="VY1" s="313"/>
      <c r="VZ1" s="313"/>
      <c r="WA1" s="313"/>
      <c r="WB1" s="313"/>
      <c r="WC1" s="313"/>
      <c r="WD1" s="313"/>
      <c r="WE1" s="313"/>
      <c r="WF1" s="313"/>
      <c r="WG1" s="313"/>
      <c r="WH1" s="313"/>
      <c r="WI1" s="313"/>
      <c r="WJ1" s="313"/>
      <c r="WK1" s="313"/>
      <c r="WL1" s="313"/>
      <c r="WM1" s="313"/>
      <c r="WN1" s="313"/>
      <c r="WO1" s="313"/>
      <c r="WP1" s="313"/>
      <c r="WQ1" s="313"/>
      <c r="WR1" s="313"/>
      <c r="WS1" s="313"/>
      <c r="WT1" s="313"/>
      <c r="WU1" s="313"/>
      <c r="WV1" s="313"/>
      <c r="WW1" s="313"/>
      <c r="WX1" s="313"/>
      <c r="WY1" s="313"/>
      <c r="WZ1" s="313"/>
      <c r="XA1" s="313"/>
      <c r="XB1" s="313"/>
      <c r="XC1" s="313"/>
      <c r="XD1" s="313"/>
      <c r="XE1" s="313"/>
      <c r="XF1" s="313"/>
      <c r="XG1" s="313"/>
      <c r="XH1" s="313"/>
      <c r="XI1" s="313"/>
      <c r="XJ1" s="313"/>
      <c r="XK1" s="313"/>
      <c r="XL1" s="313"/>
      <c r="XM1" s="313"/>
      <c r="XN1" s="313"/>
      <c r="XO1" s="313"/>
      <c r="XP1" s="313"/>
      <c r="XQ1" s="313"/>
      <c r="XR1" s="313"/>
      <c r="XS1" s="313"/>
      <c r="XT1" s="313"/>
      <c r="XU1" s="313"/>
      <c r="XV1" s="313"/>
      <c r="XW1" s="313"/>
      <c r="XX1" s="313"/>
      <c r="XY1" s="313"/>
      <c r="XZ1" s="313"/>
      <c r="YA1" s="313"/>
      <c r="YB1" s="313"/>
      <c r="YC1" s="313"/>
      <c r="YD1" s="313"/>
      <c r="YE1" s="313"/>
      <c r="YF1" s="313"/>
      <c r="YG1" s="313"/>
      <c r="YH1" s="313"/>
      <c r="YI1" s="313"/>
      <c r="YJ1" s="313"/>
      <c r="YK1" s="313"/>
      <c r="YL1" s="313"/>
      <c r="YM1" s="313"/>
      <c r="YN1" s="313"/>
      <c r="YO1" s="313"/>
      <c r="YP1" s="313"/>
      <c r="YQ1" s="313"/>
      <c r="YR1" s="313"/>
      <c r="YS1" s="313"/>
      <c r="YT1" s="313"/>
      <c r="YU1" s="313"/>
      <c r="YV1" s="313"/>
      <c r="YW1" s="313"/>
      <c r="YX1" s="313"/>
      <c r="YY1" s="313"/>
      <c r="YZ1" s="313"/>
      <c r="ZA1" s="313"/>
      <c r="ZB1" s="313"/>
      <c r="ZC1" s="313"/>
      <c r="ZD1" s="313"/>
      <c r="ZE1" s="313"/>
      <c r="ZF1" s="313"/>
      <c r="ZG1" s="313"/>
      <c r="ZH1" s="313"/>
      <c r="ZI1" s="313"/>
      <c r="ZJ1" s="313"/>
      <c r="ZK1" s="313"/>
      <c r="ZL1" s="313"/>
      <c r="ZM1" s="313"/>
      <c r="ZN1" s="313"/>
      <c r="ZO1" s="313"/>
      <c r="ZP1" s="313"/>
      <c r="ZQ1" s="313"/>
      <c r="ZR1" s="313"/>
      <c r="ZS1" s="313"/>
      <c r="ZT1" s="313"/>
      <c r="ZU1" s="313"/>
      <c r="ZV1" s="313"/>
      <c r="ZW1" s="313"/>
      <c r="ZX1" s="313"/>
      <c r="ZY1" s="313"/>
      <c r="ZZ1" s="313"/>
      <c r="AAA1" s="313"/>
      <c r="AAB1" s="313"/>
      <c r="AAC1" s="313"/>
      <c r="AAD1" s="313"/>
      <c r="AAE1" s="313"/>
      <c r="AAF1" s="313"/>
      <c r="AAG1" s="313"/>
      <c r="AAH1" s="313"/>
      <c r="AAI1" s="313"/>
      <c r="AAJ1" s="313"/>
      <c r="AAK1" s="313"/>
      <c r="AAL1" s="313"/>
      <c r="AAM1" s="313"/>
      <c r="AAN1" s="313"/>
      <c r="AAO1" s="313"/>
      <c r="AAP1" s="313"/>
      <c r="AAQ1" s="313"/>
      <c r="AAR1" s="313"/>
      <c r="AAS1" s="313"/>
      <c r="AAT1" s="313"/>
      <c r="AAU1" s="313"/>
      <c r="AAV1" s="313"/>
      <c r="AAW1" s="313"/>
      <c r="AAX1" s="313"/>
      <c r="AAY1" s="313"/>
      <c r="AAZ1" s="313"/>
      <c r="ABA1" s="313"/>
      <c r="ABB1" s="313"/>
      <c r="ABC1" s="313"/>
      <c r="ABD1" s="313"/>
      <c r="ABE1" s="313"/>
      <c r="ABF1" s="313"/>
      <c r="ABG1" s="313"/>
      <c r="ABH1" s="313"/>
      <c r="ABI1" s="313"/>
      <c r="ABJ1" s="313"/>
      <c r="ABK1" s="313"/>
      <c r="ABL1" s="313"/>
      <c r="ABM1" s="313"/>
      <c r="ABN1" s="313"/>
      <c r="ABO1" s="313"/>
      <c r="ABP1" s="313"/>
      <c r="ABQ1" s="313"/>
      <c r="ABR1" s="313"/>
      <c r="ABS1" s="313"/>
      <c r="ABT1" s="313"/>
      <c r="ABU1" s="313"/>
      <c r="ABV1" s="313"/>
      <c r="ABW1" s="313"/>
      <c r="ABX1" s="313"/>
      <c r="ABY1" s="313"/>
      <c r="ABZ1" s="313"/>
      <c r="ACA1" s="313"/>
      <c r="ACB1" s="313"/>
      <c r="ACC1" s="313"/>
      <c r="ACD1" s="313"/>
      <c r="ACE1" s="313"/>
      <c r="ACF1" s="313"/>
      <c r="ACG1" s="313"/>
      <c r="ACH1" s="313"/>
      <c r="ACI1" s="313"/>
      <c r="ACJ1" s="313"/>
      <c r="ACK1" s="313"/>
      <c r="ACL1" s="313"/>
      <c r="ACM1" s="313"/>
      <c r="ACN1" s="313"/>
      <c r="ACO1" s="313"/>
      <c r="ACP1" s="313"/>
      <c r="ACQ1" s="313"/>
      <c r="ACR1" s="313"/>
      <c r="ACS1" s="313"/>
      <c r="ACT1" s="313"/>
      <c r="ACU1" s="313"/>
      <c r="ACV1" s="313"/>
      <c r="ACW1" s="313"/>
      <c r="ACX1" s="313"/>
      <c r="ACY1" s="313"/>
      <c r="ACZ1" s="313"/>
      <c r="ADA1" s="313"/>
      <c r="ADB1" s="313"/>
      <c r="ADC1" s="313"/>
      <c r="ADD1" s="313"/>
      <c r="ADE1" s="313"/>
      <c r="ADF1" s="313"/>
      <c r="ADG1" s="313"/>
      <c r="ADH1" s="313"/>
      <c r="ADI1" s="313"/>
      <c r="ADJ1" s="313"/>
      <c r="ADK1" s="313"/>
      <c r="ADL1" s="313"/>
      <c r="ADM1" s="313"/>
      <c r="ADN1" s="313"/>
      <c r="ADO1" s="313"/>
      <c r="ADP1" s="188"/>
      <c r="ADQ1" s="188"/>
      <c r="ADR1" s="188"/>
      <c r="ADS1" s="188"/>
      <c r="ADT1" s="188"/>
      <c r="ADU1" s="188"/>
      <c r="ADV1" s="188"/>
      <c r="ADW1" s="188"/>
      <c r="ADX1" s="188"/>
      <c r="ADY1" s="188"/>
      <c r="ADZ1" s="188"/>
      <c r="AEA1" s="188"/>
      <c r="AEB1" s="188"/>
      <c r="AEC1" s="188"/>
      <c r="AED1" s="188"/>
      <c r="AEE1" s="188"/>
      <c r="AEF1" s="188"/>
      <c r="AEG1" s="188"/>
      <c r="AEH1" s="188"/>
      <c r="AEI1" s="188"/>
      <c r="AEJ1" s="188"/>
      <c r="AEK1" s="188"/>
      <c r="AEL1" s="188"/>
      <c r="AEM1" s="188"/>
      <c r="AEN1" s="188"/>
      <c r="AEO1" s="188"/>
      <c r="AEP1" s="188"/>
      <c r="AEQ1" s="188"/>
      <c r="AER1" s="188"/>
      <c r="AES1" s="188"/>
      <c r="AET1" s="188"/>
      <c r="AEU1" s="188"/>
      <c r="AEV1" s="188"/>
      <c r="AEW1" s="188"/>
      <c r="AEX1" s="188"/>
      <c r="AEY1" s="188"/>
      <c r="AEZ1" s="188"/>
      <c r="AFA1" s="188"/>
      <c r="AFB1" s="188"/>
      <c r="AFC1" s="188"/>
      <c r="AFD1" s="188"/>
      <c r="AFE1" s="188"/>
    </row>
    <row r="2" spans="1:837" s="66" customFormat="1">
      <c r="A2" s="66" t="s">
        <v>436</v>
      </c>
      <c r="C2" s="68" t="s">
        <v>276</v>
      </c>
      <c r="D2" s="64"/>
      <c r="E2" s="314">
        <v>45245</v>
      </c>
      <c r="F2" s="314"/>
      <c r="G2" s="189" t="s">
        <v>245</v>
      </c>
      <c r="H2" s="66" t="s">
        <v>245</v>
      </c>
      <c r="K2" s="67" t="s">
        <v>277</v>
      </c>
      <c r="L2" s="190">
        <f>L5</f>
        <v>45246</v>
      </c>
      <c r="M2" s="315">
        <f>L5</f>
        <v>45246</v>
      </c>
      <c r="N2" s="315"/>
      <c r="O2" s="315"/>
      <c r="P2" s="315"/>
      <c r="Q2" s="315"/>
      <c r="R2" s="315"/>
      <c r="S2" s="315"/>
      <c r="T2" s="315"/>
      <c r="U2" s="315"/>
      <c r="V2" s="315"/>
      <c r="W2" s="315"/>
      <c r="X2" s="315"/>
      <c r="Y2" s="315"/>
      <c r="Z2" s="315"/>
      <c r="AA2" s="315"/>
      <c r="AB2" s="315"/>
      <c r="AC2" s="315"/>
      <c r="AD2" s="315"/>
      <c r="AE2" s="315"/>
      <c r="AF2" s="315"/>
      <c r="AG2" s="316">
        <f>AU5</f>
        <v>45281</v>
      </c>
      <c r="AH2" s="316"/>
      <c r="AI2" s="316"/>
      <c r="AJ2" s="316"/>
      <c r="AK2" s="316"/>
      <c r="AL2" s="316"/>
      <c r="AM2" s="316"/>
      <c r="AN2" s="316"/>
      <c r="AO2" s="316"/>
      <c r="AP2" s="316"/>
      <c r="AQ2" s="316"/>
      <c r="AR2" s="316"/>
      <c r="AS2" s="316"/>
      <c r="AT2" s="316"/>
      <c r="AU2" s="316"/>
      <c r="AV2" s="316"/>
      <c r="AW2" s="316"/>
      <c r="AX2" s="316"/>
      <c r="AY2" s="316"/>
      <c r="AZ2" s="316"/>
      <c r="BA2" s="316"/>
      <c r="BB2" s="316"/>
      <c r="BC2" s="316"/>
      <c r="BD2" s="316"/>
      <c r="BE2" s="316"/>
      <c r="BF2" s="316"/>
      <c r="BG2" s="316"/>
      <c r="BH2" s="316"/>
      <c r="BI2" s="315">
        <f>BW5</f>
        <v>45309</v>
      </c>
      <c r="BJ2" s="315"/>
      <c r="BK2" s="315"/>
      <c r="BL2" s="315"/>
      <c r="BM2" s="315"/>
      <c r="BN2" s="315"/>
      <c r="BO2" s="315"/>
      <c r="BP2" s="315"/>
      <c r="BQ2" s="315"/>
      <c r="BR2" s="315"/>
      <c r="BS2" s="315"/>
      <c r="BT2" s="315"/>
      <c r="BU2" s="315"/>
      <c r="BV2" s="315"/>
      <c r="BW2" s="315"/>
      <c r="BX2" s="315"/>
      <c r="BY2" s="315"/>
      <c r="BZ2" s="315"/>
      <c r="CA2" s="315"/>
      <c r="CB2" s="315"/>
      <c r="CC2" s="315"/>
      <c r="CD2" s="315"/>
      <c r="CE2" s="315"/>
      <c r="CF2" s="315"/>
      <c r="CG2" s="315"/>
      <c r="CH2" s="315"/>
      <c r="CI2" s="315"/>
      <c r="CJ2" s="315"/>
      <c r="CK2" s="315"/>
      <c r="CL2" s="315"/>
      <c r="CM2" s="315"/>
      <c r="CN2" s="315"/>
      <c r="CO2" s="315"/>
      <c r="CP2" s="315"/>
      <c r="CQ2" s="315"/>
      <c r="CR2" s="316">
        <f>CY5</f>
        <v>45337</v>
      </c>
      <c r="CS2" s="316"/>
      <c r="CT2" s="316"/>
      <c r="CU2" s="316"/>
      <c r="CV2" s="316"/>
      <c r="CW2" s="316"/>
      <c r="CX2" s="316"/>
      <c r="CY2" s="316"/>
      <c r="CZ2" s="316"/>
      <c r="DA2" s="316"/>
      <c r="DB2" s="316"/>
      <c r="DC2" s="316"/>
      <c r="DD2" s="316"/>
      <c r="DE2" s="316"/>
      <c r="DF2" s="316"/>
      <c r="DG2" s="316"/>
      <c r="DH2" s="316"/>
      <c r="DI2" s="316"/>
      <c r="DJ2" s="316"/>
      <c r="DK2" s="316"/>
      <c r="DL2" s="316"/>
      <c r="DM2" s="316"/>
      <c r="DN2" s="316"/>
      <c r="DO2" s="316"/>
      <c r="DP2" s="316"/>
      <c r="DQ2" s="316"/>
      <c r="DR2" s="316"/>
      <c r="DS2" s="316"/>
      <c r="DT2" s="315">
        <f>EH5</f>
        <v>45372</v>
      </c>
      <c r="DU2" s="315"/>
      <c r="DV2" s="315"/>
      <c r="DW2" s="315"/>
      <c r="DX2" s="315"/>
      <c r="DY2" s="315"/>
      <c r="DZ2" s="315"/>
      <c r="EA2" s="315"/>
      <c r="EB2" s="315"/>
      <c r="EC2" s="315"/>
      <c r="ED2" s="315"/>
      <c r="EE2" s="315"/>
      <c r="EF2" s="315"/>
      <c r="EG2" s="315"/>
      <c r="EH2" s="315"/>
      <c r="EI2" s="315"/>
      <c r="EJ2" s="315"/>
      <c r="EK2" s="315"/>
      <c r="EL2" s="315"/>
      <c r="EM2" s="315"/>
      <c r="EN2" s="315"/>
      <c r="EO2" s="315"/>
      <c r="EP2" s="315"/>
      <c r="EQ2" s="315"/>
      <c r="ER2" s="315"/>
      <c r="ES2" s="315"/>
      <c r="ET2" s="315"/>
      <c r="EU2" s="315"/>
      <c r="EV2" s="315">
        <f>FJ5</f>
        <v>45400</v>
      </c>
      <c r="EW2" s="315"/>
      <c r="EX2" s="315"/>
      <c r="EY2" s="315"/>
      <c r="EZ2" s="315"/>
      <c r="FA2" s="315"/>
      <c r="FB2" s="315"/>
      <c r="FC2" s="315"/>
      <c r="FD2" s="315"/>
      <c r="FE2" s="315"/>
      <c r="FF2" s="315"/>
      <c r="FG2" s="315"/>
      <c r="FH2" s="315"/>
      <c r="FI2" s="315"/>
      <c r="FJ2" s="315"/>
      <c r="FK2" s="315"/>
      <c r="FL2" s="315"/>
      <c r="FM2" s="315"/>
      <c r="FN2" s="315"/>
      <c r="FO2" s="315"/>
      <c r="FP2" s="315"/>
      <c r="FQ2" s="315"/>
      <c r="FR2" s="315"/>
      <c r="FS2" s="315"/>
      <c r="FT2" s="315"/>
      <c r="FU2" s="315"/>
      <c r="FV2" s="315"/>
      <c r="FW2" s="315"/>
      <c r="FX2" s="315"/>
      <c r="FY2" s="315"/>
      <c r="FZ2" s="315"/>
      <c r="GA2" s="315"/>
      <c r="GB2" s="315"/>
      <c r="GC2" s="315"/>
      <c r="GD2" s="315"/>
      <c r="GE2" s="316">
        <f>GL5</f>
        <v>45428</v>
      </c>
      <c r="GF2" s="316"/>
      <c r="GG2" s="316"/>
      <c r="GH2" s="316"/>
      <c r="GI2" s="316"/>
      <c r="GJ2" s="316"/>
      <c r="GK2" s="316"/>
      <c r="GL2" s="316"/>
      <c r="GM2" s="316"/>
      <c r="GN2" s="316"/>
      <c r="GO2" s="316"/>
      <c r="GP2" s="316"/>
      <c r="GQ2" s="316"/>
      <c r="GR2" s="316"/>
      <c r="GS2" s="316"/>
      <c r="GT2" s="316"/>
      <c r="GU2" s="316"/>
      <c r="GV2" s="316"/>
      <c r="GW2" s="316"/>
      <c r="GX2" s="316"/>
      <c r="GY2" s="316"/>
      <c r="GZ2" s="316"/>
      <c r="HA2" s="316"/>
      <c r="HB2" s="316"/>
      <c r="HC2" s="316"/>
      <c r="HD2" s="316"/>
      <c r="HE2" s="316"/>
      <c r="HF2" s="316"/>
      <c r="HG2" s="315">
        <f>HU5</f>
        <v>45463</v>
      </c>
      <c r="HH2" s="315"/>
      <c r="HI2" s="315"/>
      <c r="HJ2" s="315"/>
      <c r="HK2" s="315"/>
      <c r="HL2" s="315"/>
      <c r="HM2" s="315"/>
      <c r="HN2" s="315"/>
      <c r="HO2" s="315"/>
      <c r="HP2" s="315"/>
      <c r="HQ2" s="315"/>
      <c r="HR2" s="315"/>
      <c r="HS2" s="315"/>
      <c r="HT2" s="315"/>
      <c r="HU2" s="315"/>
      <c r="HV2" s="315"/>
      <c r="HW2" s="315"/>
      <c r="HX2" s="315"/>
      <c r="HY2" s="315"/>
      <c r="HZ2" s="315"/>
      <c r="IA2" s="315"/>
      <c r="IB2" s="315"/>
      <c r="IC2" s="315"/>
      <c r="ID2" s="315"/>
      <c r="IE2" s="315"/>
      <c r="IF2" s="315"/>
      <c r="IG2" s="315"/>
      <c r="IH2" s="315"/>
      <c r="II2" s="315"/>
      <c r="IJ2" s="315"/>
      <c r="IK2" s="315"/>
      <c r="IL2" s="315"/>
      <c r="IM2" s="315"/>
      <c r="IN2" s="315"/>
      <c r="IO2" s="315"/>
      <c r="IP2" s="316">
        <f>IW5</f>
        <v>45491</v>
      </c>
      <c r="IQ2" s="316"/>
      <c r="IR2" s="316"/>
      <c r="IS2" s="316"/>
      <c r="IT2" s="316"/>
      <c r="IU2" s="316"/>
      <c r="IV2" s="316"/>
      <c r="IW2" s="316"/>
      <c r="IX2" s="316"/>
      <c r="IY2" s="316"/>
      <c r="IZ2" s="316"/>
      <c r="JA2" s="316"/>
      <c r="JB2" s="316"/>
      <c r="JC2" s="316"/>
      <c r="JD2" s="316"/>
      <c r="JE2" s="316"/>
      <c r="JF2" s="316"/>
      <c r="JG2" s="316"/>
      <c r="JH2" s="316"/>
      <c r="JI2" s="316"/>
      <c r="JJ2" s="316"/>
      <c r="JK2" s="316"/>
      <c r="JL2" s="316"/>
      <c r="JM2" s="316"/>
      <c r="JN2" s="316"/>
      <c r="JO2" s="316"/>
      <c r="JP2" s="316"/>
      <c r="JQ2" s="316"/>
      <c r="JR2" s="315">
        <f>KF5</f>
        <v>45526</v>
      </c>
      <c r="JS2" s="315"/>
      <c r="JT2" s="315"/>
      <c r="JU2" s="315"/>
      <c r="JV2" s="315"/>
      <c r="JW2" s="315"/>
      <c r="JX2" s="315"/>
      <c r="JY2" s="315"/>
      <c r="JZ2" s="315"/>
      <c r="KA2" s="315"/>
      <c r="KB2" s="315"/>
      <c r="KC2" s="315"/>
      <c r="KD2" s="315"/>
      <c r="KE2" s="315"/>
      <c r="KF2" s="315"/>
      <c r="KG2" s="315"/>
      <c r="KH2" s="315"/>
      <c r="KI2" s="315"/>
      <c r="KJ2" s="315"/>
      <c r="KK2" s="315"/>
      <c r="KL2" s="315"/>
      <c r="KM2" s="315"/>
      <c r="KN2" s="315"/>
      <c r="KO2" s="315"/>
      <c r="KP2" s="315"/>
      <c r="KQ2" s="315"/>
      <c r="KR2" s="315"/>
      <c r="KS2" s="315"/>
      <c r="KT2" s="315">
        <f>LH5</f>
        <v>45554</v>
      </c>
      <c r="KU2" s="323"/>
      <c r="KV2" s="323"/>
      <c r="KW2" s="323"/>
      <c r="KX2" s="323"/>
      <c r="KY2" s="323"/>
      <c r="KZ2" s="323"/>
      <c r="LA2" s="323"/>
      <c r="LB2" s="323"/>
      <c r="LC2" s="323"/>
      <c r="LD2" s="323"/>
      <c r="LE2" s="323"/>
      <c r="LF2" s="323"/>
      <c r="LG2" s="323"/>
      <c r="LH2" s="323"/>
      <c r="LI2" s="323"/>
      <c r="LJ2" s="323"/>
      <c r="LK2" s="323"/>
      <c r="LL2" s="323"/>
      <c r="LM2" s="323"/>
      <c r="LN2" s="323"/>
      <c r="LO2" s="323"/>
      <c r="LP2" s="323"/>
      <c r="LQ2" s="323"/>
      <c r="LR2" s="323"/>
      <c r="LS2" s="323"/>
      <c r="LT2" s="323"/>
      <c r="LU2" s="323"/>
      <c r="LV2" s="323"/>
      <c r="LW2" s="323"/>
      <c r="LX2" s="323"/>
      <c r="LY2" s="323"/>
      <c r="LZ2" s="323"/>
      <c r="MA2" s="323"/>
      <c r="MB2" s="323"/>
      <c r="MC2" s="316">
        <f>MJ5</f>
        <v>45582</v>
      </c>
      <c r="MD2" s="323"/>
      <c r="ME2" s="323"/>
      <c r="MF2" s="323"/>
      <c r="MG2" s="323"/>
      <c r="MH2" s="323"/>
      <c r="MI2" s="323"/>
      <c r="MJ2" s="323"/>
      <c r="MK2" s="323"/>
      <c r="ML2" s="323"/>
      <c r="MM2" s="323"/>
      <c r="MN2" s="323"/>
      <c r="MO2" s="323"/>
      <c r="MP2" s="323"/>
      <c r="MQ2" s="323"/>
      <c r="MR2" s="323"/>
      <c r="MS2" s="323"/>
      <c r="MT2" s="323"/>
      <c r="MU2" s="323"/>
      <c r="MV2" s="323"/>
      <c r="MW2" s="323"/>
      <c r="MX2" s="323"/>
      <c r="MY2" s="323"/>
      <c r="MZ2" s="323"/>
      <c r="NA2" s="323"/>
      <c r="NB2" s="323"/>
      <c r="NC2" s="323"/>
      <c r="ND2" s="323"/>
      <c r="NE2" s="315">
        <f>NS5</f>
        <v>45617</v>
      </c>
      <c r="NF2" s="323"/>
      <c r="NG2" s="323"/>
      <c r="NH2" s="323"/>
      <c r="NI2" s="323"/>
      <c r="NJ2" s="323"/>
      <c r="NK2" s="323"/>
      <c r="NL2" s="323"/>
      <c r="NM2" s="323"/>
      <c r="NN2" s="323"/>
      <c r="NO2" s="323"/>
      <c r="NP2" s="323"/>
      <c r="NQ2" s="323"/>
      <c r="NR2" s="323"/>
      <c r="NS2" s="323"/>
      <c r="NT2" s="323"/>
      <c r="NU2" s="323"/>
      <c r="NV2" s="323"/>
      <c r="NW2" s="323"/>
      <c r="NX2" s="323"/>
      <c r="NY2" s="323"/>
      <c r="NZ2" s="323"/>
      <c r="OA2" s="323"/>
      <c r="OB2" s="323"/>
      <c r="OC2" s="323"/>
      <c r="OD2" s="323"/>
      <c r="OE2" s="323"/>
      <c r="OF2" s="323"/>
      <c r="OG2" s="315">
        <f>OU5</f>
        <v>45645</v>
      </c>
      <c r="OH2" s="323"/>
      <c r="OI2" s="323"/>
      <c r="OJ2" s="323"/>
      <c r="OK2" s="323"/>
      <c r="OL2" s="323"/>
      <c r="OM2" s="323"/>
      <c r="ON2" s="323"/>
      <c r="OO2" s="323"/>
      <c r="OP2" s="323"/>
      <c r="OQ2" s="323"/>
      <c r="OR2" s="323"/>
      <c r="OS2" s="323"/>
      <c r="OT2" s="323"/>
      <c r="OU2" s="323"/>
      <c r="OV2" s="323"/>
      <c r="OW2" s="323"/>
      <c r="OX2" s="323"/>
      <c r="OY2" s="323"/>
      <c r="OZ2" s="323"/>
      <c r="PA2" s="323"/>
      <c r="PB2" s="323"/>
      <c r="PC2" s="323"/>
      <c r="PD2" s="323"/>
      <c r="PE2" s="323"/>
      <c r="PF2" s="323"/>
      <c r="PG2" s="323"/>
      <c r="PH2" s="323"/>
      <c r="PI2" s="323"/>
      <c r="PJ2" s="323"/>
      <c r="PK2" s="323"/>
      <c r="PL2" s="323"/>
      <c r="PM2" s="323"/>
      <c r="PN2" s="323"/>
      <c r="PO2" s="323"/>
      <c r="PP2" s="316">
        <f>PW5</f>
        <v>45673</v>
      </c>
      <c r="PQ2" s="323"/>
      <c r="PR2" s="323"/>
      <c r="PS2" s="323"/>
      <c r="PT2" s="323"/>
      <c r="PU2" s="323"/>
      <c r="PV2" s="323"/>
      <c r="PW2" s="323"/>
      <c r="PX2" s="323"/>
      <c r="PY2" s="323"/>
      <c r="PZ2" s="323"/>
      <c r="QA2" s="323"/>
      <c r="QB2" s="323"/>
      <c r="QC2" s="323"/>
      <c r="QD2" s="323"/>
      <c r="QE2" s="323"/>
      <c r="QF2" s="323"/>
      <c r="QG2" s="323"/>
      <c r="QH2" s="323"/>
      <c r="QI2" s="323"/>
      <c r="QJ2" s="323"/>
      <c r="QK2" s="323"/>
      <c r="QL2" s="323"/>
      <c r="QM2" s="323"/>
      <c r="QN2" s="323"/>
      <c r="QO2" s="323"/>
      <c r="QP2" s="323"/>
      <c r="QQ2" s="323"/>
      <c r="QR2" s="315">
        <f>RF5</f>
        <v>45708</v>
      </c>
      <c r="QS2" s="323"/>
      <c r="QT2" s="323"/>
      <c r="QU2" s="323"/>
      <c r="QV2" s="323"/>
      <c r="QW2" s="323"/>
      <c r="QX2" s="323"/>
      <c r="QY2" s="323"/>
      <c r="QZ2" s="323"/>
      <c r="RA2" s="323"/>
      <c r="RB2" s="323"/>
      <c r="RC2" s="323"/>
      <c r="RD2" s="323"/>
      <c r="RE2" s="323"/>
      <c r="RF2" s="323"/>
      <c r="RG2" s="323"/>
      <c r="RH2" s="323"/>
      <c r="RI2" s="323"/>
      <c r="RJ2" s="323"/>
      <c r="RK2" s="323"/>
      <c r="RL2" s="323"/>
      <c r="RM2" s="323"/>
      <c r="RN2" s="323"/>
      <c r="RO2" s="323"/>
      <c r="RP2" s="323"/>
      <c r="RQ2" s="323"/>
      <c r="RR2" s="323"/>
      <c r="RS2" s="323"/>
      <c r="RT2" s="315">
        <f>SH5</f>
        <v>45736</v>
      </c>
      <c r="RU2" s="323"/>
      <c r="RV2" s="323"/>
      <c r="RW2" s="323"/>
      <c r="RX2" s="323"/>
      <c r="RY2" s="323"/>
      <c r="RZ2" s="323"/>
      <c r="SA2" s="323"/>
      <c r="SB2" s="323"/>
      <c r="SC2" s="323"/>
      <c r="SD2" s="323"/>
      <c r="SE2" s="323"/>
      <c r="SF2" s="323"/>
      <c r="SG2" s="323"/>
      <c r="SH2" s="323"/>
      <c r="SI2" s="323"/>
      <c r="SJ2" s="323"/>
      <c r="SK2" s="323"/>
      <c r="SL2" s="323"/>
      <c r="SM2" s="323"/>
      <c r="SN2" s="323"/>
      <c r="SO2" s="323"/>
      <c r="SP2" s="323"/>
      <c r="SQ2" s="323"/>
      <c r="SR2" s="323"/>
      <c r="SS2" s="323"/>
      <c r="ST2" s="323"/>
      <c r="SU2" s="323"/>
      <c r="SV2" s="323"/>
      <c r="SW2" s="323"/>
      <c r="SX2" s="323"/>
      <c r="SY2" s="323"/>
      <c r="SZ2" s="323"/>
      <c r="TA2" s="323"/>
      <c r="TB2" s="323"/>
      <c r="TC2" s="316">
        <f>TJ5</f>
        <v>45764</v>
      </c>
      <c r="TD2" s="323"/>
      <c r="TE2" s="323"/>
      <c r="TF2" s="323"/>
      <c r="TG2" s="323"/>
      <c r="TH2" s="323"/>
      <c r="TI2" s="323"/>
      <c r="TJ2" s="323"/>
      <c r="TK2" s="323"/>
      <c r="TL2" s="323"/>
      <c r="TM2" s="323"/>
      <c r="TN2" s="323"/>
      <c r="TO2" s="323"/>
      <c r="TP2" s="323"/>
      <c r="TQ2" s="323"/>
      <c r="TR2" s="323"/>
      <c r="TS2" s="323"/>
      <c r="TT2" s="323"/>
      <c r="TU2" s="323"/>
      <c r="TV2" s="323"/>
      <c r="TW2" s="323"/>
      <c r="TX2" s="323"/>
      <c r="TY2" s="323"/>
      <c r="TZ2" s="323"/>
      <c r="UA2" s="323"/>
      <c r="UB2" s="323"/>
      <c r="UC2" s="323"/>
      <c r="UD2" s="323"/>
      <c r="UE2" s="315">
        <f>US5</f>
        <v>45799</v>
      </c>
      <c r="UF2" s="323"/>
      <c r="UG2" s="323"/>
      <c r="UH2" s="323"/>
      <c r="UI2" s="323"/>
      <c r="UJ2" s="323"/>
      <c r="UK2" s="323"/>
      <c r="UL2" s="323"/>
      <c r="UM2" s="323"/>
      <c r="UN2" s="323"/>
      <c r="UO2" s="323"/>
      <c r="UP2" s="323"/>
      <c r="UQ2" s="323"/>
      <c r="UR2" s="323"/>
      <c r="US2" s="323"/>
      <c r="UT2" s="323"/>
      <c r="UU2" s="323"/>
      <c r="UV2" s="323"/>
      <c r="UW2" s="323"/>
      <c r="UX2" s="323"/>
      <c r="UY2" s="323"/>
      <c r="UZ2" s="323"/>
      <c r="VA2" s="323"/>
      <c r="VB2" s="323"/>
      <c r="VC2" s="323"/>
      <c r="VD2" s="323"/>
      <c r="VE2" s="323"/>
      <c r="VF2" s="323"/>
      <c r="VG2" s="315">
        <f>VU5</f>
        <v>45827</v>
      </c>
      <c r="VH2" s="323"/>
      <c r="VI2" s="323"/>
      <c r="VJ2" s="323"/>
      <c r="VK2" s="323"/>
      <c r="VL2" s="323"/>
      <c r="VM2" s="323"/>
      <c r="VN2" s="323"/>
      <c r="VO2" s="323"/>
      <c r="VP2" s="323"/>
      <c r="VQ2" s="323"/>
      <c r="VR2" s="323"/>
      <c r="VS2" s="323"/>
      <c r="VT2" s="323"/>
      <c r="VU2" s="323"/>
      <c r="VV2" s="323"/>
      <c r="VW2" s="323"/>
      <c r="VX2" s="323"/>
      <c r="VY2" s="323"/>
      <c r="VZ2" s="323"/>
      <c r="WA2" s="323"/>
      <c r="WB2" s="323"/>
      <c r="WC2" s="323"/>
      <c r="WD2" s="323"/>
      <c r="WE2" s="323"/>
      <c r="WF2" s="323"/>
      <c r="WG2" s="323"/>
      <c r="WH2" s="323"/>
      <c r="WI2" s="323"/>
      <c r="WJ2" s="323"/>
      <c r="WK2" s="323"/>
      <c r="WL2" s="323"/>
      <c r="WM2" s="323"/>
      <c r="WN2" s="323"/>
      <c r="WO2" s="323"/>
      <c r="WP2" s="316">
        <f>WW5</f>
        <v>45855</v>
      </c>
      <c r="WQ2" s="323"/>
      <c r="WR2" s="323"/>
      <c r="WS2" s="323"/>
      <c r="WT2" s="323"/>
      <c r="WU2" s="323"/>
      <c r="WV2" s="323"/>
      <c r="WW2" s="323"/>
      <c r="WX2" s="323"/>
      <c r="WY2" s="323"/>
      <c r="WZ2" s="323"/>
      <c r="XA2" s="323"/>
      <c r="XB2" s="323"/>
      <c r="XC2" s="323"/>
      <c r="XD2" s="323"/>
      <c r="XE2" s="323"/>
      <c r="XF2" s="323"/>
      <c r="XG2" s="323"/>
      <c r="XH2" s="323"/>
      <c r="XI2" s="323"/>
      <c r="XJ2" s="323"/>
      <c r="XK2" s="323"/>
      <c r="XL2" s="323"/>
      <c r="XM2" s="323"/>
      <c r="XN2" s="323"/>
      <c r="XO2" s="323"/>
      <c r="XP2" s="323"/>
      <c r="XQ2" s="323"/>
      <c r="XR2" s="315">
        <f>YF5</f>
        <v>45890</v>
      </c>
      <c r="XS2" s="323"/>
      <c r="XT2" s="323"/>
      <c r="XU2" s="323"/>
      <c r="XV2" s="323"/>
      <c r="XW2" s="323"/>
      <c r="XX2" s="323"/>
      <c r="XY2" s="323"/>
      <c r="XZ2" s="323"/>
      <c r="YA2" s="323"/>
      <c r="YB2" s="323"/>
      <c r="YC2" s="323"/>
      <c r="YD2" s="323"/>
      <c r="YE2" s="323"/>
      <c r="YF2" s="323"/>
      <c r="YG2" s="323"/>
      <c r="YH2" s="323"/>
      <c r="YI2" s="323"/>
      <c r="YJ2" s="323"/>
      <c r="YK2" s="323"/>
      <c r="YL2" s="323"/>
      <c r="YM2" s="323"/>
      <c r="YN2" s="323"/>
      <c r="YO2" s="323"/>
      <c r="YP2" s="323"/>
      <c r="YQ2" s="323"/>
      <c r="YR2" s="323"/>
      <c r="YS2" s="323"/>
      <c r="YT2" s="323"/>
      <c r="YU2" s="323"/>
      <c r="YV2" s="323"/>
      <c r="YW2" s="323"/>
      <c r="YX2" s="323"/>
      <c r="YY2" s="323"/>
      <c r="YZ2" s="323"/>
      <c r="ZA2" s="316">
        <f>ZH5</f>
        <v>45918</v>
      </c>
      <c r="ZB2" s="323"/>
      <c r="ZC2" s="323"/>
      <c r="ZD2" s="323"/>
      <c r="ZE2" s="323"/>
      <c r="ZF2" s="323"/>
      <c r="ZG2" s="323"/>
      <c r="ZH2" s="323"/>
      <c r="ZI2" s="323"/>
      <c r="ZJ2" s="323"/>
      <c r="ZK2" s="323"/>
      <c r="ZL2" s="323"/>
      <c r="ZM2" s="323"/>
      <c r="ZN2" s="323"/>
      <c r="ZO2" s="323"/>
      <c r="ZP2" s="323"/>
      <c r="ZQ2" s="323"/>
      <c r="ZR2" s="323"/>
      <c r="ZS2" s="323"/>
      <c r="ZT2" s="323"/>
      <c r="ZU2" s="323"/>
      <c r="ZV2" s="323"/>
      <c r="ZW2" s="323"/>
      <c r="ZX2" s="323"/>
      <c r="ZY2" s="323"/>
      <c r="ZZ2" s="323"/>
      <c r="AAA2" s="323"/>
      <c r="AAB2" s="323"/>
      <c r="AAC2" s="315">
        <f>AAQ5</f>
        <v>45953</v>
      </c>
      <c r="AAD2" s="323"/>
      <c r="AAE2" s="323"/>
      <c r="AAF2" s="323"/>
      <c r="AAG2" s="323"/>
      <c r="AAH2" s="323"/>
      <c r="AAI2" s="323"/>
      <c r="AAJ2" s="323"/>
      <c r="AAK2" s="323"/>
      <c r="AAL2" s="323"/>
      <c r="AAM2" s="323"/>
      <c r="AAN2" s="323"/>
      <c r="AAO2" s="323"/>
      <c r="AAP2" s="323"/>
      <c r="AAQ2" s="323"/>
      <c r="AAR2" s="323"/>
      <c r="AAS2" s="323"/>
      <c r="AAT2" s="323"/>
      <c r="AAU2" s="323"/>
      <c r="AAV2" s="323"/>
      <c r="AAW2" s="323"/>
      <c r="AAX2" s="323"/>
      <c r="AAY2" s="323"/>
      <c r="AAZ2" s="323"/>
      <c r="ABA2" s="323"/>
      <c r="ABB2" s="323"/>
      <c r="ABC2" s="323"/>
      <c r="ABD2" s="323"/>
      <c r="ABE2" s="315">
        <f>ABS5</f>
        <v>45981</v>
      </c>
      <c r="ABF2" s="323"/>
      <c r="ABG2" s="323"/>
      <c r="ABH2" s="323"/>
      <c r="ABI2" s="323"/>
      <c r="ABJ2" s="323"/>
      <c r="ABK2" s="323"/>
      <c r="ABL2" s="323"/>
      <c r="ABM2" s="323"/>
      <c r="ABN2" s="323"/>
      <c r="ABO2" s="323"/>
      <c r="ABP2" s="323"/>
      <c r="ABQ2" s="323"/>
      <c r="ABR2" s="323"/>
      <c r="ABS2" s="323"/>
      <c r="ABT2" s="323"/>
      <c r="ABU2" s="323"/>
      <c r="ABV2" s="323"/>
      <c r="ABW2" s="323"/>
      <c r="ABX2" s="323"/>
      <c r="ABY2" s="323"/>
      <c r="ABZ2" s="323"/>
      <c r="ACA2" s="323"/>
      <c r="ACB2" s="323"/>
      <c r="ACC2" s="323"/>
      <c r="ACD2" s="323"/>
      <c r="ACE2" s="323"/>
      <c r="ACF2" s="323"/>
      <c r="ACG2" s="323"/>
      <c r="ACH2" s="323"/>
      <c r="ACI2" s="323"/>
      <c r="ACJ2" s="323"/>
      <c r="ACK2" s="323"/>
      <c r="ACL2" s="323"/>
      <c r="ACM2" s="323"/>
      <c r="ACN2" s="316">
        <f>ACU5</f>
        <v>46009</v>
      </c>
      <c r="ACO2" s="323"/>
      <c r="ACP2" s="323"/>
      <c r="ACQ2" s="323"/>
      <c r="ACR2" s="323"/>
      <c r="ACS2" s="323"/>
      <c r="ACT2" s="323"/>
      <c r="ACU2" s="323"/>
      <c r="ACV2" s="323"/>
      <c r="ACW2" s="323"/>
      <c r="ACX2" s="323"/>
      <c r="ACY2" s="323"/>
      <c r="ACZ2" s="323"/>
      <c r="ADA2" s="323"/>
      <c r="ADB2" s="323"/>
      <c r="ADC2" s="323"/>
      <c r="ADD2" s="323"/>
      <c r="ADE2" s="323"/>
      <c r="ADF2" s="323"/>
      <c r="ADG2" s="323"/>
      <c r="ADH2" s="323"/>
      <c r="ADI2" s="323"/>
      <c r="ADJ2" s="323"/>
      <c r="ADK2" s="323"/>
      <c r="ADL2" s="323"/>
      <c r="ADM2" s="323"/>
      <c r="ADN2" s="323"/>
      <c r="ADO2" s="323"/>
      <c r="ADP2" s="315">
        <f>AED5</f>
        <v>46044</v>
      </c>
      <c r="ADQ2" s="323"/>
      <c r="ADR2" s="323"/>
      <c r="ADS2" s="323"/>
      <c r="ADT2" s="323"/>
      <c r="ADU2" s="323"/>
      <c r="ADV2" s="323"/>
      <c r="ADW2" s="323"/>
      <c r="ADX2" s="323"/>
      <c r="ADY2" s="323"/>
      <c r="ADZ2" s="323"/>
      <c r="AEA2" s="323"/>
      <c r="AEB2" s="323"/>
      <c r="AEC2" s="323"/>
      <c r="AED2" s="323"/>
      <c r="AEE2" s="323"/>
      <c r="AEF2" s="323"/>
      <c r="AEG2" s="323"/>
      <c r="AEH2" s="323"/>
      <c r="AEI2" s="323"/>
      <c r="AEJ2" s="323"/>
      <c r="AEK2" s="323"/>
      <c r="AEL2" s="323"/>
      <c r="AEM2" s="323"/>
      <c r="AEN2" s="323"/>
      <c r="AEO2" s="323"/>
      <c r="AEP2" s="323"/>
      <c r="AEQ2" s="323"/>
      <c r="AER2" s="131"/>
      <c r="AES2" s="131"/>
      <c r="AET2" s="131"/>
      <c r="AEU2" s="131"/>
      <c r="AEV2" s="131"/>
      <c r="AEW2" s="131"/>
      <c r="AEX2" s="131"/>
      <c r="AEY2" s="131"/>
      <c r="AEZ2" s="131"/>
      <c r="AFA2" s="131"/>
      <c r="AFB2" s="131"/>
      <c r="AFC2" s="131"/>
      <c r="AFD2" s="131"/>
    </row>
    <row r="3" spans="1:837" s="70" customFormat="1" ht="15" customHeight="1">
      <c r="A3" s="69" t="s">
        <v>437</v>
      </c>
      <c r="B3" s="191" t="s">
        <v>438</v>
      </c>
      <c r="C3" s="192"/>
      <c r="D3" s="193" t="s">
        <v>439</v>
      </c>
      <c r="E3" s="317"/>
      <c r="F3" s="318"/>
      <c r="G3" s="319"/>
      <c r="H3" s="66">
        <v>5</v>
      </c>
      <c r="I3" s="66"/>
      <c r="J3" s="66"/>
      <c r="K3" s="67">
        <v>0</v>
      </c>
      <c r="L3" s="133">
        <f>(E2-WEEKDAY(E2,1)+H3)+7*K3</f>
        <v>45246</v>
      </c>
      <c r="M3" s="134">
        <f t="shared" ref="M3:BX3" si="0">L3+1</f>
        <v>45247</v>
      </c>
      <c r="N3" s="134">
        <f t="shared" si="0"/>
        <v>45248</v>
      </c>
      <c r="O3" s="134">
        <f t="shared" si="0"/>
        <v>45249</v>
      </c>
      <c r="P3" s="134">
        <f t="shared" si="0"/>
        <v>45250</v>
      </c>
      <c r="Q3" s="134">
        <f t="shared" si="0"/>
        <v>45251</v>
      </c>
      <c r="R3" s="134">
        <f t="shared" si="0"/>
        <v>45252</v>
      </c>
      <c r="S3" s="134">
        <f t="shared" si="0"/>
        <v>45253</v>
      </c>
      <c r="T3" s="134">
        <f t="shared" si="0"/>
        <v>45254</v>
      </c>
      <c r="U3" s="134">
        <f t="shared" si="0"/>
        <v>45255</v>
      </c>
      <c r="V3" s="134">
        <f t="shared" si="0"/>
        <v>45256</v>
      </c>
      <c r="W3" s="134">
        <f t="shared" si="0"/>
        <v>45257</v>
      </c>
      <c r="X3" s="134">
        <f t="shared" si="0"/>
        <v>45258</v>
      </c>
      <c r="Y3" s="134">
        <f t="shared" si="0"/>
        <v>45259</v>
      </c>
      <c r="Z3" s="134">
        <f t="shared" si="0"/>
        <v>45260</v>
      </c>
      <c r="AA3" s="134">
        <f t="shared" si="0"/>
        <v>45261</v>
      </c>
      <c r="AB3" s="134">
        <f t="shared" si="0"/>
        <v>45262</v>
      </c>
      <c r="AC3" s="134">
        <f t="shared" si="0"/>
        <v>45263</v>
      </c>
      <c r="AD3" s="134">
        <f t="shared" si="0"/>
        <v>45264</v>
      </c>
      <c r="AE3" s="134">
        <f t="shared" si="0"/>
        <v>45265</v>
      </c>
      <c r="AF3" s="134">
        <f t="shared" si="0"/>
        <v>45266</v>
      </c>
      <c r="AG3" s="134">
        <f t="shared" si="0"/>
        <v>45267</v>
      </c>
      <c r="AH3" s="134">
        <f t="shared" si="0"/>
        <v>45268</v>
      </c>
      <c r="AI3" s="134">
        <f t="shared" si="0"/>
        <v>45269</v>
      </c>
      <c r="AJ3" s="134">
        <f t="shared" si="0"/>
        <v>45270</v>
      </c>
      <c r="AK3" s="134">
        <f t="shared" si="0"/>
        <v>45271</v>
      </c>
      <c r="AL3" s="134">
        <f t="shared" si="0"/>
        <v>45272</v>
      </c>
      <c r="AM3" s="134">
        <f t="shared" si="0"/>
        <v>45273</v>
      </c>
      <c r="AN3" s="134">
        <f t="shared" si="0"/>
        <v>45274</v>
      </c>
      <c r="AO3" s="134">
        <f t="shared" si="0"/>
        <v>45275</v>
      </c>
      <c r="AP3" s="134">
        <f t="shared" si="0"/>
        <v>45276</v>
      </c>
      <c r="AQ3" s="134">
        <f t="shared" si="0"/>
        <v>45277</v>
      </c>
      <c r="AR3" s="134">
        <f t="shared" si="0"/>
        <v>45278</v>
      </c>
      <c r="AS3" s="134">
        <f t="shared" si="0"/>
        <v>45279</v>
      </c>
      <c r="AT3" s="134">
        <f t="shared" si="0"/>
        <v>45280</v>
      </c>
      <c r="AU3" s="134">
        <f t="shared" si="0"/>
        <v>45281</v>
      </c>
      <c r="AV3" s="134">
        <f t="shared" si="0"/>
        <v>45282</v>
      </c>
      <c r="AW3" s="134">
        <f t="shared" si="0"/>
        <v>45283</v>
      </c>
      <c r="AX3" s="134">
        <f t="shared" si="0"/>
        <v>45284</v>
      </c>
      <c r="AY3" s="134">
        <f t="shared" si="0"/>
        <v>45285</v>
      </c>
      <c r="AZ3" s="134">
        <f t="shared" si="0"/>
        <v>45286</v>
      </c>
      <c r="BA3" s="134">
        <f t="shared" si="0"/>
        <v>45287</v>
      </c>
      <c r="BB3" s="134">
        <f t="shared" si="0"/>
        <v>45288</v>
      </c>
      <c r="BC3" s="134">
        <f t="shared" si="0"/>
        <v>45289</v>
      </c>
      <c r="BD3" s="134">
        <f t="shared" si="0"/>
        <v>45290</v>
      </c>
      <c r="BE3" s="134">
        <f t="shared" si="0"/>
        <v>45291</v>
      </c>
      <c r="BF3" s="134">
        <f t="shared" si="0"/>
        <v>45292</v>
      </c>
      <c r="BG3" s="134">
        <f t="shared" si="0"/>
        <v>45293</v>
      </c>
      <c r="BH3" s="134">
        <f t="shared" si="0"/>
        <v>45294</v>
      </c>
      <c r="BI3" s="134">
        <f t="shared" si="0"/>
        <v>45295</v>
      </c>
      <c r="BJ3" s="134">
        <f t="shared" si="0"/>
        <v>45296</v>
      </c>
      <c r="BK3" s="134">
        <f t="shared" si="0"/>
        <v>45297</v>
      </c>
      <c r="BL3" s="134">
        <f t="shared" si="0"/>
        <v>45298</v>
      </c>
      <c r="BM3" s="134">
        <f t="shared" si="0"/>
        <v>45299</v>
      </c>
      <c r="BN3" s="134">
        <f t="shared" si="0"/>
        <v>45300</v>
      </c>
      <c r="BO3" s="134">
        <f t="shared" si="0"/>
        <v>45301</v>
      </c>
      <c r="BP3" s="134">
        <f t="shared" si="0"/>
        <v>45302</v>
      </c>
      <c r="BQ3" s="134">
        <f t="shared" si="0"/>
        <v>45303</v>
      </c>
      <c r="BR3" s="134">
        <f t="shared" si="0"/>
        <v>45304</v>
      </c>
      <c r="BS3" s="134">
        <f t="shared" si="0"/>
        <v>45305</v>
      </c>
      <c r="BT3" s="134">
        <f t="shared" si="0"/>
        <v>45306</v>
      </c>
      <c r="BU3" s="134">
        <f t="shared" si="0"/>
        <v>45307</v>
      </c>
      <c r="BV3" s="134">
        <f t="shared" si="0"/>
        <v>45308</v>
      </c>
      <c r="BW3" s="134">
        <f t="shared" si="0"/>
        <v>45309</v>
      </c>
      <c r="BX3" s="134">
        <f t="shared" si="0"/>
        <v>45310</v>
      </c>
      <c r="BY3" s="134">
        <f t="shared" ref="BY3:EJ3" si="1">BX3+1</f>
        <v>45311</v>
      </c>
      <c r="BZ3" s="134">
        <f t="shared" si="1"/>
        <v>45312</v>
      </c>
      <c r="CA3" s="134">
        <f t="shared" si="1"/>
        <v>45313</v>
      </c>
      <c r="CB3" s="134">
        <f t="shared" si="1"/>
        <v>45314</v>
      </c>
      <c r="CC3" s="134">
        <f t="shared" si="1"/>
        <v>45315</v>
      </c>
      <c r="CD3" s="134">
        <f t="shared" si="1"/>
        <v>45316</v>
      </c>
      <c r="CE3" s="134">
        <f t="shared" si="1"/>
        <v>45317</v>
      </c>
      <c r="CF3" s="134">
        <f t="shared" si="1"/>
        <v>45318</v>
      </c>
      <c r="CG3" s="134">
        <f t="shared" si="1"/>
        <v>45319</v>
      </c>
      <c r="CH3" s="134">
        <f t="shared" si="1"/>
        <v>45320</v>
      </c>
      <c r="CI3" s="134">
        <f t="shared" si="1"/>
        <v>45321</v>
      </c>
      <c r="CJ3" s="134">
        <f t="shared" si="1"/>
        <v>45322</v>
      </c>
      <c r="CK3" s="134">
        <f t="shared" si="1"/>
        <v>45323</v>
      </c>
      <c r="CL3" s="134">
        <f t="shared" si="1"/>
        <v>45324</v>
      </c>
      <c r="CM3" s="134">
        <f t="shared" si="1"/>
        <v>45325</v>
      </c>
      <c r="CN3" s="134">
        <f t="shared" si="1"/>
        <v>45326</v>
      </c>
      <c r="CO3" s="134">
        <f t="shared" si="1"/>
        <v>45327</v>
      </c>
      <c r="CP3" s="134">
        <f t="shared" si="1"/>
        <v>45328</v>
      </c>
      <c r="CQ3" s="134">
        <f t="shared" si="1"/>
        <v>45329</v>
      </c>
      <c r="CR3" s="134">
        <f t="shared" si="1"/>
        <v>45330</v>
      </c>
      <c r="CS3" s="134">
        <f t="shared" si="1"/>
        <v>45331</v>
      </c>
      <c r="CT3" s="134">
        <f t="shared" si="1"/>
        <v>45332</v>
      </c>
      <c r="CU3" s="134">
        <f t="shared" si="1"/>
        <v>45333</v>
      </c>
      <c r="CV3" s="134">
        <f t="shared" si="1"/>
        <v>45334</v>
      </c>
      <c r="CW3" s="134">
        <f t="shared" si="1"/>
        <v>45335</v>
      </c>
      <c r="CX3" s="134">
        <f t="shared" si="1"/>
        <v>45336</v>
      </c>
      <c r="CY3" s="134">
        <f t="shared" si="1"/>
        <v>45337</v>
      </c>
      <c r="CZ3" s="134">
        <f t="shared" si="1"/>
        <v>45338</v>
      </c>
      <c r="DA3" s="134">
        <f t="shared" si="1"/>
        <v>45339</v>
      </c>
      <c r="DB3" s="134">
        <f t="shared" si="1"/>
        <v>45340</v>
      </c>
      <c r="DC3" s="134">
        <f t="shared" si="1"/>
        <v>45341</v>
      </c>
      <c r="DD3" s="134">
        <f t="shared" si="1"/>
        <v>45342</v>
      </c>
      <c r="DE3" s="134">
        <f t="shared" si="1"/>
        <v>45343</v>
      </c>
      <c r="DF3" s="134">
        <f t="shared" si="1"/>
        <v>45344</v>
      </c>
      <c r="DG3" s="134">
        <f t="shared" si="1"/>
        <v>45345</v>
      </c>
      <c r="DH3" s="134">
        <f t="shared" si="1"/>
        <v>45346</v>
      </c>
      <c r="DI3" s="134">
        <f t="shared" si="1"/>
        <v>45347</v>
      </c>
      <c r="DJ3" s="134">
        <f t="shared" si="1"/>
        <v>45348</v>
      </c>
      <c r="DK3" s="134">
        <f t="shared" si="1"/>
        <v>45349</v>
      </c>
      <c r="DL3" s="134">
        <f t="shared" si="1"/>
        <v>45350</v>
      </c>
      <c r="DM3" s="134">
        <f t="shared" si="1"/>
        <v>45351</v>
      </c>
      <c r="DN3" s="134">
        <f t="shared" si="1"/>
        <v>45352</v>
      </c>
      <c r="DO3" s="134">
        <f t="shared" si="1"/>
        <v>45353</v>
      </c>
      <c r="DP3" s="134">
        <f t="shared" si="1"/>
        <v>45354</v>
      </c>
      <c r="DQ3" s="134">
        <f t="shared" si="1"/>
        <v>45355</v>
      </c>
      <c r="DR3" s="134">
        <f t="shared" si="1"/>
        <v>45356</v>
      </c>
      <c r="DS3" s="134">
        <f t="shared" si="1"/>
        <v>45357</v>
      </c>
      <c r="DT3" s="134">
        <f t="shared" si="1"/>
        <v>45358</v>
      </c>
      <c r="DU3" s="134">
        <f t="shared" si="1"/>
        <v>45359</v>
      </c>
      <c r="DV3" s="134">
        <f t="shared" si="1"/>
        <v>45360</v>
      </c>
      <c r="DW3" s="134">
        <f t="shared" si="1"/>
        <v>45361</v>
      </c>
      <c r="DX3" s="134">
        <f t="shared" si="1"/>
        <v>45362</v>
      </c>
      <c r="DY3" s="134">
        <f t="shared" si="1"/>
        <v>45363</v>
      </c>
      <c r="DZ3" s="134">
        <f t="shared" si="1"/>
        <v>45364</v>
      </c>
      <c r="EA3" s="134">
        <f t="shared" si="1"/>
        <v>45365</v>
      </c>
      <c r="EB3" s="134">
        <f t="shared" si="1"/>
        <v>45366</v>
      </c>
      <c r="EC3" s="134">
        <f t="shared" si="1"/>
        <v>45367</v>
      </c>
      <c r="ED3" s="134">
        <f t="shared" si="1"/>
        <v>45368</v>
      </c>
      <c r="EE3" s="134">
        <f t="shared" si="1"/>
        <v>45369</v>
      </c>
      <c r="EF3" s="134">
        <f t="shared" si="1"/>
        <v>45370</v>
      </c>
      <c r="EG3" s="134">
        <f t="shared" si="1"/>
        <v>45371</v>
      </c>
      <c r="EH3" s="134">
        <f t="shared" si="1"/>
        <v>45372</v>
      </c>
      <c r="EI3" s="134">
        <f t="shared" si="1"/>
        <v>45373</v>
      </c>
      <c r="EJ3" s="134">
        <f t="shared" si="1"/>
        <v>45374</v>
      </c>
      <c r="EK3" s="134">
        <f t="shared" ref="EK3:GV3" si="2">EJ3+1</f>
        <v>45375</v>
      </c>
      <c r="EL3" s="134">
        <f t="shared" si="2"/>
        <v>45376</v>
      </c>
      <c r="EM3" s="134">
        <f t="shared" si="2"/>
        <v>45377</v>
      </c>
      <c r="EN3" s="134">
        <f t="shared" si="2"/>
        <v>45378</v>
      </c>
      <c r="EO3" s="134">
        <f t="shared" si="2"/>
        <v>45379</v>
      </c>
      <c r="EP3" s="134">
        <f t="shared" si="2"/>
        <v>45380</v>
      </c>
      <c r="EQ3" s="134">
        <f t="shared" si="2"/>
        <v>45381</v>
      </c>
      <c r="ER3" s="134">
        <f t="shared" si="2"/>
        <v>45382</v>
      </c>
      <c r="ES3" s="134">
        <f t="shared" si="2"/>
        <v>45383</v>
      </c>
      <c r="ET3" s="134">
        <f t="shared" si="2"/>
        <v>45384</v>
      </c>
      <c r="EU3" s="134">
        <f t="shared" si="2"/>
        <v>45385</v>
      </c>
      <c r="EV3" s="134">
        <f t="shared" si="2"/>
        <v>45386</v>
      </c>
      <c r="EW3" s="134">
        <f t="shared" si="2"/>
        <v>45387</v>
      </c>
      <c r="EX3" s="134">
        <f t="shared" si="2"/>
        <v>45388</v>
      </c>
      <c r="EY3" s="134">
        <f t="shared" si="2"/>
        <v>45389</v>
      </c>
      <c r="EZ3" s="134">
        <f t="shared" si="2"/>
        <v>45390</v>
      </c>
      <c r="FA3" s="134">
        <f t="shared" si="2"/>
        <v>45391</v>
      </c>
      <c r="FB3" s="134">
        <f t="shared" si="2"/>
        <v>45392</v>
      </c>
      <c r="FC3" s="134">
        <f t="shared" si="2"/>
        <v>45393</v>
      </c>
      <c r="FD3" s="134">
        <f t="shared" si="2"/>
        <v>45394</v>
      </c>
      <c r="FE3" s="134">
        <f t="shared" si="2"/>
        <v>45395</v>
      </c>
      <c r="FF3" s="134">
        <f t="shared" si="2"/>
        <v>45396</v>
      </c>
      <c r="FG3" s="134">
        <f t="shared" si="2"/>
        <v>45397</v>
      </c>
      <c r="FH3" s="134">
        <f t="shared" si="2"/>
        <v>45398</v>
      </c>
      <c r="FI3" s="134">
        <f t="shared" si="2"/>
        <v>45399</v>
      </c>
      <c r="FJ3" s="134">
        <f t="shared" si="2"/>
        <v>45400</v>
      </c>
      <c r="FK3" s="134">
        <f t="shared" si="2"/>
        <v>45401</v>
      </c>
      <c r="FL3" s="134">
        <f t="shared" si="2"/>
        <v>45402</v>
      </c>
      <c r="FM3" s="134">
        <f t="shared" si="2"/>
        <v>45403</v>
      </c>
      <c r="FN3" s="134">
        <f t="shared" si="2"/>
        <v>45404</v>
      </c>
      <c r="FO3" s="134">
        <f t="shared" si="2"/>
        <v>45405</v>
      </c>
      <c r="FP3" s="134">
        <f t="shared" si="2"/>
        <v>45406</v>
      </c>
      <c r="FQ3" s="134">
        <f t="shared" si="2"/>
        <v>45407</v>
      </c>
      <c r="FR3" s="134">
        <f t="shared" si="2"/>
        <v>45408</v>
      </c>
      <c r="FS3" s="134">
        <f t="shared" si="2"/>
        <v>45409</v>
      </c>
      <c r="FT3" s="134">
        <f t="shared" si="2"/>
        <v>45410</v>
      </c>
      <c r="FU3" s="134">
        <f t="shared" si="2"/>
        <v>45411</v>
      </c>
      <c r="FV3" s="134">
        <f t="shared" si="2"/>
        <v>45412</v>
      </c>
      <c r="FW3" s="134">
        <f t="shared" si="2"/>
        <v>45413</v>
      </c>
      <c r="FX3" s="134">
        <f t="shared" si="2"/>
        <v>45414</v>
      </c>
      <c r="FY3" s="134">
        <f t="shared" si="2"/>
        <v>45415</v>
      </c>
      <c r="FZ3" s="134">
        <f t="shared" si="2"/>
        <v>45416</v>
      </c>
      <c r="GA3" s="134">
        <f t="shared" si="2"/>
        <v>45417</v>
      </c>
      <c r="GB3" s="134">
        <f t="shared" si="2"/>
        <v>45418</v>
      </c>
      <c r="GC3" s="134">
        <f t="shared" si="2"/>
        <v>45419</v>
      </c>
      <c r="GD3" s="134">
        <f t="shared" si="2"/>
        <v>45420</v>
      </c>
      <c r="GE3" s="134">
        <f t="shared" si="2"/>
        <v>45421</v>
      </c>
      <c r="GF3" s="134">
        <f t="shared" si="2"/>
        <v>45422</v>
      </c>
      <c r="GG3" s="134">
        <f t="shared" si="2"/>
        <v>45423</v>
      </c>
      <c r="GH3" s="134">
        <f t="shared" si="2"/>
        <v>45424</v>
      </c>
      <c r="GI3" s="134">
        <f t="shared" si="2"/>
        <v>45425</v>
      </c>
      <c r="GJ3" s="134">
        <f t="shared" si="2"/>
        <v>45426</v>
      </c>
      <c r="GK3" s="134">
        <f t="shared" si="2"/>
        <v>45427</v>
      </c>
      <c r="GL3" s="134">
        <f t="shared" si="2"/>
        <v>45428</v>
      </c>
      <c r="GM3" s="134">
        <f t="shared" si="2"/>
        <v>45429</v>
      </c>
      <c r="GN3" s="134">
        <f t="shared" si="2"/>
        <v>45430</v>
      </c>
      <c r="GO3" s="134">
        <f t="shared" si="2"/>
        <v>45431</v>
      </c>
      <c r="GP3" s="134">
        <f t="shared" si="2"/>
        <v>45432</v>
      </c>
      <c r="GQ3" s="134">
        <f t="shared" si="2"/>
        <v>45433</v>
      </c>
      <c r="GR3" s="134">
        <f t="shared" si="2"/>
        <v>45434</v>
      </c>
      <c r="GS3" s="134">
        <f t="shared" si="2"/>
        <v>45435</v>
      </c>
      <c r="GT3" s="134">
        <f t="shared" si="2"/>
        <v>45436</v>
      </c>
      <c r="GU3" s="134">
        <f t="shared" si="2"/>
        <v>45437</v>
      </c>
      <c r="GV3" s="134">
        <f t="shared" si="2"/>
        <v>45438</v>
      </c>
      <c r="GW3" s="134">
        <f t="shared" ref="GW3:JH3" si="3">GV3+1</f>
        <v>45439</v>
      </c>
      <c r="GX3" s="134">
        <f t="shared" si="3"/>
        <v>45440</v>
      </c>
      <c r="GY3" s="134">
        <f t="shared" si="3"/>
        <v>45441</v>
      </c>
      <c r="GZ3" s="134">
        <f t="shared" si="3"/>
        <v>45442</v>
      </c>
      <c r="HA3" s="134">
        <f t="shared" si="3"/>
        <v>45443</v>
      </c>
      <c r="HB3" s="134">
        <f t="shared" si="3"/>
        <v>45444</v>
      </c>
      <c r="HC3" s="134">
        <f t="shared" si="3"/>
        <v>45445</v>
      </c>
      <c r="HD3" s="134">
        <f t="shared" si="3"/>
        <v>45446</v>
      </c>
      <c r="HE3" s="134">
        <f t="shared" si="3"/>
        <v>45447</v>
      </c>
      <c r="HF3" s="134">
        <f t="shared" si="3"/>
        <v>45448</v>
      </c>
      <c r="HG3" s="134">
        <f t="shared" si="3"/>
        <v>45449</v>
      </c>
      <c r="HH3" s="134">
        <f t="shared" si="3"/>
        <v>45450</v>
      </c>
      <c r="HI3" s="134">
        <f t="shared" si="3"/>
        <v>45451</v>
      </c>
      <c r="HJ3" s="134">
        <f t="shared" si="3"/>
        <v>45452</v>
      </c>
      <c r="HK3" s="134">
        <f t="shared" si="3"/>
        <v>45453</v>
      </c>
      <c r="HL3" s="134">
        <f t="shared" si="3"/>
        <v>45454</v>
      </c>
      <c r="HM3" s="134">
        <f t="shared" si="3"/>
        <v>45455</v>
      </c>
      <c r="HN3" s="134">
        <f t="shared" si="3"/>
        <v>45456</v>
      </c>
      <c r="HO3" s="134">
        <f t="shared" si="3"/>
        <v>45457</v>
      </c>
      <c r="HP3" s="134">
        <f t="shared" si="3"/>
        <v>45458</v>
      </c>
      <c r="HQ3" s="134">
        <f t="shared" si="3"/>
        <v>45459</v>
      </c>
      <c r="HR3" s="134">
        <f t="shared" si="3"/>
        <v>45460</v>
      </c>
      <c r="HS3" s="134">
        <f t="shared" si="3"/>
        <v>45461</v>
      </c>
      <c r="HT3" s="134">
        <f t="shared" si="3"/>
        <v>45462</v>
      </c>
      <c r="HU3" s="134">
        <f t="shared" si="3"/>
        <v>45463</v>
      </c>
      <c r="HV3" s="134">
        <f t="shared" si="3"/>
        <v>45464</v>
      </c>
      <c r="HW3" s="134">
        <f t="shared" si="3"/>
        <v>45465</v>
      </c>
      <c r="HX3" s="134">
        <f t="shared" si="3"/>
        <v>45466</v>
      </c>
      <c r="HY3" s="134">
        <f t="shared" si="3"/>
        <v>45467</v>
      </c>
      <c r="HZ3" s="134">
        <f t="shared" si="3"/>
        <v>45468</v>
      </c>
      <c r="IA3" s="134">
        <f t="shared" si="3"/>
        <v>45469</v>
      </c>
      <c r="IB3" s="134">
        <f t="shared" si="3"/>
        <v>45470</v>
      </c>
      <c r="IC3" s="134">
        <f t="shared" si="3"/>
        <v>45471</v>
      </c>
      <c r="ID3" s="134">
        <f t="shared" si="3"/>
        <v>45472</v>
      </c>
      <c r="IE3" s="134">
        <f t="shared" si="3"/>
        <v>45473</v>
      </c>
      <c r="IF3" s="134">
        <f t="shared" si="3"/>
        <v>45474</v>
      </c>
      <c r="IG3" s="134">
        <f t="shared" si="3"/>
        <v>45475</v>
      </c>
      <c r="IH3" s="134">
        <f t="shared" si="3"/>
        <v>45476</v>
      </c>
      <c r="II3" s="134">
        <f t="shared" si="3"/>
        <v>45477</v>
      </c>
      <c r="IJ3" s="134">
        <f t="shared" si="3"/>
        <v>45478</v>
      </c>
      <c r="IK3" s="134">
        <f t="shared" si="3"/>
        <v>45479</v>
      </c>
      <c r="IL3" s="134">
        <f t="shared" si="3"/>
        <v>45480</v>
      </c>
      <c r="IM3" s="134">
        <f t="shared" si="3"/>
        <v>45481</v>
      </c>
      <c r="IN3" s="134">
        <f t="shared" si="3"/>
        <v>45482</v>
      </c>
      <c r="IO3" s="134">
        <f t="shared" si="3"/>
        <v>45483</v>
      </c>
      <c r="IP3" s="134">
        <f t="shared" si="3"/>
        <v>45484</v>
      </c>
      <c r="IQ3" s="134">
        <f t="shared" si="3"/>
        <v>45485</v>
      </c>
      <c r="IR3" s="134">
        <f t="shared" si="3"/>
        <v>45486</v>
      </c>
      <c r="IS3" s="134">
        <f t="shared" si="3"/>
        <v>45487</v>
      </c>
      <c r="IT3" s="134">
        <f t="shared" si="3"/>
        <v>45488</v>
      </c>
      <c r="IU3" s="134">
        <f t="shared" si="3"/>
        <v>45489</v>
      </c>
      <c r="IV3" s="134">
        <f t="shared" si="3"/>
        <v>45490</v>
      </c>
      <c r="IW3" s="135">
        <f t="shared" si="3"/>
        <v>45491</v>
      </c>
      <c r="IX3" s="135">
        <f t="shared" si="3"/>
        <v>45492</v>
      </c>
      <c r="IY3" s="134">
        <f t="shared" si="3"/>
        <v>45493</v>
      </c>
      <c r="IZ3" s="134">
        <f t="shared" si="3"/>
        <v>45494</v>
      </c>
      <c r="JA3" s="134">
        <f t="shared" si="3"/>
        <v>45495</v>
      </c>
      <c r="JB3" s="134">
        <f t="shared" si="3"/>
        <v>45496</v>
      </c>
      <c r="JC3" s="134">
        <f t="shared" si="3"/>
        <v>45497</v>
      </c>
      <c r="JD3" s="134">
        <f t="shared" si="3"/>
        <v>45498</v>
      </c>
      <c r="JE3" s="134">
        <f t="shared" si="3"/>
        <v>45499</v>
      </c>
      <c r="JF3" s="134">
        <f t="shared" si="3"/>
        <v>45500</v>
      </c>
      <c r="JG3" s="134">
        <f t="shared" si="3"/>
        <v>45501</v>
      </c>
      <c r="JH3" s="134">
        <f t="shared" si="3"/>
        <v>45502</v>
      </c>
      <c r="JI3" s="134">
        <f t="shared" ref="JI3:LT3" si="4">JH3+1</f>
        <v>45503</v>
      </c>
      <c r="JJ3" s="134">
        <f t="shared" si="4"/>
        <v>45504</v>
      </c>
      <c r="JK3" s="134">
        <f t="shared" si="4"/>
        <v>45505</v>
      </c>
      <c r="JL3" s="134">
        <f t="shared" si="4"/>
        <v>45506</v>
      </c>
      <c r="JM3" s="134">
        <f t="shared" si="4"/>
        <v>45507</v>
      </c>
      <c r="JN3" s="134">
        <f t="shared" si="4"/>
        <v>45508</v>
      </c>
      <c r="JO3" s="134">
        <f t="shared" si="4"/>
        <v>45509</v>
      </c>
      <c r="JP3" s="134">
        <f t="shared" si="4"/>
        <v>45510</v>
      </c>
      <c r="JQ3" s="134">
        <f t="shared" si="4"/>
        <v>45511</v>
      </c>
      <c r="JR3" s="134">
        <f t="shared" si="4"/>
        <v>45512</v>
      </c>
      <c r="JS3" s="134">
        <f t="shared" si="4"/>
        <v>45513</v>
      </c>
      <c r="JT3" s="134">
        <f t="shared" si="4"/>
        <v>45514</v>
      </c>
      <c r="JU3" s="134">
        <f t="shared" si="4"/>
        <v>45515</v>
      </c>
      <c r="JV3" s="134">
        <f t="shared" si="4"/>
        <v>45516</v>
      </c>
      <c r="JW3" s="134">
        <f t="shared" si="4"/>
        <v>45517</v>
      </c>
      <c r="JX3" s="134">
        <f t="shared" si="4"/>
        <v>45518</v>
      </c>
      <c r="JY3" s="134">
        <f t="shared" si="4"/>
        <v>45519</v>
      </c>
      <c r="JZ3" s="134">
        <f t="shared" si="4"/>
        <v>45520</v>
      </c>
      <c r="KA3" s="134">
        <f t="shared" si="4"/>
        <v>45521</v>
      </c>
      <c r="KB3" s="134">
        <f t="shared" si="4"/>
        <v>45522</v>
      </c>
      <c r="KC3" s="134">
        <f t="shared" si="4"/>
        <v>45523</v>
      </c>
      <c r="KD3" s="134">
        <f t="shared" si="4"/>
        <v>45524</v>
      </c>
      <c r="KE3" s="134">
        <f t="shared" si="4"/>
        <v>45525</v>
      </c>
      <c r="KF3" s="134">
        <f t="shared" si="4"/>
        <v>45526</v>
      </c>
      <c r="KG3" s="134">
        <f t="shared" si="4"/>
        <v>45527</v>
      </c>
      <c r="KH3" s="134">
        <f t="shared" si="4"/>
        <v>45528</v>
      </c>
      <c r="KI3" s="134">
        <f t="shared" si="4"/>
        <v>45529</v>
      </c>
      <c r="KJ3" s="134">
        <f t="shared" si="4"/>
        <v>45530</v>
      </c>
      <c r="KK3" s="134">
        <f t="shared" si="4"/>
        <v>45531</v>
      </c>
      <c r="KL3" s="134">
        <f t="shared" si="4"/>
        <v>45532</v>
      </c>
      <c r="KM3" s="134">
        <f t="shared" si="4"/>
        <v>45533</v>
      </c>
      <c r="KN3" s="134">
        <f t="shared" si="4"/>
        <v>45534</v>
      </c>
      <c r="KO3" s="134">
        <f t="shared" si="4"/>
        <v>45535</v>
      </c>
      <c r="KP3" s="134">
        <f t="shared" si="4"/>
        <v>45536</v>
      </c>
      <c r="KQ3" s="134">
        <f t="shared" si="4"/>
        <v>45537</v>
      </c>
      <c r="KR3" s="134">
        <f t="shared" si="4"/>
        <v>45538</v>
      </c>
      <c r="KS3" s="134">
        <f t="shared" si="4"/>
        <v>45539</v>
      </c>
      <c r="KT3" s="134">
        <f>KS3+1</f>
        <v>45540</v>
      </c>
      <c r="KU3" s="134">
        <f t="shared" si="4"/>
        <v>45541</v>
      </c>
      <c r="KV3" s="134">
        <f t="shared" si="4"/>
        <v>45542</v>
      </c>
      <c r="KW3" s="134">
        <f t="shared" si="4"/>
        <v>45543</v>
      </c>
      <c r="KX3" s="134">
        <f t="shared" si="4"/>
        <v>45544</v>
      </c>
      <c r="KY3" s="134">
        <f t="shared" si="4"/>
        <v>45545</v>
      </c>
      <c r="KZ3" s="134">
        <f t="shared" si="4"/>
        <v>45546</v>
      </c>
      <c r="LA3" s="134">
        <f t="shared" si="4"/>
        <v>45547</v>
      </c>
      <c r="LB3" s="134">
        <f t="shared" si="4"/>
        <v>45548</v>
      </c>
      <c r="LC3" s="134">
        <f t="shared" si="4"/>
        <v>45549</v>
      </c>
      <c r="LD3" s="134">
        <f t="shared" si="4"/>
        <v>45550</v>
      </c>
      <c r="LE3" s="134">
        <f t="shared" si="4"/>
        <v>45551</v>
      </c>
      <c r="LF3" s="134">
        <f t="shared" si="4"/>
        <v>45552</v>
      </c>
      <c r="LG3" s="134">
        <f t="shared" si="4"/>
        <v>45553</v>
      </c>
      <c r="LH3" s="134">
        <f t="shared" si="4"/>
        <v>45554</v>
      </c>
      <c r="LI3" s="134">
        <f t="shared" si="4"/>
        <v>45555</v>
      </c>
      <c r="LJ3" s="134">
        <f t="shared" si="4"/>
        <v>45556</v>
      </c>
      <c r="LK3" s="134">
        <f t="shared" si="4"/>
        <v>45557</v>
      </c>
      <c r="LL3" s="134">
        <f t="shared" si="4"/>
        <v>45558</v>
      </c>
      <c r="LM3" s="134">
        <f t="shared" si="4"/>
        <v>45559</v>
      </c>
      <c r="LN3" s="134">
        <f t="shared" si="4"/>
        <v>45560</v>
      </c>
      <c r="LO3" s="134">
        <f t="shared" si="4"/>
        <v>45561</v>
      </c>
      <c r="LP3" s="134">
        <f t="shared" si="4"/>
        <v>45562</v>
      </c>
      <c r="LQ3" s="134">
        <f t="shared" si="4"/>
        <v>45563</v>
      </c>
      <c r="LR3" s="134">
        <f t="shared" si="4"/>
        <v>45564</v>
      </c>
      <c r="LS3" s="134">
        <f t="shared" si="4"/>
        <v>45565</v>
      </c>
      <c r="LT3" s="134">
        <f t="shared" si="4"/>
        <v>45566</v>
      </c>
      <c r="LU3" s="134">
        <f t="shared" ref="LU3:OF3" si="5">LT3+1</f>
        <v>45567</v>
      </c>
      <c r="LV3" s="134">
        <f t="shared" si="5"/>
        <v>45568</v>
      </c>
      <c r="LW3" s="134">
        <f t="shared" si="5"/>
        <v>45569</v>
      </c>
      <c r="LX3" s="134">
        <f t="shared" si="5"/>
        <v>45570</v>
      </c>
      <c r="LY3" s="134">
        <f t="shared" si="5"/>
        <v>45571</v>
      </c>
      <c r="LZ3" s="134">
        <f t="shared" si="5"/>
        <v>45572</v>
      </c>
      <c r="MA3" s="134">
        <f t="shared" si="5"/>
        <v>45573</v>
      </c>
      <c r="MB3" s="134">
        <f t="shared" si="5"/>
        <v>45574</v>
      </c>
      <c r="MC3" s="134">
        <f t="shared" si="5"/>
        <v>45575</v>
      </c>
      <c r="MD3" s="134">
        <f t="shared" si="5"/>
        <v>45576</v>
      </c>
      <c r="ME3" s="134">
        <f t="shared" si="5"/>
        <v>45577</v>
      </c>
      <c r="MF3" s="134">
        <f t="shared" si="5"/>
        <v>45578</v>
      </c>
      <c r="MG3" s="134">
        <f t="shared" si="5"/>
        <v>45579</v>
      </c>
      <c r="MH3" s="134">
        <f t="shared" si="5"/>
        <v>45580</v>
      </c>
      <c r="MI3" s="134">
        <f t="shared" si="5"/>
        <v>45581</v>
      </c>
      <c r="MJ3" s="134">
        <f t="shared" si="5"/>
        <v>45582</v>
      </c>
      <c r="MK3" s="134">
        <f t="shared" si="5"/>
        <v>45583</v>
      </c>
      <c r="ML3" s="134">
        <f t="shared" si="5"/>
        <v>45584</v>
      </c>
      <c r="MM3" s="134">
        <f t="shared" si="5"/>
        <v>45585</v>
      </c>
      <c r="MN3" s="134">
        <f t="shared" si="5"/>
        <v>45586</v>
      </c>
      <c r="MO3" s="134">
        <f t="shared" si="5"/>
        <v>45587</v>
      </c>
      <c r="MP3" s="134">
        <f t="shared" si="5"/>
        <v>45588</v>
      </c>
      <c r="MQ3" s="134">
        <f t="shared" si="5"/>
        <v>45589</v>
      </c>
      <c r="MR3" s="134">
        <f t="shared" si="5"/>
        <v>45590</v>
      </c>
      <c r="MS3" s="134">
        <f t="shared" si="5"/>
        <v>45591</v>
      </c>
      <c r="MT3" s="134">
        <f t="shared" si="5"/>
        <v>45592</v>
      </c>
      <c r="MU3" s="134">
        <f t="shared" si="5"/>
        <v>45593</v>
      </c>
      <c r="MV3" s="134">
        <f t="shared" si="5"/>
        <v>45594</v>
      </c>
      <c r="MW3" s="134">
        <f t="shared" si="5"/>
        <v>45595</v>
      </c>
      <c r="MX3" s="134">
        <f t="shared" si="5"/>
        <v>45596</v>
      </c>
      <c r="MY3" s="134">
        <f t="shared" si="5"/>
        <v>45597</v>
      </c>
      <c r="MZ3" s="134">
        <f t="shared" si="5"/>
        <v>45598</v>
      </c>
      <c r="NA3" s="134">
        <f t="shared" si="5"/>
        <v>45599</v>
      </c>
      <c r="NB3" s="134">
        <f t="shared" si="5"/>
        <v>45600</v>
      </c>
      <c r="NC3" s="134">
        <f t="shared" si="5"/>
        <v>45601</v>
      </c>
      <c r="ND3" s="134">
        <f t="shared" si="5"/>
        <v>45602</v>
      </c>
      <c r="NE3" s="134">
        <f t="shared" si="5"/>
        <v>45603</v>
      </c>
      <c r="NF3" s="134">
        <f t="shared" si="5"/>
        <v>45604</v>
      </c>
      <c r="NG3" s="134">
        <f t="shared" si="5"/>
        <v>45605</v>
      </c>
      <c r="NH3" s="134">
        <f t="shared" si="5"/>
        <v>45606</v>
      </c>
      <c r="NI3" s="134">
        <f t="shared" si="5"/>
        <v>45607</v>
      </c>
      <c r="NJ3" s="134">
        <f t="shared" si="5"/>
        <v>45608</v>
      </c>
      <c r="NK3" s="134">
        <f t="shared" si="5"/>
        <v>45609</v>
      </c>
      <c r="NL3" s="134">
        <f t="shared" si="5"/>
        <v>45610</v>
      </c>
      <c r="NM3" s="134">
        <f t="shared" si="5"/>
        <v>45611</v>
      </c>
      <c r="NN3" s="134">
        <f t="shared" si="5"/>
        <v>45612</v>
      </c>
      <c r="NO3" s="134">
        <f t="shared" si="5"/>
        <v>45613</v>
      </c>
      <c r="NP3" s="134">
        <f t="shared" si="5"/>
        <v>45614</v>
      </c>
      <c r="NQ3" s="134">
        <f t="shared" si="5"/>
        <v>45615</v>
      </c>
      <c r="NR3" s="134">
        <f t="shared" si="5"/>
        <v>45616</v>
      </c>
      <c r="NS3" s="134">
        <f t="shared" si="5"/>
        <v>45617</v>
      </c>
      <c r="NT3" s="134">
        <f t="shared" si="5"/>
        <v>45618</v>
      </c>
      <c r="NU3" s="134">
        <f t="shared" si="5"/>
        <v>45619</v>
      </c>
      <c r="NV3" s="134">
        <f t="shared" si="5"/>
        <v>45620</v>
      </c>
      <c r="NW3" s="134">
        <f t="shared" si="5"/>
        <v>45621</v>
      </c>
      <c r="NX3" s="134">
        <f t="shared" si="5"/>
        <v>45622</v>
      </c>
      <c r="NY3" s="134">
        <f t="shared" si="5"/>
        <v>45623</v>
      </c>
      <c r="NZ3" s="134">
        <f t="shared" si="5"/>
        <v>45624</v>
      </c>
      <c r="OA3" s="134">
        <f t="shared" si="5"/>
        <v>45625</v>
      </c>
      <c r="OB3" s="134">
        <f t="shared" si="5"/>
        <v>45626</v>
      </c>
      <c r="OC3" s="134">
        <f t="shared" si="5"/>
        <v>45627</v>
      </c>
      <c r="OD3" s="134">
        <f t="shared" si="5"/>
        <v>45628</v>
      </c>
      <c r="OE3" s="134">
        <f t="shared" si="5"/>
        <v>45629</v>
      </c>
      <c r="OF3" s="134">
        <f t="shared" si="5"/>
        <v>45630</v>
      </c>
      <c r="OG3" s="134">
        <f t="shared" ref="OG3:QR3" si="6">OF3+1</f>
        <v>45631</v>
      </c>
      <c r="OH3" s="134">
        <f t="shared" si="6"/>
        <v>45632</v>
      </c>
      <c r="OI3" s="134">
        <f t="shared" si="6"/>
        <v>45633</v>
      </c>
      <c r="OJ3" s="134">
        <f t="shared" si="6"/>
        <v>45634</v>
      </c>
      <c r="OK3" s="134">
        <f t="shared" si="6"/>
        <v>45635</v>
      </c>
      <c r="OL3" s="134">
        <f t="shared" si="6"/>
        <v>45636</v>
      </c>
      <c r="OM3" s="134">
        <f t="shared" si="6"/>
        <v>45637</v>
      </c>
      <c r="ON3" s="134">
        <f t="shared" si="6"/>
        <v>45638</v>
      </c>
      <c r="OO3" s="134">
        <f t="shared" si="6"/>
        <v>45639</v>
      </c>
      <c r="OP3" s="134">
        <f t="shared" si="6"/>
        <v>45640</v>
      </c>
      <c r="OQ3" s="134">
        <f t="shared" si="6"/>
        <v>45641</v>
      </c>
      <c r="OR3" s="134">
        <f t="shared" si="6"/>
        <v>45642</v>
      </c>
      <c r="OS3" s="134">
        <f t="shared" si="6"/>
        <v>45643</v>
      </c>
      <c r="OT3" s="134">
        <f t="shared" si="6"/>
        <v>45644</v>
      </c>
      <c r="OU3" s="134">
        <f t="shared" si="6"/>
        <v>45645</v>
      </c>
      <c r="OV3" s="134">
        <f t="shared" si="6"/>
        <v>45646</v>
      </c>
      <c r="OW3" s="134">
        <f t="shared" si="6"/>
        <v>45647</v>
      </c>
      <c r="OX3" s="134">
        <f t="shared" si="6"/>
        <v>45648</v>
      </c>
      <c r="OY3" s="134">
        <f t="shared" si="6"/>
        <v>45649</v>
      </c>
      <c r="OZ3" s="134">
        <f t="shared" si="6"/>
        <v>45650</v>
      </c>
      <c r="PA3" s="134">
        <f t="shared" si="6"/>
        <v>45651</v>
      </c>
      <c r="PB3" s="134">
        <f t="shared" si="6"/>
        <v>45652</v>
      </c>
      <c r="PC3" s="134">
        <f t="shared" si="6"/>
        <v>45653</v>
      </c>
      <c r="PD3" s="134">
        <f t="shared" si="6"/>
        <v>45654</v>
      </c>
      <c r="PE3" s="134">
        <f t="shared" si="6"/>
        <v>45655</v>
      </c>
      <c r="PF3" s="134">
        <f t="shared" si="6"/>
        <v>45656</v>
      </c>
      <c r="PG3" s="134">
        <f t="shared" si="6"/>
        <v>45657</v>
      </c>
      <c r="PH3" s="134">
        <f t="shared" si="6"/>
        <v>45658</v>
      </c>
      <c r="PI3" s="134">
        <f t="shared" si="6"/>
        <v>45659</v>
      </c>
      <c r="PJ3" s="134">
        <f t="shared" si="6"/>
        <v>45660</v>
      </c>
      <c r="PK3" s="134">
        <f t="shared" si="6"/>
        <v>45661</v>
      </c>
      <c r="PL3" s="134">
        <f t="shared" si="6"/>
        <v>45662</v>
      </c>
      <c r="PM3" s="134">
        <f t="shared" si="6"/>
        <v>45663</v>
      </c>
      <c r="PN3" s="134">
        <f t="shared" si="6"/>
        <v>45664</v>
      </c>
      <c r="PO3" s="134">
        <f t="shared" si="6"/>
        <v>45665</v>
      </c>
      <c r="PP3" s="134">
        <f t="shared" si="6"/>
        <v>45666</v>
      </c>
      <c r="PQ3" s="134">
        <f t="shared" si="6"/>
        <v>45667</v>
      </c>
      <c r="PR3" s="134">
        <f t="shared" si="6"/>
        <v>45668</v>
      </c>
      <c r="PS3" s="134">
        <f t="shared" si="6"/>
        <v>45669</v>
      </c>
      <c r="PT3" s="134">
        <f t="shared" si="6"/>
        <v>45670</v>
      </c>
      <c r="PU3" s="134">
        <f t="shared" si="6"/>
        <v>45671</v>
      </c>
      <c r="PV3" s="134">
        <f t="shared" si="6"/>
        <v>45672</v>
      </c>
      <c r="PW3" s="135">
        <f t="shared" si="6"/>
        <v>45673</v>
      </c>
      <c r="PX3" s="135">
        <f t="shared" si="6"/>
        <v>45674</v>
      </c>
      <c r="PY3" s="134">
        <f t="shared" si="6"/>
        <v>45675</v>
      </c>
      <c r="PZ3" s="134">
        <f t="shared" si="6"/>
        <v>45676</v>
      </c>
      <c r="QA3" s="134">
        <f t="shared" si="6"/>
        <v>45677</v>
      </c>
      <c r="QB3" s="134">
        <f t="shared" si="6"/>
        <v>45678</v>
      </c>
      <c r="QC3" s="134">
        <f t="shared" si="6"/>
        <v>45679</v>
      </c>
      <c r="QD3" s="134">
        <f t="shared" si="6"/>
        <v>45680</v>
      </c>
      <c r="QE3" s="134">
        <f t="shared" si="6"/>
        <v>45681</v>
      </c>
      <c r="QF3" s="134">
        <f t="shared" si="6"/>
        <v>45682</v>
      </c>
      <c r="QG3" s="134">
        <f t="shared" si="6"/>
        <v>45683</v>
      </c>
      <c r="QH3" s="134">
        <f t="shared" si="6"/>
        <v>45684</v>
      </c>
      <c r="QI3" s="134">
        <f t="shared" si="6"/>
        <v>45685</v>
      </c>
      <c r="QJ3" s="134">
        <f t="shared" si="6"/>
        <v>45686</v>
      </c>
      <c r="QK3" s="134">
        <f t="shared" si="6"/>
        <v>45687</v>
      </c>
      <c r="QL3" s="134">
        <f t="shared" si="6"/>
        <v>45688</v>
      </c>
      <c r="QM3" s="134">
        <f t="shared" si="6"/>
        <v>45689</v>
      </c>
      <c r="QN3" s="134">
        <f t="shared" si="6"/>
        <v>45690</v>
      </c>
      <c r="QO3" s="134">
        <f t="shared" si="6"/>
        <v>45691</v>
      </c>
      <c r="QP3" s="134">
        <f t="shared" si="6"/>
        <v>45692</v>
      </c>
      <c r="QQ3" s="134">
        <f t="shared" si="6"/>
        <v>45693</v>
      </c>
      <c r="QR3" s="134">
        <f t="shared" si="6"/>
        <v>45694</v>
      </c>
      <c r="QS3" s="134">
        <f t="shared" ref="QS3:TD3" si="7">QR3+1</f>
        <v>45695</v>
      </c>
      <c r="QT3" s="134">
        <f t="shared" si="7"/>
        <v>45696</v>
      </c>
      <c r="QU3" s="134">
        <f t="shared" si="7"/>
        <v>45697</v>
      </c>
      <c r="QV3" s="134">
        <f t="shared" si="7"/>
        <v>45698</v>
      </c>
      <c r="QW3" s="134">
        <f t="shared" si="7"/>
        <v>45699</v>
      </c>
      <c r="QX3" s="134">
        <f t="shared" si="7"/>
        <v>45700</v>
      </c>
      <c r="QY3" s="134">
        <f t="shared" si="7"/>
        <v>45701</v>
      </c>
      <c r="QZ3" s="134">
        <f t="shared" si="7"/>
        <v>45702</v>
      </c>
      <c r="RA3" s="134">
        <f t="shared" si="7"/>
        <v>45703</v>
      </c>
      <c r="RB3" s="134">
        <f t="shared" si="7"/>
        <v>45704</v>
      </c>
      <c r="RC3" s="134">
        <f t="shared" si="7"/>
        <v>45705</v>
      </c>
      <c r="RD3" s="134">
        <f t="shared" si="7"/>
        <v>45706</v>
      </c>
      <c r="RE3" s="134">
        <f t="shared" si="7"/>
        <v>45707</v>
      </c>
      <c r="RF3" s="134">
        <f t="shared" si="7"/>
        <v>45708</v>
      </c>
      <c r="RG3" s="134">
        <f t="shared" si="7"/>
        <v>45709</v>
      </c>
      <c r="RH3" s="134">
        <f t="shared" si="7"/>
        <v>45710</v>
      </c>
      <c r="RI3" s="134">
        <f t="shared" si="7"/>
        <v>45711</v>
      </c>
      <c r="RJ3" s="134">
        <f t="shared" si="7"/>
        <v>45712</v>
      </c>
      <c r="RK3" s="134">
        <f t="shared" si="7"/>
        <v>45713</v>
      </c>
      <c r="RL3" s="134">
        <f t="shared" si="7"/>
        <v>45714</v>
      </c>
      <c r="RM3" s="134">
        <f t="shared" si="7"/>
        <v>45715</v>
      </c>
      <c r="RN3" s="134">
        <f t="shared" si="7"/>
        <v>45716</v>
      </c>
      <c r="RO3" s="134">
        <f t="shared" si="7"/>
        <v>45717</v>
      </c>
      <c r="RP3" s="134">
        <f t="shared" si="7"/>
        <v>45718</v>
      </c>
      <c r="RQ3" s="134">
        <f t="shared" si="7"/>
        <v>45719</v>
      </c>
      <c r="RR3" s="134">
        <f t="shared" si="7"/>
        <v>45720</v>
      </c>
      <c r="RS3" s="134">
        <f t="shared" si="7"/>
        <v>45721</v>
      </c>
      <c r="RT3" s="134">
        <f t="shared" si="7"/>
        <v>45722</v>
      </c>
      <c r="RU3" s="134">
        <f t="shared" si="7"/>
        <v>45723</v>
      </c>
      <c r="RV3" s="134">
        <f t="shared" si="7"/>
        <v>45724</v>
      </c>
      <c r="RW3" s="134">
        <f t="shared" si="7"/>
        <v>45725</v>
      </c>
      <c r="RX3" s="134">
        <f t="shared" si="7"/>
        <v>45726</v>
      </c>
      <c r="RY3" s="134">
        <f t="shared" si="7"/>
        <v>45727</v>
      </c>
      <c r="RZ3" s="134">
        <f t="shared" si="7"/>
        <v>45728</v>
      </c>
      <c r="SA3" s="134">
        <f t="shared" si="7"/>
        <v>45729</v>
      </c>
      <c r="SB3" s="134">
        <f t="shared" si="7"/>
        <v>45730</v>
      </c>
      <c r="SC3" s="134">
        <f t="shared" si="7"/>
        <v>45731</v>
      </c>
      <c r="SD3" s="134">
        <f t="shared" si="7"/>
        <v>45732</v>
      </c>
      <c r="SE3" s="134">
        <f t="shared" si="7"/>
        <v>45733</v>
      </c>
      <c r="SF3" s="134">
        <f t="shared" si="7"/>
        <v>45734</v>
      </c>
      <c r="SG3" s="134">
        <f t="shared" si="7"/>
        <v>45735</v>
      </c>
      <c r="SH3" s="134">
        <f t="shared" si="7"/>
        <v>45736</v>
      </c>
      <c r="SI3" s="134">
        <f t="shared" si="7"/>
        <v>45737</v>
      </c>
      <c r="SJ3" s="134">
        <f t="shared" si="7"/>
        <v>45738</v>
      </c>
      <c r="SK3" s="134">
        <f t="shared" si="7"/>
        <v>45739</v>
      </c>
      <c r="SL3" s="134">
        <f t="shared" si="7"/>
        <v>45740</v>
      </c>
      <c r="SM3" s="134">
        <f t="shared" si="7"/>
        <v>45741</v>
      </c>
      <c r="SN3" s="134">
        <f t="shared" si="7"/>
        <v>45742</v>
      </c>
      <c r="SO3" s="134">
        <f t="shared" si="7"/>
        <v>45743</v>
      </c>
      <c r="SP3" s="134">
        <f t="shared" si="7"/>
        <v>45744</v>
      </c>
      <c r="SQ3" s="134">
        <f t="shared" si="7"/>
        <v>45745</v>
      </c>
      <c r="SR3" s="134">
        <f t="shared" si="7"/>
        <v>45746</v>
      </c>
      <c r="SS3" s="134">
        <f t="shared" si="7"/>
        <v>45747</v>
      </c>
      <c r="ST3" s="134">
        <f t="shared" si="7"/>
        <v>45748</v>
      </c>
      <c r="SU3" s="134">
        <f t="shared" si="7"/>
        <v>45749</v>
      </c>
      <c r="SV3" s="134">
        <f t="shared" si="7"/>
        <v>45750</v>
      </c>
      <c r="SW3" s="134">
        <f t="shared" si="7"/>
        <v>45751</v>
      </c>
      <c r="SX3" s="134">
        <f t="shared" si="7"/>
        <v>45752</v>
      </c>
      <c r="SY3" s="134">
        <f t="shared" si="7"/>
        <v>45753</v>
      </c>
      <c r="SZ3" s="134">
        <f t="shared" si="7"/>
        <v>45754</v>
      </c>
      <c r="TA3" s="134">
        <f t="shared" si="7"/>
        <v>45755</v>
      </c>
      <c r="TB3" s="134">
        <f t="shared" si="7"/>
        <v>45756</v>
      </c>
      <c r="TC3" s="134">
        <f t="shared" si="7"/>
        <v>45757</v>
      </c>
      <c r="TD3" s="134">
        <f t="shared" si="7"/>
        <v>45758</v>
      </c>
      <c r="TE3" s="134">
        <f t="shared" ref="TE3:VP3" si="8">TD3+1</f>
        <v>45759</v>
      </c>
      <c r="TF3" s="134">
        <f t="shared" si="8"/>
        <v>45760</v>
      </c>
      <c r="TG3" s="134">
        <f t="shared" si="8"/>
        <v>45761</v>
      </c>
      <c r="TH3" s="134">
        <f t="shared" si="8"/>
        <v>45762</v>
      </c>
      <c r="TI3" s="134">
        <f t="shared" si="8"/>
        <v>45763</v>
      </c>
      <c r="TJ3" s="134">
        <f t="shared" si="8"/>
        <v>45764</v>
      </c>
      <c r="TK3" s="134">
        <f t="shared" si="8"/>
        <v>45765</v>
      </c>
      <c r="TL3" s="134">
        <f t="shared" si="8"/>
        <v>45766</v>
      </c>
      <c r="TM3" s="134">
        <f t="shared" si="8"/>
        <v>45767</v>
      </c>
      <c r="TN3" s="134">
        <f t="shared" si="8"/>
        <v>45768</v>
      </c>
      <c r="TO3" s="134">
        <f t="shared" si="8"/>
        <v>45769</v>
      </c>
      <c r="TP3" s="134">
        <f t="shared" si="8"/>
        <v>45770</v>
      </c>
      <c r="TQ3" s="134">
        <f t="shared" si="8"/>
        <v>45771</v>
      </c>
      <c r="TR3" s="134">
        <f t="shared" si="8"/>
        <v>45772</v>
      </c>
      <c r="TS3" s="134">
        <f t="shared" si="8"/>
        <v>45773</v>
      </c>
      <c r="TT3" s="134">
        <f t="shared" si="8"/>
        <v>45774</v>
      </c>
      <c r="TU3" s="134">
        <f t="shared" si="8"/>
        <v>45775</v>
      </c>
      <c r="TV3" s="134">
        <f t="shared" si="8"/>
        <v>45776</v>
      </c>
      <c r="TW3" s="134">
        <f t="shared" si="8"/>
        <v>45777</v>
      </c>
      <c r="TX3" s="134">
        <f t="shared" si="8"/>
        <v>45778</v>
      </c>
      <c r="TY3" s="134">
        <f t="shared" si="8"/>
        <v>45779</v>
      </c>
      <c r="TZ3" s="134">
        <f t="shared" si="8"/>
        <v>45780</v>
      </c>
      <c r="UA3" s="134">
        <f t="shared" si="8"/>
        <v>45781</v>
      </c>
      <c r="UB3" s="134">
        <f t="shared" si="8"/>
        <v>45782</v>
      </c>
      <c r="UC3" s="134">
        <f t="shared" si="8"/>
        <v>45783</v>
      </c>
      <c r="UD3" s="134">
        <f t="shared" si="8"/>
        <v>45784</v>
      </c>
      <c r="UE3" s="134">
        <f t="shared" si="8"/>
        <v>45785</v>
      </c>
      <c r="UF3" s="134">
        <f t="shared" si="8"/>
        <v>45786</v>
      </c>
      <c r="UG3" s="134">
        <f t="shared" si="8"/>
        <v>45787</v>
      </c>
      <c r="UH3" s="134">
        <f t="shared" si="8"/>
        <v>45788</v>
      </c>
      <c r="UI3" s="134">
        <f t="shared" si="8"/>
        <v>45789</v>
      </c>
      <c r="UJ3" s="134">
        <f t="shared" si="8"/>
        <v>45790</v>
      </c>
      <c r="UK3" s="134">
        <f t="shared" si="8"/>
        <v>45791</v>
      </c>
      <c r="UL3" s="134">
        <f t="shared" si="8"/>
        <v>45792</v>
      </c>
      <c r="UM3" s="134">
        <f t="shared" si="8"/>
        <v>45793</v>
      </c>
      <c r="UN3" s="134">
        <f t="shared" si="8"/>
        <v>45794</v>
      </c>
      <c r="UO3" s="134">
        <f t="shared" si="8"/>
        <v>45795</v>
      </c>
      <c r="UP3" s="134">
        <f t="shared" si="8"/>
        <v>45796</v>
      </c>
      <c r="UQ3" s="134">
        <f t="shared" si="8"/>
        <v>45797</v>
      </c>
      <c r="UR3" s="134">
        <f t="shared" si="8"/>
        <v>45798</v>
      </c>
      <c r="US3" s="134">
        <f t="shared" si="8"/>
        <v>45799</v>
      </c>
      <c r="UT3" s="134">
        <f t="shared" si="8"/>
        <v>45800</v>
      </c>
      <c r="UU3" s="134">
        <f t="shared" si="8"/>
        <v>45801</v>
      </c>
      <c r="UV3" s="134">
        <f t="shared" si="8"/>
        <v>45802</v>
      </c>
      <c r="UW3" s="134">
        <f t="shared" si="8"/>
        <v>45803</v>
      </c>
      <c r="UX3" s="134">
        <f t="shared" si="8"/>
        <v>45804</v>
      </c>
      <c r="UY3" s="134">
        <f t="shared" si="8"/>
        <v>45805</v>
      </c>
      <c r="UZ3" s="134">
        <f t="shared" si="8"/>
        <v>45806</v>
      </c>
      <c r="VA3" s="134">
        <f t="shared" si="8"/>
        <v>45807</v>
      </c>
      <c r="VB3" s="134">
        <f t="shared" si="8"/>
        <v>45808</v>
      </c>
      <c r="VC3" s="134">
        <f t="shared" si="8"/>
        <v>45809</v>
      </c>
      <c r="VD3" s="134">
        <f t="shared" si="8"/>
        <v>45810</v>
      </c>
      <c r="VE3" s="134">
        <f t="shared" si="8"/>
        <v>45811</v>
      </c>
      <c r="VF3" s="134">
        <f t="shared" si="8"/>
        <v>45812</v>
      </c>
      <c r="VG3" s="134">
        <f t="shared" si="8"/>
        <v>45813</v>
      </c>
      <c r="VH3" s="134">
        <f t="shared" si="8"/>
        <v>45814</v>
      </c>
      <c r="VI3" s="134">
        <f t="shared" si="8"/>
        <v>45815</v>
      </c>
      <c r="VJ3" s="134">
        <f t="shared" si="8"/>
        <v>45816</v>
      </c>
      <c r="VK3" s="134">
        <f t="shared" si="8"/>
        <v>45817</v>
      </c>
      <c r="VL3" s="134">
        <f t="shared" si="8"/>
        <v>45818</v>
      </c>
      <c r="VM3" s="134">
        <f t="shared" si="8"/>
        <v>45819</v>
      </c>
      <c r="VN3" s="134">
        <f t="shared" si="8"/>
        <v>45820</v>
      </c>
      <c r="VO3" s="134">
        <f t="shared" si="8"/>
        <v>45821</v>
      </c>
      <c r="VP3" s="134">
        <f t="shared" si="8"/>
        <v>45822</v>
      </c>
      <c r="VQ3" s="134">
        <f t="shared" ref="VQ3:YB3" si="9">VP3+1</f>
        <v>45823</v>
      </c>
      <c r="VR3" s="134">
        <f t="shared" si="9"/>
        <v>45824</v>
      </c>
      <c r="VS3" s="134">
        <f t="shared" si="9"/>
        <v>45825</v>
      </c>
      <c r="VT3" s="134">
        <f t="shared" si="9"/>
        <v>45826</v>
      </c>
      <c r="VU3" s="134">
        <f t="shared" si="9"/>
        <v>45827</v>
      </c>
      <c r="VV3" s="134">
        <f t="shared" si="9"/>
        <v>45828</v>
      </c>
      <c r="VW3" s="134">
        <f t="shared" si="9"/>
        <v>45829</v>
      </c>
      <c r="VX3" s="134">
        <f t="shared" si="9"/>
        <v>45830</v>
      </c>
      <c r="VY3" s="134">
        <f t="shared" si="9"/>
        <v>45831</v>
      </c>
      <c r="VZ3" s="134">
        <f t="shared" si="9"/>
        <v>45832</v>
      </c>
      <c r="WA3" s="134">
        <f t="shared" si="9"/>
        <v>45833</v>
      </c>
      <c r="WB3" s="134">
        <f t="shared" si="9"/>
        <v>45834</v>
      </c>
      <c r="WC3" s="134">
        <f t="shared" si="9"/>
        <v>45835</v>
      </c>
      <c r="WD3" s="134">
        <f t="shared" si="9"/>
        <v>45836</v>
      </c>
      <c r="WE3" s="134">
        <f t="shared" si="9"/>
        <v>45837</v>
      </c>
      <c r="WF3" s="134">
        <f t="shared" si="9"/>
        <v>45838</v>
      </c>
      <c r="WG3" s="134">
        <f t="shared" si="9"/>
        <v>45839</v>
      </c>
      <c r="WH3" s="134">
        <f t="shared" si="9"/>
        <v>45840</v>
      </c>
      <c r="WI3" s="134">
        <f t="shared" si="9"/>
        <v>45841</v>
      </c>
      <c r="WJ3" s="134">
        <f t="shared" si="9"/>
        <v>45842</v>
      </c>
      <c r="WK3" s="134">
        <f t="shared" si="9"/>
        <v>45843</v>
      </c>
      <c r="WL3" s="134">
        <f t="shared" si="9"/>
        <v>45844</v>
      </c>
      <c r="WM3" s="134">
        <f t="shared" si="9"/>
        <v>45845</v>
      </c>
      <c r="WN3" s="134">
        <f t="shared" si="9"/>
        <v>45846</v>
      </c>
      <c r="WO3" s="134">
        <f t="shared" si="9"/>
        <v>45847</v>
      </c>
      <c r="WP3" s="134">
        <f t="shared" si="9"/>
        <v>45848</v>
      </c>
      <c r="WQ3" s="134">
        <f t="shared" si="9"/>
        <v>45849</v>
      </c>
      <c r="WR3" s="134">
        <f t="shared" si="9"/>
        <v>45850</v>
      </c>
      <c r="WS3" s="134">
        <f t="shared" si="9"/>
        <v>45851</v>
      </c>
      <c r="WT3" s="134">
        <f t="shared" si="9"/>
        <v>45852</v>
      </c>
      <c r="WU3" s="134">
        <f t="shared" si="9"/>
        <v>45853</v>
      </c>
      <c r="WV3" s="134">
        <f t="shared" si="9"/>
        <v>45854</v>
      </c>
      <c r="WW3" s="134">
        <f t="shared" si="9"/>
        <v>45855</v>
      </c>
      <c r="WX3" s="134">
        <f t="shared" si="9"/>
        <v>45856</v>
      </c>
      <c r="WY3" s="134">
        <f t="shared" si="9"/>
        <v>45857</v>
      </c>
      <c r="WZ3" s="134">
        <f t="shared" si="9"/>
        <v>45858</v>
      </c>
      <c r="XA3" s="134">
        <f t="shared" si="9"/>
        <v>45859</v>
      </c>
      <c r="XB3" s="134">
        <f t="shared" si="9"/>
        <v>45860</v>
      </c>
      <c r="XC3" s="134">
        <f t="shared" si="9"/>
        <v>45861</v>
      </c>
      <c r="XD3" s="134">
        <f t="shared" si="9"/>
        <v>45862</v>
      </c>
      <c r="XE3" s="134">
        <f t="shared" si="9"/>
        <v>45863</v>
      </c>
      <c r="XF3" s="134">
        <f t="shared" si="9"/>
        <v>45864</v>
      </c>
      <c r="XG3" s="134">
        <f t="shared" si="9"/>
        <v>45865</v>
      </c>
      <c r="XH3" s="134">
        <f t="shared" si="9"/>
        <v>45866</v>
      </c>
      <c r="XI3" s="134">
        <f t="shared" si="9"/>
        <v>45867</v>
      </c>
      <c r="XJ3" s="134">
        <f t="shared" si="9"/>
        <v>45868</v>
      </c>
      <c r="XK3" s="134">
        <f t="shared" si="9"/>
        <v>45869</v>
      </c>
      <c r="XL3" s="134">
        <f t="shared" si="9"/>
        <v>45870</v>
      </c>
      <c r="XM3" s="134">
        <f t="shared" si="9"/>
        <v>45871</v>
      </c>
      <c r="XN3" s="134">
        <f t="shared" si="9"/>
        <v>45872</v>
      </c>
      <c r="XO3" s="134">
        <f t="shared" si="9"/>
        <v>45873</v>
      </c>
      <c r="XP3" s="134">
        <f t="shared" si="9"/>
        <v>45874</v>
      </c>
      <c r="XQ3" s="134">
        <f t="shared" si="9"/>
        <v>45875</v>
      </c>
      <c r="XR3" s="134">
        <f t="shared" si="9"/>
        <v>45876</v>
      </c>
      <c r="XS3" s="134">
        <f t="shared" si="9"/>
        <v>45877</v>
      </c>
      <c r="XT3" s="134">
        <f t="shared" si="9"/>
        <v>45878</v>
      </c>
      <c r="XU3" s="134">
        <f t="shared" si="9"/>
        <v>45879</v>
      </c>
      <c r="XV3" s="134">
        <f t="shared" si="9"/>
        <v>45880</v>
      </c>
      <c r="XW3" s="134">
        <f t="shared" si="9"/>
        <v>45881</v>
      </c>
      <c r="XX3" s="134">
        <f t="shared" si="9"/>
        <v>45882</v>
      </c>
      <c r="XY3" s="134">
        <f t="shared" si="9"/>
        <v>45883</v>
      </c>
      <c r="XZ3" s="134">
        <f t="shared" si="9"/>
        <v>45884</v>
      </c>
      <c r="YA3" s="134">
        <f t="shared" si="9"/>
        <v>45885</v>
      </c>
      <c r="YB3" s="134">
        <f t="shared" si="9"/>
        <v>45886</v>
      </c>
      <c r="YC3" s="134">
        <f t="shared" ref="YC3:AAN3" si="10">YB3+1</f>
        <v>45887</v>
      </c>
      <c r="YD3" s="134">
        <f t="shared" si="10"/>
        <v>45888</v>
      </c>
      <c r="YE3" s="134">
        <f t="shared" si="10"/>
        <v>45889</v>
      </c>
      <c r="YF3" s="134">
        <f t="shared" si="10"/>
        <v>45890</v>
      </c>
      <c r="YG3" s="134">
        <f t="shared" si="10"/>
        <v>45891</v>
      </c>
      <c r="YH3" s="134">
        <f t="shared" si="10"/>
        <v>45892</v>
      </c>
      <c r="YI3" s="134">
        <f t="shared" si="10"/>
        <v>45893</v>
      </c>
      <c r="YJ3" s="134">
        <f t="shared" si="10"/>
        <v>45894</v>
      </c>
      <c r="YK3" s="134">
        <f t="shared" si="10"/>
        <v>45895</v>
      </c>
      <c r="YL3" s="134">
        <f t="shared" si="10"/>
        <v>45896</v>
      </c>
      <c r="YM3" s="134">
        <f t="shared" si="10"/>
        <v>45897</v>
      </c>
      <c r="YN3" s="134">
        <f t="shared" si="10"/>
        <v>45898</v>
      </c>
      <c r="YO3" s="134">
        <f t="shared" si="10"/>
        <v>45899</v>
      </c>
      <c r="YP3" s="134">
        <f t="shared" si="10"/>
        <v>45900</v>
      </c>
      <c r="YQ3" s="134">
        <f t="shared" si="10"/>
        <v>45901</v>
      </c>
      <c r="YR3" s="134">
        <f t="shared" si="10"/>
        <v>45902</v>
      </c>
      <c r="YS3" s="134">
        <f t="shared" si="10"/>
        <v>45903</v>
      </c>
      <c r="YT3" s="134">
        <f t="shared" si="10"/>
        <v>45904</v>
      </c>
      <c r="YU3" s="134">
        <f t="shared" si="10"/>
        <v>45905</v>
      </c>
      <c r="YV3" s="134">
        <f t="shared" si="10"/>
        <v>45906</v>
      </c>
      <c r="YW3" s="134">
        <f t="shared" si="10"/>
        <v>45907</v>
      </c>
      <c r="YX3" s="134">
        <f t="shared" si="10"/>
        <v>45908</v>
      </c>
      <c r="YY3" s="134">
        <f t="shared" si="10"/>
        <v>45909</v>
      </c>
      <c r="YZ3" s="134">
        <f t="shared" si="10"/>
        <v>45910</v>
      </c>
      <c r="ZA3" s="134">
        <f t="shared" si="10"/>
        <v>45911</v>
      </c>
      <c r="ZB3" s="134">
        <f t="shared" si="10"/>
        <v>45912</v>
      </c>
      <c r="ZC3" s="134">
        <f t="shared" si="10"/>
        <v>45913</v>
      </c>
      <c r="ZD3" s="134">
        <f t="shared" si="10"/>
        <v>45914</v>
      </c>
      <c r="ZE3" s="134">
        <f t="shared" si="10"/>
        <v>45915</v>
      </c>
      <c r="ZF3" s="134">
        <f t="shared" si="10"/>
        <v>45916</v>
      </c>
      <c r="ZG3" s="134">
        <f t="shared" si="10"/>
        <v>45917</v>
      </c>
      <c r="ZH3" s="134">
        <f t="shared" si="10"/>
        <v>45918</v>
      </c>
      <c r="ZI3" s="134">
        <f t="shared" si="10"/>
        <v>45919</v>
      </c>
      <c r="ZJ3" s="134">
        <f t="shared" si="10"/>
        <v>45920</v>
      </c>
      <c r="ZK3" s="134">
        <f t="shared" si="10"/>
        <v>45921</v>
      </c>
      <c r="ZL3" s="134">
        <f t="shared" si="10"/>
        <v>45922</v>
      </c>
      <c r="ZM3" s="134">
        <f t="shared" si="10"/>
        <v>45923</v>
      </c>
      <c r="ZN3" s="134">
        <f t="shared" si="10"/>
        <v>45924</v>
      </c>
      <c r="ZO3" s="134">
        <f t="shared" si="10"/>
        <v>45925</v>
      </c>
      <c r="ZP3" s="134">
        <f t="shared" si="10"/>
        <v>45926</v>
      </c>
      <c r="ZQ3" s="134">
        <f t="shared" si="10"/>
        <v>45927</v>
      </c>
      <c r="ZR3" s="134">
        <f t="shared" si="10"/>
        <v>45928</v>
      </c>
      <c r="ZS3" s="134">
        <f t="shared" si="10"/>
        <v>45929</v>
      </c>
      <c r="ZT3" s="134">
        <f t="shared" si="10"/>
        <v>45930</v>
      </c>
      <c r="ZU3" s="134">
        <f t="shared" si="10"/>
        <v>45931</v>
      </c>
      <c r="ZV3" s="134">
        <f t="shared" si="10"/>
        <v>45932</v>
      </c>
      <c r="ZW3" s="134">
        <f t="shared" si="10"/>
        <v>45933</v>
      </c>
      <c r="ZX3" s="134">
        <f t="shared" si="10"/>
        <v>45934</v>
      </c>
      <c r="ZY3" s="134">
        <f t="shared" si="10"/>
        <v>45935</v>
      </c>
      <c r="ZZ3" s="134">
        <f t="shared" si="10"/>
        <v>45936</v>
      </c>
      <c r="AAA3" s="134">
        <f t="shared" si="10"/>
        <v>45937</v>
      </c>
      <c r="AAB3" s="134">
        <f t="shared" si="10"/>
        <v>45938</v>
      </c>
      <c r="AAC3" s="134">
        <f t="shared" si="10"/>
        <v>45939</v>
      </c>
      <c r="AAD3" s="134">
        <f t="shared" si="10"/>
        <v>45940</v>
      </c>
      <c r="AAE3" s="134">
        <f t="shared" si="10"/>
        <v>45941</v>
      </c>
      <c r="AAF3" s="134">
        <f t="shared" si="10"/>
        <v>45942</v>
      </c>
      <c r="AAG3" s="134">
        <f t="shared" si="10"/>
        <v>45943</v>
      </c>
      <c r="AAH3" s="134">
        <f t="shared" si="10"/>
        <v>45944</v>
      </c>
      <c r="AAI3" s="134">
        <f t="shared" si="10"/>
        <v>45945</v>
      </c>
      <c r="AAJ3" s="134">
        <f t="shared" si="10"/>
        <v>45946</v>
      </c>
      <c r="AAK3" s="134">
        <f t="shared" si="10"/>
        <v>45947</v>
      </c>
      <c r="AAL3" s="134">
        <f t="shared" si="10"/>
        <v>45948</v>
      </c>
      <c r="AAM3" s="134">
        <f t="shared" si="10"/>
        <v>45949</v>
      </c>
      <c r="AAN3" s="134">
        <f t="shared" si="10"/>
        <v>45950</v>
      </c>
      <c r="AAO3" s="134">
        <f t="shared" ref="AAO3:ACZ3" si="11">AAN3+1</f>
        <v>45951</v>
      </c>
      <c r="AAP3" s="134">
        <f t="shared" si="11"/>
        <v>45952</v>
      </c>
      <c r="AAQ3" s="134">
        <f t="shared" si="11"/>
        <v>45953</v>
      </c>
      <c r="AAR3" s="134">
        <f t="shared" si="11"/>
        <v>45954</v>
      </c>
      <c r="AAS3" s="134">
        <f t="shared" si="11"/>
        <v>45955</v>
      </c>
      <c r="AAT3" s="134">
        <f t="shared" si="11"/>
        <v>45956</v>
      </c>
      <c r="AAU3" s="134">
        <f t="shared" si="11"/>
        <v>45957</v>
      </c>
      <c r="AAV3" s="134">
        <f t="shared" si="11"/>
        <v>45958</v>
      </c>
      <c r="AAW3" s="134">
        <f t="shared" si="11"/>
        <v>45959</v>
      </c>
      <c r="AAX3" s="134">
        <f t="shared" si="11"/>
        <v>45960</v>
      </c>
      <c r="AAY3" s="134">
        <f t="shared" si="11"/>
        <v>45961</v>
      </c>
      <c r="AAZ3" s="134">
        <f t="shared" si="11"/>
        <v>45962</v>
      </c>
      <c r="ABA3" s="134">
        <f t="shared" si="11"/>
        <v>45963</v>
      </c>
      <c r="ABB3" s="134">
        <f t="shared" si="11"/>
        <v>45964</v>
      </c>
      <c r="ABC3" s="134">
        <f t="shared" si="11"/>
        <v>45965</v>
      </c>
      <c r="ABD3" s="134">
        <f t="shared" si="11"/>
        <v>45966</v>
      </c>
      <c r="ABE3" s="134">
        <f t="shared" si="11"/>
        <v>45967</v>
      </c>
      <c r="ABF3" s="134">
        <f t="shared" si="11"/>
        <v>45968</v>
      </c>
      <c r="ABG3" s="134">
        <f t="shared" si="11"/>
        <v>45969</v>
      </c>
      <c r="ABH3" s="134">
        <f t="shared" si="11"/>
        <v>45970</v>
      </c>
      <c r="ABI3" s="134">
        <f t="shared" si="11"/>
        <v>45971</v>
      </c>
      <c r="ABJ3" s="134">
        <f t="shared" si="11"/>
        <v>45972</v>
      </c>
      <c r="ABK3" s="134">
        <f t="shared" si="11"/>
        <v>45973</v>
      </c>
      <c r="ABL3" s="134">
        <f t="shared" si="11"/>
        <v>45974</v>
      </c>
      <c r="ABM3" s="134">
        <f t="shared" si="11"/>
        <v>45975</v>
      </c>
      <c r="ABN3" s="134">
        <f t="shared" si="11"/>
        <v>45976</v>
      </c>
      <c r="ABO3" s="134">
        <f t="shared" si="11"/>
        <v>45977</v>
      </c>
      <c r="ABP3" s="134">
        <f t="shared" si="11"/>
        <v>45978</v>
      </c>
      <c r="ABQ3" s="134">
        <f t="shared" si="11"/>
        <v>45979</v>
      </c>
      <c r="ABR3" s="134">
        <f t="shared" si="11"/>
        <v>45980</v>
      </c>
      <c r="ABS3" s="134">
        <f t="shared" si="11"/>
        <v>45981</v>
      </c>
      <c r="ABT3" s="134">
        <f t="shared" si="11"/>
        <v>45982</v>
      </c>
      <c r="ABU3" s="134">
        <f t="shared" si="11"/>
        <v>45983</v>
      </c>
      <c r="ABV3" s="134">
        <f t="shared" si="11"/>
        <v>45984</v>
      </c>
      <c r="ABW3" s="134">
        <f t="shared" si="11"/>
        <v>45985</v>
      </c>
      <c r="ABX3" s="134">
        <f t="shared" si="11"/>
        <v>45986</v>
      </c>
      <c r="ABY3" s="134">
        <f t="shared" si="11"/>
        <v>45987</v>
      </c>
      <c r="ABZ3" s="134">
        <f t="shared" si="11"/>
        <v>45988</v>
      </c>
      <c r="ACA3" s="134">
        <f t="shared" si="11"/>
        <v>45989</v>
      </c>
      <c r="ACB3" s="134">
        <f t="shared" si="11"/>
        <v>45990</v>
      </c>
      <c r="ACC3" s="134">
        <f t="shared" si="11"/>
        <v>45991</v>
      </c>
      <c r="ACD3" s="134">
        <f t="shared" si="11"/>
        <v>45992</v>
      </c>
      <c r="ACE3" s="134">
        <f t="shared" si="11"/>
        <v>45993</v>
      </c>
      <c r="ACF3" s="134">
        <f t="shared" si="11"/>
        <v>45994</v>
      </c>
      <c r="ACG3" s="134">
        <f t="shared" si="11"/>
        <v>45995</v>
      </c>
      <c r="ACH3" s="134">
        <f t="shared" si="11"/>
        <v>45996</v>
      </c>
      <c r="ACI3" s="134">
        <f t="shared" si="11"/>
        <v>45997</v>
      </c>
      <c r="ACJ3" s="134">
        <f t="shared" si="11"/>
        <v>45998</v>
      </c>
      <c r="ACK3" s="134">
        <f t="shared" si="11"/>
        <v>45999</v>
      </c>
      <c r="ACL3" s="134">
        <f t="shared" si="11"/>
        <v>46000</v>
      </c>
      <c r="ACM3" s="134">
        <f t="shared" si="11"/>
        <v>46001</v>
      </c>
      <c r="ACN3" s="134">
        <f t="shared" si="11"/>
        <v>46002</v>
      </c>
      <c r="ACO3" s="134">
        <f t="shared" si="11"/>
        <v>46003</v>
      </c>
      <c r="ACP3" s="134">
        <f t="shared" si="11"/>
        <v>46004</v>
      </c>
      <c r="ACQ3" s="134">
        <f t="shared" si="11"/>
        <v>46005</v>
      </c>
      <c r="ACR3" s="134">
        <f t="shared" si="11"/>
        <v>46006</v>
      </c>
      <c r="ACS3" s="134">
        <f t="shared" si="11"/>
        <v>46007</v>
      </c>
      <c r="ACT3" s="134">
        <f t="shared" si="11"/>
        <v>46008</v>
      </c>
      <c r="ACU3" s="134">
        <f t="shared" si="11"/>
        <v>46009</v>
      </c>
      <c r="ACV3" s="134">
        <f t="shared" si="11"/>
        <v>46010</v>
      </c>
      <c r="ACW3" s="134">
        <f t="shared" si="11"/>
        <v>46011</v>
      </c>
      <c r="ACX3" s="134">
        <f t="shared" si="11"/>
        <v>46012</v>
      </c>
      <c r="ACY3" s="134">
        <f t="shared" si="11"/>
        <v>46013</v>
      </c>
      <c r="ACZ3" s="134">
        <f t="shared" si="11"/>
        <v>46014</v>
      </c>
      <c r="ADA3" s="134">
        <f t="shared" ref="ADA3:AFE3" si="12">ACZ3+1</f>
        <v>46015</v>
      </c>
      <c r="ADB3" s="134">
        <f t="shared" si="12"/>
        <v>46016</v>
      </c>
      <c r="ADC3" s="134">
        <f t="shared" si="12"/>
        <v>46017</v>
      </c>
      <c r="ADD3" s="134">
        <f t="shared" si="12"/>
        <v>46018</v>
      </c>
      <c r="ADE3" s="134">
        <f t="shared" si="12"/>
        <v>46019</v>
      </c>
      <c r="ADF3" s="134">
        <f t="shared" si="12"/>
        <v>46020</v>
      </c>
      <c r="ADG3" s="134">
        <f t="shared" si="12"/>
        <v>46021</v>
      </c>
      <c r="ADH3" s="134">
        <f t="shared" si="12"/>
        <v>46022</v>
      </c>
      <c r="ADI3" s="134">
        <f t="shared" si="12"/>
        <v>46023</v>
      </c>
      <c r="ADJ3" s="134">
        <f t="shared" si="12"/>
        <v>46024</v>
      </c>
      <c r="ADK3" s="134">
        <f t="shared" si="12"/>
        <v>46025</v>
      </c>
      <c r="ADL3" s="134">
        <f t="shared" si="12"/>
        <v>46026</v>
      </c>
      <c r="ADM3" s="134">
        <f t="shared" si="12"/>
        <v>46027</v>
      </c>
      <c r="ADN3" s="134">
        <f t="shared" si="12"/>
        <v>46028</v>
      </c>
      <c r="ADO3" s="134">
        <f t="shared" si="12"/>
        <v>46029</v>
      </c>
      <c r="ADP3" s="134">
        <f t="shared" si="12"/>
        <v>46030</v>
      </c>
      <c r="ADQ3" s="134">
        <f t="shared" si="12"/>
        <v>46031</v>
      </c>
      <c r="ADR3" s="134">
        <f t="shared" si="12"/>
        <v>46032</v>
      </c>
      <c r="ADS3" s="134">
        <f t="shared" si="12"/>
        <v>46033</v>
      </c>
      <c r="ADT3" s="134">
        <f t="shared" si="12"/>
        <v>46034</v>
      </c>
      <c r="ADU3" s="134">
        <f t="shared" si="12"/>
        <v>46035</v>
      </c>
      <c r="ADV3" s="134">
        <f t="shared" si="12"/>
        <v>46036</v>
      </c>
      <c r="ADW3" s="134">
        <f t="shared" si="12"/>
        <v>46037</v>
      </c>
      <c r="ADX3" s="134">
        <f t="shared" si="12"/>
        <v>46038</v>
      </c>
      <c r="ADY3" s="134">
        <f t="shared" si="12"/>
        <v>46039</v>
      </c>
      <c r="ADZ3" s="134">
        <f t="shared" si="12"/>
        <v>46040</v>
      </c>
      <c r="AEA3" s="134">
        <f t="shared" si="12"/>
        <v>46041</v>
      </c>
      <c r="AEB3" s="134">
        <f t="shared" si="12"/>
        <v>46042</v>
      </c>
      <c r="AEC3" s="134">
        <f t="shared" si="12"/>
        <v>46043</v>
      </c>
      <c r="AED3" s="134">
        <f t="shared" si="12"/>
        <v>46044</v>
      </c>
      <c r="AEE3" s="134">
        <f t="shared" si="12"/>
        <v>46045</v>
      </c>
      <c r="AEF3" s="134">
        <f t="shared" si="12"/>
        <v>46046</v>
      </c>
      <c r="AEG3" s="134">
        <f t="shared" si="12"/>
        <v>46047</v>
      </c>
      <c r="AEH3" s="134">
        <f t="shared" si="12"/>
        <v>46048</v>
      </c>
      <c r="AEI3" s="134">
        <f t="shared" si="12"/>
        <v>46049</v>
      </c>
      <c r="AEJ3" s="134">
        <f t="shared" si="12"/>
        <v>46050</v>
      </c>
      <c r="AEK3" s="134">
        <f t="shared" si="12"/>
        <v>46051</v>
      </c>
      <c r="AEL3" s="134">
        <f t="shared" si="12"/>
        <v>46052</v>
      </c>
      <c r="AEM3" s="134">
        <f t="shared" si="12"/>
        <v>46053</v>
      </c>
      <c r="AEN3" s="134">
        <f t="shared" si="12"/>
        <v>46054</v>
      </c>
      <c r="AEO3" s="134">
        <f t="shared" si="12"/>
        <v>46055</v>
      </c>
      <c r="AEP3" s="134">
        <f t="shared" si="12"/>
        <v>46056</v>
      </c>
      <c r="AEQ3" s="134">
        <f t="shared" si="12"/>
        <v>46057</v>
      </c>
      <c r="AER3" s="134">
        <f t="shared" si="12"/>
        <v>46058</v>
      </c>
      <c r="AES3" s="134">
        <f t="shared" si="12"/>
        <v>46059</v>
      </c>
      <c r="AET3" s="134">
        <f t="shared" si="12"/>
        <v>46060</v>
      </c>
      <c r="AEU3" s="134">
        <f t="shared" si="12"/>
        <v>46061</v>
      </c>
      <c r="AEV3" s="134">
        <f t="shared" si="12"/>
        <v>46062</v>
      </c>
      <c r="AEW3" s="134">
        <f t="shared" si="12"/>
        <v>46063</v>
      </c>
      <c r="AEX3" s="134">
        <f t="shared" si="12"/>
        <v>46064</v>
      </c>
      <c r="AEY3" s="134">
        <f t="shared" si="12"/>
        <v>46065</v>
      </c>
      <c r="AEZ3" s="134">
        <f t="shared" si="12"/>
        <v>46066</v>
      </c>
      <c r="AFA3" s="134">
        <f t="shared" si="12"/>
        <v>46067</v>
      </c>
      <c r="AFB3" s="134">
        <f t="shared" si="12"/>
        <v>46068</v>
      </c>
      <c r="AFC3" s="134">
        <f t="shared" si="12"/>
        <v>46069</v>
      </c>
      <c r="AFD3" s="134">
        <f t="shared" si="12"/>
        <v>46070</v>
      </c>
      <c r="AFE3" s="134">
        <f t="shared" si="12"/>
        <v>46071</v>
      </c>
    </row>
    <row r="4" spans="1:837" s="139" customFormat="1" ht="16.2" customHeight="1">
      <c r="A4" s="136" t="s">
        <v>440</v>
      </c>
      <c r="B4" s="136"/>
      <c r="C4" s="68" t="s">
        <v>278</v>
      </c>
      <c r="D4" s="137"/>
      <c r="E4" s="314">
        <f ca="1">TODAY()</f>
        <v>45406</v>
      </c>
      <c r="F4" s="314"/>
      <c r="G4" s="194"/>
      <c r="H4" s="138"/>
      <c r="I4" s="138"/>
      <c r="J4" s="138"/>
      <c r="K4" s="71" t="s">
        <v>279</v>
      </c>
      <c r="L4" s="320" t="s">
        <v>280</v>
      </c>
      <c r="M4" s="321"/>
      <c r="N4" s="321"/>
      <c r="O4" s="321"/>
      <c r="P4" s="321"/>
      <c r="Q4" s="321"/>
      <c r="R4" s="322"/>
      <c r="S4" s="320" t="s">
        <v>281</v>
      </c>
      <c r="T4" s="321"/>
      <c r="U4" s="321"/>
      <c r="V4" s="321"/>
      <c r="W4" s="321"/>
      <c r="X4" s="321"/>
      <c r="Y4" s="322"/>
      <c r="Z4" s="320" t="s">
        <v>282</v>
      </c>
      <c r="AA4" s="321"/>
      <c r="AB4" s="321"/>
      <c r="AC4" s="321"/>
      <c r="AD4" s="321"/>
      <c r="AE4" s="321"/>
      <c r="AF4" s="322"/>
      <c r="AG4" s="320" t="s">
        <v>283</v>
      </c>
      <c r="AH4" s="321"/>
      <c r="AI4" s="321"/>
      <c r="AJ4" s="321"/>
      <c r="AK4" s="321"/>
      <c r="AL4" s="321"/>
      <c r="AM4" s="322"/>
      <c r="AN4" s="320" t="s">
        <v>284</v>
      </c>
      <c r="AO4" s="321"/>
      <c r="AP4" s="321"/>
      <c r="AQ4" s="321"/>
      <c r="AR4" s="321"/>
      <c r="AS4" s="321"/>
      <c r="AT4" s="322"/>
      <c r="AU4" s="320" t="s">
        <v>285</v>
      </c>
      <c r="AV4" s="321"/>
      <c r="AW4" s="321"/>
      <c r="AX4" s="321"/>
      <c r="AY4" s="321"/>
      <c r="AZ4" s="321"/>
      <c r="BA4" s="322"/>
      <c r="BB4" s="320" t="s">
        <v>286</v>
      </c>
      <c r="BC4" s="321"/>
      <c r="BD4" s="321"/>
      <c r="BE4" s="321"/>
      <c r="BF4" s="321"/>
      <c r="BG4" s="321"/>
      <c r="BH4" s="322"/>
      <c r="BI4" s="320" t="s">
        <v>287</v>
      </c>
      <c r="BJ4" s="321"/>
      <c r="BK4" s="321"/>
      <c r="BL4" s="321"/>
      <c r="BM4" s="321"/>
      <c r="BN4" s="321"/>
      <c r="BO4" s="322"/>
      <c r="BP4" s="320" t="s">
        <v>288</v>
      </c>
      <c r="BQ4" s="321"/>
      <c r="BR4" s="321"/>
      <c r="BS4" s="321"/>
      <c r="BT4" s="321"/>
      <c r="BU4" s="321"/>
      <c r="BV4" s="322"/>
      <c r="BW4" s="320" t="s">
        <v>289</v>
      </c>
      <c r="BX4" s="321"/>
      <c r="BY4" s="321"/>
      <c r="BZ4" s="321"/>
      <c r="CA4" s="321"/>
      <c r="CB4" s="321"/>
      <c r="CC4" s="322"/>
      <c r="CD4" s="320" t="s">
        <v>290</v>
      </c>
      <c r="CE4" s="321"/>
      <c r="CF4" s="321"/>
      <c r="CG4" s="321"/>
      <c r="CH4" s="321"/>
      <c r="CI4" s="321"/>
      <c r="CJ4" s="322"/>
      <c r="CK4" s="320" t="s">
        <v>291</v>
      </c>
      <c r="CL4" s="321"/>
      <c r="CM4" s="321"/>
      <c r="CN4" s="321"/>
      <c r="CO4" s="321"/>
      <c r="CP4" s="321"/>
      <c r="CQ4" s="322"/>
      <c r="CR4" s="320" t="s">
        <v>292</v>
      </c>
      <c r="CS4" s="321"/>
      <c r="CT4" s="321"/>
      <c r="CU4" s="321"/>
      <c r="CV4" s="321"/>
      <c r="CW4" s="321"/>
      <c r="CX4" s="322"/>
      <c r="CY4" s="320" t="s">
        <v>293</v>
      </c>
      <c r="CZ4" s="321"/>
      <c r="DA4" s="321"/>
      <c r="DB4" s="321"/>
      <c r="DC4" s="321"/>
      <c r="DD4" s="321"/>
      <c r="DE4" s="322"/>
      <c r="DF4" s="320" t="s">
        <v>294</v>
      </c>
      <c r="DG4" s="321"/>
      <c r="DH4" s="321"/>
      <c r="DI4" s="321"/>
      <c r="DJ4" s="321"/>
      <c r="DK4" s="321"/>
      <c r="DL4" s="322"/>
      <c r="DM4" s="320" t="s">
        <v>295</v>
      </c>
      <c r="DN4" s="321"/>
      <c r="DO4" s="321"/>
      <c r="DP4" s="321"/>
      <c r="DQ4" s="321"/>
      <c r="DR4" s="321"/>
      <c r="DS4" s="322"/>
      <c r="DT4" s="320" t="s">
        <v>296</v>
      </c>
      <c r="DU4" s="321"/>
      <c r="DV4" s="321"/>
      <c r="DW4" s="321"/>
      <c r="DX4" s="321"/>
      <c r="DY4" s="321"/>
      <c r="DZ4" s="322"/>
      <c r="EA4" s="320" t="s">
        <v>297</v>
      </c>
      <c r="EB4" s="321"/>
      <c r="EC4" s="321"/>
      <c r="ED4" s="321"/>
      <c r="EE4" s="321"/>
      <c r="EF4" s="321"/>
      <c r="EG4" s="322"/>
      <c r="EH4" s="320" t="s">
        <v>298</v>
      </c>
      <c r="EI4" s="321"/>
      <c r="EJ4" s="321"/>
      <c r="EK4" s="321"/>
      <c r="EL4" s="321"/>
      <c r="EM4" s="321"/>
      <c r="EN4" s="322"/>
      <c r="EO4" s="320" t="s">
        <v>299</v>
      </c>
      <c r="EP4" s="321"/>
      <c r="EQ4" s="321"/>
      <c r="ER4" s="321"/>
      <c r="ES4" s="321"/>
      <c r="ET4" s="321"/>
      <c r="EU4" s="322"/>
      <c r="EV4" s="320" t="s">
        <v>300</v>
      </c>
      <c r="EW4" s="321"/>
      <c r="EX4" s="321"/>
      <c r="EY4" s="321"/>
      <c r="EZ4" s="321"/>
      <c r="FA4" s="321"/>
      <c r="FB4" s="322"/>
      <c r="FC4" s="320" t="s">
        <v>301</v>
      </c>
      <c r="FD4" s="321"/>
      <c r="FE4" s="321"/>
      <c r="FF4" s="321"/>
      <c r="FG4" s="321"/>
      <c r="FH4" s="321"/>
      <c r="FI4" s="322"/>
      <c r="FJ4" s="320" t="s">
        <v>302</v>
      </c>
      <c r="FK4" s="321"/>
      <c r="FL4" s="321"/>
      <c r="FM4" s="321"/>
      <c r="FN4" s="321"/>
      <c r="FO4" s="321"/>
      <c r="FP4" s="322"/>
      <c r="FQ4" s="320" t="s">
        <v>303</v>
      </c>
      <c r="FR4" s="321"/>
      <c r="FS4" s="321"/>
      <c r="FT4" s="321"/>
      <c r="FU4" s="321"/>
      <c r="FV4" s="321"/>
      <c r="FW4" s="322"/>
      <c r="FX4" s="320" t="s">
        <v>304</v>
      </c>
      <c r="FY4" s="321"/>
      <c r="FZ4" s="321"/>
      <c r="GA4" s="321"/>
      <c r="GB4" s="321"/>
      <c r="GC4" s="321"/>
      <c r="GD4" s="322"/>
      <c r="GE4" s="320" t="s">
        <v>305</v>
      </c>
      <c r="GF4" s="321"/>
      <c r="GG4" s="321"/>
      <c r="GH4" s="321"/>
      <c r="GI4" s="321"/>
      <c r="GJ4" s="321"/>
      <c r="GK4" s="322"/>
      <c r="GL4" s="320" t="s">
        <v>306</v>
      </c>
      <c r="GM4" s="321"/>
      <c r="GN4" s="321"/>
      <c r="GO4" s="321"/>
      <c r="GP4" s="321"/>
      <c r="GQ4" s="321"/>
      <c r="GR4" s="322"/>
      <c r="GS4" s="320" t="s">
        <v>307</v>
      </c>
      <c r="GT4" s="321"/>
      <c r="GU4" s="321"/>
      <c r="GV4" s="321"/>
      <c r="GW4" s="321"/>
      <c r="GX4" s="321"/>
      <c r="GY4" s="322"/>
      <c r="GZ4" s="320" t="s">
        <v>308</v>
      </c>
      <c r="HA4" s="321"/>
      <c r="HB4" s="321"/>
      <c r="HC4" s="321"/>
      <c r="HD4" s="321"/>
      <c r="HE4" s="321"/>
      <c r="HF4" s="322"/>
      <c r="HG4" s="320" t="s">
        <v>309</v>
      </c>
      <c r="HH4" s="321"/>
      <c r="HI4" s="321"/>
      <c r="HJ4" s="321"/>
      <c r="HK4" s="321"/>
      <c r="HL4" s="321"/>
      <c r="HM4" s="322"/>
      <c r="HN4" s="320" t="s">
        <v>310</v>
      </c>
      <c r="HO4" s="321"/>
      <c r="HP4" s="321"/>
      <c r="HQ4" s="321"/>
      <c r="HR4" s="321"/>
      <c r="HS4" s="321"/>
      <c r="HT4" s="322"/>
      <c r="HU4" s="320" t="s">
        <v>311</v>
      </c>
      <c r="HV4" s="321"/>
      <c r="HW4" s="321"/>
      <c r="HX4" s="321"/>
      <c r="HY4" s="321"/>
      <c r="HZ4" s="321"/>
      <c r="IA4" s="322"/>
      <c r="IB4" s="320" t="s">
        <v>312</v>
      </c>
      <c r="IC4" s="321"/>
      <c r="ID4" s="321"/>
      <c r="IE4" s="321"/>
      <c r="IF4" s="321"/>
      <c r="IG4" s="321"/>
      <c r="IH4" s="322"/>
      <c r="II4" s="320" t="s">
        <v>313</v>
      </c>
      <c r="IJ4" s="321"/>
      <c r="IK4" s="321"/>
      <c r="IL4" s="321"/>
      <c r="IM4" s="321"/>
      <c r="IN4" s="321"/>
      <c r="IO4" s="322"/>
      <c r="IP4" s="320" t="s">
        <v>314</v>
      </c>
      <c r="IQ4" s="321"/>
      <c r="IR4" s="321"/>
      <c r="IS4" s="321"/>
      <c r="IT4" s="321"/>
      <c r="IU4" s="321"/>
      <c r="IV4" s="322"/>
      <c r="IW4" s="320" t="s">
        <v>315</v>
      </c>
      <c r="IX4" s="321"/>
      <c r="IY4" s="321"/>
      <c r="IZ4" s="321"/>
      <c r="JA4" s="321"/>
      <c r="JB4" s="321"/>
      <c r="JC4" s="322"/>
      <c r="JD4" s="320" t="s">
        <v>316</v>
      </c>
      <c r="JE4" s="321"/>
      <c r="JF4" s="321"/>
      <c r="JG4" s="321"/>
      <c r="JH4" s="321"/>
      <c r="JI4" s="321"/>
      <c r="JJ4" s="322"/>
      <c r="JK4" s="320" t="s">
        <v>317</v>
      </c>
      <c r="JL4" s="321"/>
      <c r="JM4" s="321"/>
      <c r="JN4" s="321"/>
      <c r="JO4" s="321"/>
      <c r="JP4" s="321"/>
      <c r="JQ4" s="322"/>
      <c r="JR4" s="320" t="s">
        <v>318</v>
      </c>
      <c r="JS4" s="321"/>
      <c r="JT4" s="321"/>
      <c r="JU4" s="321"/>
      <c r="JV4" s="321"/>
      <c r="JW4" s="321"/>
      <c r="JX4" s="322"/>
      <c r="JY4" s="320" t="s">
        <v>319</v>
      </c>
      <c r="JZ4" s="321"/>
      <c r="KA4" s="321"/>
      <c r="KB4" s="321"/>
      <c r="KC4" s="321"/>
      <c r="KD4" s="321"/>
      <c r="KE4" s="322"/>
      <c r="KF4" s="320" t="s">
        <v>320</v>
      </c>
      <c r="KG4" s="321"/>
      <c r="KH4" s="321"/>
      <c r="KI4" s="321"/>
      <c r="KJ4" s="321"/>
      <c r="KK4" s="321"/>
      <c r="KL4" s="322"/>
      <c r="KM4" s="320" t="s">
        <v>321</v>
      </c>
      <c r="KN4" s="321"/>
      <c r="KO4" s="321"/>
      <c r="KP4" s="321"/>
      <c r="KQ4" s="321"/>
      <c r="KR4" s="321"/>
      <c r="KS4" s="322"/>
      <c r="KT4" s="324" t="s">
        <v>322</v>
      </c>
      <c r="KU4" s="324"/>
      <c r="KV4" s="324"/>
      <c r="KW4" s="324"/>
      <c r="KX4" s="324"/>
      <c r="KY4" s="324"/>
      <c r="KZ4" s="324"/>
      <c r="LA4" s="324" t="s">
        <v>323</v>
      </c>
      <c r="LB4" s="324"/>
      <c r="LC4" s="324"/>
      <c r="LD4" s="324"/>
      <c r="LE4" s="324"/>
      <c r="LF4" s="324"/>
      <c r="LG4" s="324"/>
      <c r="LH4" s="324" t="s">
        <v>324</v>
      </c>
      <c r="LI4" s="324"/>
      <c r="LJ4" s="324"/>
      <c r="LK4" s="324"/>
      <c r="LL4" s="324"/>
      <c r="LM4" s="324"/>
      <c r="LN4" s="324"/>
      <c r="LO4" s="324" t="s">
        <v>325</v>
      </c>
      <c r="LP4" s="324"/>
      <c r="LQ4" s="324"/>
      <c r="LR4" s="324"/>
      <c r="LS4" s="324"/>
      <c r="LT4" s="324"/>
      <c r="LU4" s="324"/>
      <c r="LV4" s="324" t="s">
        <v>326</v>
      </c>
      <c r="LW4" s="324"/>
      <c r="LX4" s="324"/>
      <c r="LY4" s="324"/>
      <c r="LZ4" s="324"/>
      <c r="MA4" s="324"/>
      <c r="MB4" s="324"/>
      <c r="MC4" s="324" t="s">
        <v>327</v>
      </c>
      <c r="MD4" s="324"/>
      <c r="ME4" s="324"/>
      <c r="MF4" s="324"/>
      <c r="MG4" s="324"/>
      <c r="MH4" s="324"/>
      <c r="MI4" s="324"/>
      <c r="MJ4" s="324" t="s">
        <v>328</v>
      </c>
      <c r="MK4" s="324"/>
      <c r="ML4" s="324"/>
      <c r="MM4" s="324"/>
      <c r="MN4" s="324"/>
      <c r="MO4" s="324"/>
      <c r="MP4" s="324"/>
      <c r="MQ4" s="324" t="s">
        <v>329</v>
      </c>
      <c r="MR4" s="324"/>
      <c r="MS4" s="324"/>
      <c r="MT4" s="324"/>
      <c r="MU4" s="324"/>
      <c r="MV4" s="324"/>
      <c r="MW4" s="324"/>
      <c r="MX4" s="324" t="s">
        <v>330</v>
      </c>
      <c r="MY4" s="324"/>
      <c r="MZ4" s="324"/>
      <c r="NA4" s="324"/>
      <c r="NB4" s="324"/>
      <c r="NC4" s="324"/>
      <c r="ND4" s="324"/>
      <c r="NE4" s="324" t="s">
        <v>331</v>
      </c>
      <c r="NF4" s="324"/>
      <c r="NG4" s="324"/>
      <c r="NH4" s="324"/>
      <c r="NI4" s="324"/>
      <c r="NJ4" s="324"/>
      <c r="NK4" s="324"/>
      <c r="NL4" s="324" t="s">
        <v>332</v>
      </c>
      <c r="NM4" s="324"/>
      <c r="NN4" s="324"/>
      <c r="NO4" s="324"/>
      <c r="NP4" s="324"/>
      <c r="NQ4" s="324"/>
      <c r="NR4" s="324"/>
      <c r="NS4" s="324" t="s">
        <v>333</v>
      </c>
      <c r="NT4" s="324"/>
      <c r="NU4" s="324"/>
      <c r="NV4" s="324"/>
      <c r="NW4" s="324"/>
      <c r="NX4" s="324"/>
      <c r="NY4" s="324"/>
      <c r="NZ4" s="324" t="s">
        <v>334</v>
      </c>
      <c r="OA4" s="324"/>
      <c r="OB4" s="324"/>
      <c r="OC4" s="324"/>
      <c r="OD4" s="324"/>
      <c r="OE4" s="324"/>
      <c r="OF4" s="324"/>
      <c r="OG4" s="324" t="s">
        <v>335</v>
      </c>
      <c r="OH4" s="324"/>
      <c r="OI4" s="324"/>
      <c r="OJ4" s="324"/>
      <c r="OK4" s="324"/>
      <c r="OL4" s="324"/>
      <c r="OM4" s="324"/>
      <c r="ON4" s="324" t="s">
        <v>336</v>
      </c>
      <c r="OO4" s="324"/>
      <c r="OP4" s="324"/>
      <c r="OQ4" s="324"/>
      <c r="OR4" s="324"/>
      <c r="OS4" s="324"/>
      <c r="OT4" s="324"/>
      <c r="OU4" s="324" t="s">
        <v>337</v>
      </c>
      <c r="OV4" s="324"/>
      <c r="OW4" s="324"/>
      <c r="OX4" s="324"/>
      <c r="OY4" s="324"/>
      <c r="OZ4" s="324"/>
      <c r="PA4" s="324"/>
      <c r="PB4" s="324" t="s">
        <v>338</v>
      </c>
      <c r="PC4" s="324"/>
      <c r="PD4" s="324"/>
      <c r="PE4" s="324"/>
      <c r="PF4" s="324"/>
      <c r="PG4" s="324"/>
      <c r="PH4" s="324"/>
      <c r="PI4" s="324" t="s">
        <v>339</v>
      </c>
      <c r="PJ4" s="324"/>
      <c r="PK4" s="324"/>
      <c r="PL4" s="324"/>
      <c r="PM4" s="324"/>
      <c r="PN4" s="324"/>
      <c r="PO4" s="324"/>
      <c r="PP4" s="324" t="s">
        <v>340</v>
      </c>
      <c r="PQ4" s="324"/>
      <c r="PR4" s="324"/>
      <c r="PS4" s="324"/>
      <c r="PT4" s="324"/>
      <c r="PU4" s="324"/>
      <c r="PV4" s="324"/>
      <c r="PW4" s="324" t="s">
        <v>341</v>
      </c>
      <c r="PX4" s="324"/>
      <c r="PY4" s="324"/>
      <c r="PZ4" s="324"/>
      <c r="QA4" s="324"/>
      <c r="QB4" s="324"/>
      <c r="QC4" s="324"/>
      <c r="QD4" s="324" t="s">
        <v>342</v>
      </c>
      <c r="QE4" s="324"/>
      <c r="QF4" s="324"/>
      <c r="QG4" s="324"/>
      <c r="QH4" s="324"/>
      <c r="QI4" s="324"/>
      <c r="QJ4" s="324"/>
      <c r="QK4" s="324" t="s">
        <v>343</v>
      </c>
      <c r="QL4" s="324"/>
      <c r="QM4" s="324"/>
      <c r="QN4" s="324"/>
      <c r="QO4" s="324"/>
      <c r="QP4" s="324"/>
      <c r="QQ4" s="324"/>
      <c r="QR4" s="324" t="s">
        <v>344</v>
      </c>
      <c r="QS4" s="324"/>
      <c r="QT4" s="324"/>
      <c r="QU4" s="324"/>
      <c r="QV4" s="324"/>
      <c r="QW4" s="324"/>
      <c r="QX4" s="324"/>
      <c r="QY4" s="324" t="s">
        <v>345</v>
      </c>
      <c r="QZ4" s="324"/>
      <c r="RA4" s="324"/>
      <c r="RB4" s="324"/>
      <c r="RC4" s="324"/>
      <c r="RD4" s="324"/>
      <c r="RE4" s="324"/>
      <c r="RF4" s="324" t="s">
        <v>346</v>
      </c>
      <c r="RG4" s="324"/>
      <c r="RH4" s="324"/>
      <c r="RI4" s="324"/>
      <c r="RJ4" s="324"/>
      <c r="RK4" s="324"/>
      <c r="RL4" s="324"/>
      <c r="RM4" s="324" t="s">
        <v>347</v>
      </c>
      <c r="RN4" s="324"/>
      <c r="RO4" s="324"/>
      <c r="RP4" s="324"/>
      <c r="RQ4" s="324"/>
      <c r="RR4" s="324"/>
      <c r="RS4" s="324"/>
      <c r="RT4" s="324" t="s">
        <v>348</v>
      </c>
      <c r="RU4" s="324"/>
      <c r="RV4" s="324"/>
      <c r="RW4" s="324"/>
      <c r="RX4" s="324"/>
      <c r="RY4" s="324"/>
      <c r="RZ4" s="324"/>
      <c r="SA4" s="324" t="s">
        <v>349</v>
      </c>
      <c r="SB4" s="324"/>
      <c r="SC4" s="324"/>
      <c r="SD4" s="324"/>
      <c r="SE4" s="324"/>
      <c r="SF4" s="324"/>
      <c r="SG4" s="324"/>
      <c r="SH4" s="324" t="s">
        <v>350</v>
      </c>
      <c r="SI4" s="324"/>
      <c r="SJ4" s="324"/>
      <c r="SK4" s="324"/>
      <c r="SL4" s="324"/>
      <c r="SM4" s="324"/>
      <c r="SN4" s="324"/>
      <c r="SO4" s="324" t="s">
        <v>351</v>
      </c>
      <c r="SP4" s="324"/>
      <c r="SQ4" s="324"/>
      <c r="SR4" s="324"/>
      <c r="SS4" s="324"/>
      <c r="ST4" s="324"/>
      <c r="SU4" s="324"/>
      <c r="SV4" s="324" t="s">
        <v>352</v>
      </c>
      <c r="SW4" s="324"/>
      <c r="SX4" s="324"/>
      <c r="SY4" s="324"/>
      <c r="SZ4" s="324"/>
      <c r="TA4" s="324"/>
      <c r="TB4" s="324"/>
      <c r="TC4" s="324" t="s">
        <v>353</v>
      </c>
      <c r="TD4" s="324"/>
      <c r="TE4" s="324"/>
      <c r="TF4" s="324"/>
      <c r="TG4" s="324"/>
      <c r="TH4" s="324"/>
      <c r="TI4" s="324"/>
      <c r="TJ4" s="324" t="s">
        <v>354</v>
      </c>
      <c r="TK4" s="324"/>
      <c r="TL4" s="324"/>
      <c r="TM4" s="324"/>
      <c r="TN4" s="324"/>
      <c r="TO4" s="324"/>
      <c r="TP4" s="324"/>
      <c r="TQ4" s="324" t="s">
        <v>355</v>
      </c>
      <c r="TR4" s="324"/>
      <c r="TS4" s="324"/>
      <c r="TT4" s="324"/>
      <c r="TU4" s="324"/>
      <c r="TV4" s="324"/>
      <c r="TW4" s="324"/>
      <c r="TX4" s="324" t="s">
        <v>356</v>
      </c>
      <c r="TY4" s="324"/>
      <c r="TZ4" s="324"/>
      <c r="UA4" s="324"/>
      <c r="UB4" s="324"/>
      <c r="UC4" s="324"/>
      <c r="UD4" s="324"/>
      <c r="UE4" s="324" t="s">
        <v>357</v>
      </c>
      <c r="UF4" s="324"/>
      <c r="UG4" s="324"/>
      <c r="UH4" s="324"/>
      <c r="UI4" s="324"/>
      <c r="UJ4" s="324"/>
      <c r="UK4" s="324"/>
      <c r="UL4" s="324" t="s">
        <v>358</v>
      </c>
      <c r="UM4" s="324"/>
      <c r="UN4" s="324"/>
      <c r="UO4" s="324"/>
      <c r="UP4" s="324"/>
      <c r="UQ4" s="324"/>
      <c r="UR4" s="324"/>
      <c r="US4" s="324" t="s">
        <v>441</v>
      </c>
      <c r="UT4" s="324"/>
      <c r="UU4" s="324"/>
      <c r="UV4" s="324"/>
      <c r="UW4" s="324"/>
      <c r="UX4" s="324"/>
      <c r="UY4" s="324"/>
      <c r="UZ4" s="324" t="s">
        <v>442</v>
      </c>
      <c r="VA4" s="324"/>
      <c r="VB4" s="324"/>
      <c r="VC4" s="324"/>
      <c r="VD4" s="324"/>
      <c r="VE4" s="324"/>
      <c r="VF4" s="324"/>
      <c r="VG4" s="324" t="s">
        <v>443</v>
      </c>
      <c r="VH4" s="324"/>
      <c r="VI4" s="324"/>
      <c r="VJ4" s="324"/>
      <c r="VK4" s="324"/>
      <c r="VL4" s="324"/>
      <c r="VM4" s="324"/>
      <c r="VN4" s="324" t="s">
        <v>444</v>
      </c>
      <c r="VO4" s="324"/>
      <c r="VP4" s="324"/>
      <c r="VQ4" s="324"/>
      <c r="VR4" s="324"/>
      <c r="VS4" s="324"/>
      <c r="VT4" s="324"/>
      <c r="VU4" s="324" t="s">
        <v>445</v>
      </c>
      <c r="VV4" s="324"/>
      <c r="VW4" s="324"/>
      <c r="VX4" s="324"/>
      <c r="VY4" s="324"/>
      <c r="VZ4" s="324"/>
      <c r="WA4" s="324"/>
      <c r="WB4" s="324" t="s">
        <v>446</v>
      </c>
      <c r="WC4" s="324"/>
      <c r="WD4" s="324"/>
      <c r="WE4" s="324"/>
      <c r="WF4" s="324"/>
      <c r="WG4" s="324"/>
      <c r="WH4" s="324"/>
      <c r="WI4" s="324" t="s">
        <v>447</v>
      </c>
      <c r="WJ4" s="324"/>
      <c r="WK4" s="324"/>
      <c r="WL4" s="324"/>
      <c r="WM4" s="324"/>
      <c r="WN4" s="324"/>
      <c r="WO4" s="324"/>
      <c r="WP4" s="324" t="s">
        <v>448</v>
      </c>
      <c r="WQ4" s="324"/>
      <c r="WR4" s="324"/>
      <c r="WS4" s="324"/>
      <c r="WT4" s="324"/>
      <c r="WU4" s="324"/>
      <c r="WV4" s="324"/>
      <c r="WW4" s="324" t="s">
        <v>449</v>
      </c>
      <c r="WX4" s="324"/>
      <c r="WY4" s="324"/>
      <c r="WZ4" s="324"/>
      <c r="XA4" s="324"/>
      <c r="XB4" s="324"/>
      <c r="XC4" s="324"/>
      <c r="XD4" s="324" t="s">
        <v>450</v>
      </c>
      <c r="XE4" s="324"/>
      <c r="XF4" s="324"/>
      <c r="XG4" s="324"/>
      <c r="XH4" s="324"/>
      <c r="XI4" s="324"/>
      <c r="XJ4" s="324"/>
      <c r="XK4" s="324" t="s">
        <v>451</v>
      </c>
      <c r="XL4" s="324"/>
      <c r="XM4" s="324"/>
      <c r="XN4" s="324"/>
      <c r="XO4" s="324"/>
      <c r="XP4" s="324"/>
      <c r="XQ4" s="324"/>
      <c r="XR4" s="324" t="s">
        <v>452</v>
      </c>
      <c r="XS4" s="324"/>
      <c r="XT4" s="324"/>
      <c r="XU4" s="324"/>
      <c r="XV4" s="324"/>
      <c r="XW4" s="324"/>
      <c r="XX4" s="324"/>
      <c r="XY4" s="324" t="s">
        <v>453</v>
      </c>
      <c r="XZ4" s="324"/>
      <c r="YA4" s="324"/>
      <c r="YB4" s="324"/>
      <c r="YC4" s="324"/>
      <c r="YD4" s="324"/>
      <c r="YE4" s="324"/>
      <c r="YF4" s="324" t="s">
        <v>454</v>
      </c>
      <c r="YG4" s="324"/>
      <c r="YH4" s="324"/>
      <c r="YI4" s="324"/>
      <c r="YJ4" s="324"/>
      <c r="YK4" s="324"/>
      <c r="YL4" s="324"/>
      <c r="YM4" s="324" t="s">
        <v>455</v>
      </c>
      <c r="YN4" s="324"/>
      <c r="YO4" s="324"/>
      <c r="YP4" s="324"/>
      <c r="YQ4" s="324"/>
      <c r="YR4" s="324"/>
      <c r="YS4" s="324"/>
      <c r="YT4" s="324" t="s">
        <v>456</v>
      </c>
      <c r="YU4" s="324"/>
      <c r="YV4" s="324"/>
      <c r="YW4" s="324"/>
      <c r="YX4" s="324"/>
      <c r="YY4" s="324"/>
      <c r="YZ4" s="324"/>
      <c r="ZA4" s="324" t="s">
        <v>457</v>
      </c>
      <c r="ZB4" s="324"/>
      <c r="ZC4" s="324"/>
      <c r="ZD4" s="324"/>
      <c r="ZE4" s="324"/>
      <c r="ZF4" s="324"/>
      <c r="ZG4" s="324"/>
      <c r="ZH4" s="324" t="s">
        <v>458</v>
      </c>
      <c r="ZI4" s="324"/>
      <c r="ZJ4" s="324"/>
      <c r="ZK4" s="324"/>
      <c r="ZL4" s="324"/>
      <c r="ZM4" s="324"/>
      <c r="ZN4" s="324"/>
      <c r="ZO4" s="324" t="s">
        <v>459</v>
      </c>
      <c r="ZP4" s="324"/>
      <c r="ZQ4" s="324"/>
      <c r="ZR4" s="324"/>
      <c r="ZS4" s="324"/>
      <c r="ZT4" s="324"/>
      <c r="ZU4" s="324"/>
      <c r="ZV4" s="324" t="s">
        <v>460</v>
      </c>
      <c r="ZW4" s="324"/>
      <c r="ZX4" s="324"/>
      <c r="ZY4" s="324"/>
      <c r="ZZ4" s="324"/>
      <c r="AAA4" s="324"/>
      <c r="AAB4" s="324"/>
      <c r="AAC4" s="324" t="s">
        <v>461</v>
      </c>
      <c r="AAD4" s="324"/>
      <c r="AAE4" s="324"/>
      <c r="AAF4" s="324"/>
      <c r="AAG4" s="324"/>
      <c r="AAH4" s="324"/>
      <c r="AAI4" s="324"/>
      <c r="AAJ4" s="324" t="s">
        <v>462</v>
      </c>
      <c r="AAK4" s="324"/>
      <c r="AAL4" s="324"/>
      <c r="AAM4" s="324"/>
      <c r="AAN4" s="324"/>
      <c r="AAO4" s="324"/>
      <c r="AAP4" s="324"/>
      <c r="AAQ4" s="324" t="s">
        <v>463</v>
      </c>
      <c r="AAR4" s="324"/>
      <c r="AAS4" s="324"/>
      <c r="AAT4" s="324"/>
      <c r="AAU4" s="324"/>
      <c r="AAV4" s="324"/>
      <c r="AAW4" s="324"/>
      <c r="AAX4" s="324" t="s">
        <v>464</v>
      </c>
      <c r="AAY4" s="324"/>
      <c r="AAZ4" s="324"/>
      <c r="ABA4" s="324"/>
      <c r="ABB4" s="324"/>
      <c r="ABC4" s="324"/>
      <c r="ABD4" s="324"/>
      <c r="ABE4" s="324" t="s">
        <v>465</v>
      </c>
      <c r="ABF4" s="324"/>
      <c r="ABG4" s="324"/>
      <c r="ABH4" s="324"/>
      <c r="ABI4" s="324"/>
      <c r="ABJ4" s="324"/>
      <c r="ABK4" s="324"/>
      <c r="ABL4" s="324" t="s">
        <v>466</v>
      </c>
      <c r="ABM4" s="324"/>
      <c r="ABN4" s="324"/>
      <c r="ABO4" s="324"/>
      <c r="ABP4" s="324"/>
      <c r="ABQ4" s="324"/>
      <c r="ABR4" s="324"/>
      <c r="ABS4" s="324" t="s">
        <v>467</v>
      </c>
      <c r="ABT4" s="324"/>
      <c r="ABU4" s="324"/>
      <c r="ABV4" s="324"/>
      <c r="ABW4" s="324"/>
      <c r="ABX4" s="324"/>
      <c r="ABY4" s="324"/>
      <c r="ABZ4" s="324" t="s">
        <v>468</v>
      </c>
      <c r="ACA4" s="324"/>
      <c r="ACB4" s="324"/>
      <c r="ACC4" s="324"/>
      <c r="ACD4" s="324"/>
      <c r="ACE4" s="324"/>
      <c r="ACF4" s="324"/>
      <c r="ACG4" s="324" t="s">
        <v>469</v>
      </c>
      <c r="ACH4" s="324"/>
      <c r="ACI4" s="324"/>
      <c r="ACJ4" s="324"/>
      <c r="ACK4" s="324"/>
      <c r="ACL4" s="324"/>
      <c r="ACM4" s="324"/>
      <c r="ACN4" s="324" t="s">
        <v>470</v>
      </c>
      <c r="ACO4" s="324"/>
      <c r="ACP4" s="324"/>
      <c r="ACQ4" s="324"/>
      <c r="ACR4" s="324"/>
      <c r="ACS4" s="324"/>
      <c r="ACT4" s="324"/>
      <c r="ACU4" s="324" t="s">
        <v>471</v>
      </c>
      <c r="ACV4" s="324"/>
      <c r="ACW4" s="324"/>
      <c r="ACX4" s="324"/>
      <c r="ACY4" s="324"/>
      <c r="ACZ4" s="324"/>
      <c r="ADA4" s="324"/>
      <c r="ADB4" s="324" t="s">
        <v>472</v>
      </c>
      <c r="ADC4" s="324"/>
      <c r="ADD4" s="324"/>
      <c r="ADE4" s="324"/>
      <c r="ADF4" s="324"/>
      <c r="ADG4" s="324"/>
      <c r="ADH4" s="324"/>
      <c r="ADI4" s="324" t="s">
        <v>473</v>
      </c>
      <c r="ADJ4" s="324"/>
      <c r="ADK4" s="324"/>
      <c r="ADL4" s="324"/>
      <c r="ADM4" s="324"/>
      <c r="ADN4" s="324"/>
      <c r="ADO4" s="324"/>
      <c r="ADP4" s="324" t="s">
        <v>474</v>
      </c>
      <c r="ADQ4" s="324"/>
      <c r="ADR4" s="324"/>
      <c r="ADS4" s="324"/>
      <c r="ADT4" s="324"/>
      <c r="ADU4" s="324"/>
      <c r="ADV4" s="324"/>
      <c r="ADW4" s="324" t="s">
        <v>475</v>
      </c>
      <c r="ADX4" s="324"/>
      <c r="ADY4" s="324"/>
      <c r="ADZ4" s="324"/>
      <c r="AEA4" s="324"/>
      <c r="AEB4" s="324"/>
      <c r="AEC4" s="324"/>
      <c r="AED4" s="324" t="s">
        <v>476</v>
      </c>
      <c r="AEE4" s="324"/>
      <c r="AEF4" s="324"/>
      <c r="AEG4" s="324"/>
      <c r="AEH4" s="324"/>
      <c r="AEI4" s="324"/>
      <c r="AEJ4" s="324"/>
      <c r="AEK4" s="324" t="s">
        <v>477</v>
      </c>
      <c r="AEL4" s="324"/>
      <c r="AEM4" s="324"/>
      <c r="AEN4" s="324"/>
      <c r="AEO4" s="324"/>
      <c r="AEP4" s="324"/>
      <c r="AEQ4" s="324"/>
      <c r="AER4" s="324" t="s">
        <v>478</v>
      </c>
      <c r="AES4" s="324"/>
      <c r="AET4" s="324"/>
      <c r="AEU4" s="324"/>
      <c r="AEV4" s="324"/>
      <c r="AEW4" s="324"/>
      <c r="AEX4" s="324"/>
      <c r="AEY4" s="324" t="s">
        <v>479</v>
      </c>
      <c r="AEZ4" s="324"/>
      <c r="AFA4" s="324"/>
      <c r="AFB4" s="324"/>
      <c r="AFC4" s="324"/>
      <c r="AFD4" s="324"/>
      <c r="AFE4" s="324"/>
    </row>
    <row r="5" spans="1:837" s="142" customFormat="1" ht="32.4" customHeight="1">
      <c r="A5" s="140" t="s">
        <v>359</v>
      </c>
      <c r="B5" s="141" t="s">
        <v>360</v>
      </c>
      <c r="C5" s="141" t="s">
        <v>361</v>
      </c>
      <c r="D5" s="140" t="s">
        <v>362</v>
      </c>
      <c r="E5" s="140" t="s">
        <v>363</v>
      </c>
      <c r="F5" s="195" t="s">
        <v>364</v>
      </c>
      <c r="G5" s="195" t="s">
        <v>365</v>
      </c>
      <c r="H5" s="140" t="s">
        <v>366</v>
      </c>
      <c r="I5" s="140" t="s">
        <v>367</v>
      </c>
      <c r="J5" s="140"/>
      <c r="K5" s="140" t="s">
        <v>368</v>
      </c>
      <c r="L5" s="325">
        <f>L3</f>
        <v>45246</v>
      </c>
      <c r="M5" s="326"/>
      <c r="N5" s="326"/>
      <c r="O5" s="326"/>
      <c r="P5" s="326"/>
      <c r="Q5" s="326"/>
      <c r="R5" s="327"/>
      <c r="S5" s="325">
        <f>S3</f>
        <v>45253</v>
      </c>
      <c r="T5" s="326"/>
      <c r="U5" s="326"/>
      <c r="V5" s="326"/>
      <c r="W5" s="326"/>
      <c r="X5" s="326"/>
      <c r="Y5" s="327"/>
      <c r="Z5" s="325">
        <f t="shared" ref="Z5" si="13">Z3</f>
        <v>45260</v>
      </c>
      <c r="AA5" s="326"/>
      <c r="AB5" s="326"/>
      <c r="AC5" s="326"/>
      <c r="AD5" s="326"/>
      <c r="AE5" s="326"/>
      <c r="AF5" s="327"/>
      <c r="AG5" s="325">
        <f t="shared" ref="AG5" si="14">AG3</f>
        <v>45267</v>
      </c>
      <c r="AH5" s="326"/>
      <c r="AI5" s="326"/>
      <c r="AJ5" s="326"/>
      <c r="AK5" s="326"/>
      <c r="AL5" s="326"/>
      <c r="AM5" s="327"/>
      <c r="AN5" s="325">
        <f t="shared" ref="AN5" si="15">AN3</f>
        <v>45274</v>
      </c>
      <c r="AO5" s="326"/>
      <c r="AP5" s="326"/>
      <c r="AQ5" s="326"/>
      <c r="AR5" s="326"/>
      <c r="AS5" s="326"/>
      <c r="AT5" s="327"/>
      <c r="AU5" s="325">
        <f t="shared" ref="AU5" si="16">AU3</f>
        <v>45281</v>
      </c>
      <c r="AV5" s="326"/>
      <c r="AW5" s="326"/>
      <c r="AX5" s="326"/>
      <c r="AY5" s="326"/>
      <c r="AZ5" s="326"/>
      <c r="BA5" s="327"/>
      <c r="BB5" s="325">
        <f t="shared" ref="BB5" si="17">BB3</f>
        <v>45288</v>
      </c>
      <c r="BC5" s="326"/>
      <c r="BD5" s="326"/>
      <c r="BE5" s="326"/>
      <c r="BF5" s="326"/>
      <c r="BG5" s="326"/>
      <c r="BH5" s="327"/>
      <c r="BI5" s="325">
        <f t="shared" ref="BI5" si="18">BI3</f>
        <v>45295</v>
      </c>
      <c r="BJ5" s="326"/>
      <c r="BK5" s="326"/>
      <c r="BL5" s="326"/>
      <c r="BM5" s="326"/>
      <c r="BN5" s="326"/>
      <c r="BO5" s="327"/>
      <c r="BP5" s="325">
        <f t="shared" ref="BP5" si="19">BP3</f>
        <v>45302</v>
      </c>
      <c r="BQ5" s="326"/>
      <c r="BR5" s="326"/>
      <c r="BS5" s="326"/>
      <c r="BT5" s="326"/>
      <c r="BU5" s="326"/>
      <c r="BV5" s="327"/>
      <c r="BW5" s="325">
        <f t="shared" ref="BW5" si="20">BW3</f>
        <v>45309</v>
      </c>
      <c r="BX5" s="326"/>
      <c r="BY5" s="326"/>
      <c r="BZ5" s="326"/>
      <c r="CA5" s="326"/>
      <c r="CB5" s="326"/>
      <c r="CC5" s="327"/>
      <c r="CD5" s="325">
        <f t="shared" ref="CD5" si="21">CD3</f>
        <v>45316</v>
      </c>
      <c r="CE5" s="326"/>
      <c r="CF5" s="326"/>
      <c r="CG5" s="326"/>
      <c r="CH5" s="326"/>
      <c r="CI5" s="326"/>
      <c r="CJ5" s="327"/>
      <c r="CK5" s="325">
        <f t="shared" ref="CK5" si="22">CK3</f>
        <v>45323</v>
      </c>
      <c r="CL5" s="326"/>
      <c r="CM5" s="326"/>
      <c r="CN5" s="326"/>
      <c r="CO5" s="326"/>
      <c r="CP5" s="326"/>
      <c r="CQ5" s="327"/>
      <c r="CR5" s="325">
        <f t="shared" ref="CR5" si="23">CR3</f>
        <v>45330</v>
      </c>
      <c r="CS5" s="326"/>
      <c r="CT5" s="326"/>
      <c r="CU5" s="326"/>
      <c r="CV5" s="326"/>
      <c r="CW5" s="326"/>
      <c r="CX5" s="327"/>
      <c r="CY5" s="325">
        <f>CY3</f>
        <v>45337</v>
      </c>
      <c r="CZ5" s="326"/>
      <c r="DA5" s="326"/>
      <c r="DB5" s="326"/>
      <c r="DC5" s="326"/>
      <c r="DD5" s="326"/>
      <c r="DE5" s="327"/>
      <c r="DF5" s="325">
        <f>DF3</f>
        <v>45344</v>
      </c>
      <c r="DG5" s="326"/>
      <c r="DH5" s="326"/>
      <c r="DI5" s="326"/>
      <c r="DJ5" s="326"/>
      <c r="DK5" s="326"/>
      <c r="DL5" s="327"/>
      <c r="DM5" s="325">
        <f>DM3</f>
        <v>45351</v>
      </c>
      <c r="DN5" s="326"/>
      <c r="DO5" s="326"/>
      <c r="DP5" s="326"/>
      <c r="DQ5" s="326"/>
      <c r="DR5" s="326"/>
      <c r="DS5" s="327"/>
      <c r="DT5" s="325">
        <f>DT3</f>
        <v>45358</v>
      </c>
      <c r="DU5" s="326"/>
      <c r="DV5" s="326"/>
      <c r="DW5" s="326"/>
      <c r="DX5" s="326"/>
      <c r="DY5" s="326"/>
      <c r="DZ5" s="327"/>
      <c r="EA5" s="325">
        <f>EA3</f>
        <v>45365</v>
      </c>
      <c r="EB5" s="326"/>
      <c r="EC5" s="326"/>
      <c r="ED5" s="326"/>
      <c r="EE5" s="326"/>
      <c r="EF5" s="326"/>
      <c r="EG5" s="327"/>
      <c r="EH5" s="325">
        <f>EH3</f>
        <v>45372</v>
      </c>
      <c r="EI5" s="326"/>
      <c r="EJ5" s="326"/>
      <c r="EK5" s="326"/>
      <c r="EL5" s="326"/>
      <c r="EM5" s="326"/>
      <c r="EN5" s="327"/>
      <c r="EO5" s="325">
        <f>EO3</f>
        <v>45379</v>
      </c>
      <c r="EP5" s="326"/>
      <c r="EQ5" s="326"/>
      <c r="ER5" s="326"/>
      <c r="ES5" s="326"/>
      <c r="ET5" s="326"/>
      <c r="EU5" s="327"/>
      <c r="EV5" s="325">
        <f>EV3</f>
        <v>45386</v>
      </c>
      <c r="EW5" s="326"/>
      <c r="EX5" s="326"/>
      <c r="EY5" s="326"/>
      <c r="EZ5" s="326"/>
      <c r="FA5" s="326"/>
      <c r="FB5" s="327"/>
      <c r="FC5" s="325">
        <f>FC3</f>
        <v>45393</v>
      </c>
      <c r="FD5" s="326"/>
      <c r="FE5" s="326"/>
      <c r="FF5" s="326"/>
      <c r="FG5" s="326"/>
      <c r="FH5" s="326"/>
      <c r="FI5" s="327"/>
      <c r="FJ5" s="325">
        <f>FJ3</f>
        <v>45400</v>
      </c>
      <c r="FK5" s="326"/>
      <c r="FL5" s="326"/>
      <c r="FM5" s="326"/>
      <c r="FN5" s="326"/>
      <c r="FO5" s="326"/>
      <c r="FP5" s="327"/>
      <c r="FQ5" s="325">
        <f>FQ3</f>
        <v>45407</v>
      </c>
      <c r="FR5" s="326"/>
      <c r="FS5" s="326"/>
      <c r="FT5" s="326"/>
      <c r="FU5" s="326"/>
      <c r="FV5" s="326"/>
      <c r="FW5" s="327"/>
      <c r="FX5" s="325">
        <f>FX3</f>
        <v>45414</v>
      </c>
      <c r="FY5" s="326"/>
      <c r="FZ5" s="326"/>
      <c r="GA5" s="326"/>
      <c r="GB5" s="326"/>
      <c r="GC5" s="326"/>
      <c r="GD5" s="327"/>
      <c r="GE5" s="325">
        <f>GE3</f>
        <v>45421</v>
      </c>
      <c r="GF5" s="326"/>
      <c r="GG5" s="326"/>
      <c r="GH5" s="326"/>
      <c r="GI5" s="326"/>
      <c r="GJ5" s="326"/>
      <c r="GK5" s="327"/>
      <c r="GL5" s="325">
        <f>GL3</f>
        <v>45428</v>
      </c>
      <c r="GM5" s="326"/>
      <c r="GN5" s="326"/>
      <c r="GO5" s="326"/>
      <c r="GP5" s="326"/>
      <c r="GQ5" s="326"/>
      <c r="GR5" s="327"/>
      <c r="GS5" s="325">
        <f>GS3</f>
        <v>45435</v>
      </c>
      <c r="GT5" s="326"/>
      <c r="GU5" s="326"/>
      <c r="GV5" s="326"/>
      <c r="GW5" s="326"/>
      <c r="GX5" s="326"/>
      <c r="GY5" s="327"/>
      <c r="GZ5" s="325">
        <f>GZ3</f>
        <v>45442</v>
      </c>
      <c r="HA5" s="326"/>
      <c r="HB5" s="326"/>
      <c r="HC5" s="326"/>
      <c r="HD5" s="326"/>
      <c r="HE5" s="326"/>
      <c r="HF5" s="327"/>
      <c r="HG5" s="325">
        <f>HG3</f>
        <v>45449</v>
      </c>
      <c r="HH5" s="326"/>
      <c r="HI5" s="326"/>
      <c r="HJ5" s="326"/>
      <c r="HK5" s="326"/>
      <c r="HL5" s="326"/>
      <c r="HM5" s="327"/>
      <c r="HN5" s="325">
        <f>HN3</f>
        <v>45456</v>
      </c>
      <c r="HO5" s="326"/>
      <c r="HP5" s="326"/>
      <c r="HQ5" s="326"/>
      <c r="HR5" s="326"/>
      <c r="HS5" s="326"/>
      <c r="HT5" s="327"/>
      <c r="HU5" s="325">
        <f>HU3</f>
        <v>45463</v>
      </c>
      <c r="HV5" s="326"/>
      <c r="HW5" s="326"/>
      <c r="HX5" s="326"/>
      <c r="HY5" s="326"/>
      <c r="HZ5" s="326"/>
      <c r="IA5" s="327"/>
      <c r="IB5" s="325">
        <f>IB3</f>
        <v>45470</v>
      </c>
      <c r="IC5" s="326"/>
      <c r="ID5" s="326"/>
      <c r="IE5" s="326"/>
      <c r="IF5" s="326"/>
      <c r="IG5" s="326"/>
      <c r="IH5" s="327"/>
      <c r="II5" s="325">
        <f>II3</f>
        <v>45477</v>
      </c>
      <c r="IJ5" s="326"/>
      <c r="IK5" s="326"/>
      <c r="IL5" s="326"/>
      <c r="IM5" s="326"/>
      <c r="IN5" s="326"/>
      <c r="IO5" s="327"/>
      <c r="IP5" s="325">
        <f>IP3</f>
        <v>45484</v>
      </c>
      <c r="IQ5" s="326"/>
      <c r="IR5" s="326"/>
      <c r="IS5" s="326"/>
      <c r="IT5" s="326"/>
      <c r="IU5" s="326"/>
      <c r="IV5" s="327"/>
      <c r="IW5" s="325">
        <f>IW3</f>
        <v>45491</v>
      </c>
      <c r="IX5" s="326"/>
      <c r="IY5" s="326"/>
      <c r="IZ5" s="326"/>
      <c r="JA5" s="326"/>
      <c r="JB5" s="326"/>
      <c r="JC5" s="327"/>
      <c r="JD5" s="325">
        <f>JD3</f>
        <v>45498</v>
      </c>
      <c r="JE5" s="326"/>
      <c r="JF5" s="326"/>
      <c r="JG5" s="326"/>
      <c r="JH5" s="326"/>
      <c r="JI5" s="326"/>
      <c r="JJ5" s="327"/>
      <c r="JK5" s="325">
        <f>JK3</f>
        <v>45505</v>
      </c>
      <c r="JL5" s="326"/>
      <c r="JM5" s="326"/>
      <c r="JN5" s="326"/>
      <c r="JO5" s="326"/>
      <c r="JP5" s="326"/>
      <c r="JQ5" s="327"/>
      <c r="JR5" s="325">
        <f>JR3</f>
        <v>45512</v>
      </c>
      <c r="JS5" s="326"/>
      <c r="JT5" s="326"/>
      <c r="JU5" s="326"/>
      <c r="JV5" s="326"/>
      <c r="JW5" s="326"/>
      <c r="JX5" s="327"/>
      <c r="JY5" s="325">
        <f>JY3</f>
        <v>45519</v>
      </c>
      <c r="JZ5" s="326"/>
      <c r="KA5" s="326"/>
      <c r="KB5" s="326"/>
      <c r="KC5" s="326"/>
      <c r="KD5" s="326"/>
      <c r="KE5" s="327"/>
      <c r="KF5" s="325">
        <f>KF3</f>
        <v>45526</v>
      </c>
      <c r="KG5" s="326"/>
      <c r="KH5" s="326"/>
      <c r="KI5" s="326"/>
      <c r="KJ5" s="326"/>
      <c r="KK5" s="326"/>
      <c r="KL5" s="327"/>
      <c r="KM5" s="325">
        <f>KM3</f>
        <v>45533</v>
      </c>
      <c r="KN5" s="326"/>
      <c r="KO5" s="326"/>
      <c r="KP5" s="326"/>
      <c r="KQ5" s="326"/>
      <c r="KR5" s="326"/>
      <c r="KS5" s="327"/>
      <c r="KT5" s="328">
        <f>KT3</f>
        <v>45540</v>
      </c>
      <c r="KU5" s="329"/>
      <c r="KV5" s="329"/>
      <c r="KW5" s="329"/>
      <c r="KX5" s="329"/>
      <c r="KY5" s="329"/>
      <c r="KZ5" s="330"/>
      <c r="LA5" s="328">
        <f>LA3</f>
        <v>45547</v>
      </c>
      <c r="LB5" s="329"/>
      <c r="LC5" s="329"/>
      <c r="LD5" s="329"/>
      <c r="LE5" s="329"/>
      <c r="LF5" s="329"/>
      <c r="LG5" s="330"/>
      <c r="LH5" s="328">
        <f>LH3</f>
        <v>45554</v>
      </c>
      <c r="LI5" s="329"/>
      <c r="LJ5" s="329"/>
      <c r="LK5" s="329"/>
      <c r="LL5" s="329"/>
      <c r="LM5" s="329"/>
      <c r="LN5" s="330"/>
      <c r="LO5" s="328">
        <f>LO3</f>
        <v>45561</v>
      </c>
      <c r="LP5" s="329"/>
      <c r="LQ5" s="329"/>
      <c r="LR5" s="329"/>
      <c r="LS5" s="329"/>
      <c r="LT5" s="329"/>
      <c r="LU5" s="330"/>
      <c r="LV5" s="328">
        <f>LV3</f>
        <v>45568</v>
      </c>
      <c r="LW5" s="329"/>
      <c r="LX5" s="329"/>
      <c r="LY5" s="329"/>
      <c r="LZ5" s="329"/>
      <c r="MA5" s="329"/>
      <c r="MB5" s="330"/>
      <c r="MC5" s="328">
        <f>MC3</f>
        <v>45575</v>
      </c>
      <c r="MD5" s="329"/>
      <c r="ME5" s="329"/>
      <c r="MF5" s="329"/>
      <c r="MG5" s="329"/>
      <c r="MH5" s="329"/>
      <c r="MI5" s="330"/>
      <c r="MJ5" s="328">
        <f>MJ3</f>
        <v>45582</v>
      </c>
      <c r="MK5" s="329"/>
      <c r="ML5" s="329"/>
      <c r="MM5" s="329"/>
      <c r="MN5" s="329"/>
      <c r="MO5" s="329"/>
      <c r="MP5" s="330"/>
      <c r="MQ5" s="328">
        <f>MQ3</f>
        <v>45589</v>
      </c>
      <c r="MR5" s="329"/>
      <c r="MS5" s="329"/>
      <c r="MT5" s="329"/>
      <c r="MU5" s="329"/>
      <c r="MV5" s="329"/>
      <c r="MW5" s="330"/>
      <c r="MX5" s="328">
        <f>MX3</f>
        <v>45596</v>
      </c>
      <c r="MY5" s="329"/>
      <c r="MZ5" s="329"/>
      <c r="NA5" s="329"/>
      <c r="NB5" s="329"/>
      <c r="NC5" s="329"/>
      <c r="ND5" s="330"/>
      <c r="NE5" s="328">
        <f>NE3</f>
        <v>45603</v>
      </c>
      <c r="NF5" s="329"/>
      <c r="NG5" s="329"/>
      <c r="NH5" s="329"/>
      <c r="NI5" s="329"/>
      <c r="NJ5" s="329"/>
      <c r="NK5" s="330"/>
      <c r="NL5" s="328">
        <f>NL3</f>
        <v>45610</v>
      </c>
      <c r="NM5" s="329"/>
      <c r="NN5" s="329"/>
      <c r="NO5" s="329"/>
      <c r="NP5" s="329"/>
      <c r="NQ5" s="329"/>
      <c r="NR5" s="330"/>
      <c r="NS5" s="328">
        <f>NS3</f>
        <v>45617</v>
      </c>
      <c r="NT5" s="329"/>
      <c r="NU5" s="329"/>
      <c r="NV5" s="329"/>
      <c r="NW5" s="329"/>
      <c r="NX5" s="329"/>
      <c r="NY5" s="330"/>
      <c r="NZ5" s="328">
        <f>NZ3</f>
        <v>45624</v>
      </c>
      <c r="OA5" s="329"/>
      <c r="OB5" s="329"/>
      <c r="OC5" s="329"/>
      <c r="OD5" s="329"/>
      <c r="OE5" s="329"/>
      <c r="OF5" s="330"/>
      <c r="OG5" s="328">
        <f>OG3</f>
        <v>45631</v>
      </c>
      <c r="OH5" s="329"/>
      <c r="OI5" s="329"/>
      <c r="OJ5" s="329"/>
      <c r="OK5" s="329"/>
      <c r="OL5" s="329"/>
      <c r="OM5" s="330"/>
      <c r="ON5" s="328">
        <f>ON3</f>
        <v>45638</v>
      </c>
      <c r="OO5" s="329"/>
      <c r="OP5" s="329"/>
      <c r="OQ5" s="329"/>
      <c r="OR5" s="329"/>
      <c r="OS5" s="329"/>
      <c r="OT5" s="330"/>
      <c r="OU5" s="328">
        <f>OU3</f>
        <v>45645</v>
      </c>
      <c r="OV5" s="329"/>
      <c r="OW5" s="329"/>
      <c r="OX5" s="329"/>
      <c r="OY5" s="329"/>
      <c r="OZ5" s="329"/>
      <c r="PA5" s="330"/>
      <c r="PB5" s="328">
        <f>PB3</f>
        <v>45652</v>
      </c>
      <c r="PC5" s="329"/>
      <c r="PD5" s="329"/>
      <c r="PE5" s="329"/>
      <c r="PF5" s="329"/>
      <c r="PG5" s="329"/>
      <c r="PH5" s="330"/>
      <c r="PI5" s="328">
        <f>PI3</f>
        <v>45659</v>
      </c>
      <c r="PJ5" s="329"/>
      <c r="PK5" s="329"/>
      <c r="PL5" s="329"/>
      <c r="PM5" s="329"/>
      <c r="PN5" s="329"/>
      <c r="PO5" s="330"/>
      <c r="PP5" s="328">
        <f>PP3</f>
        <v>45666</v>
      </c>
      <c r="PQ5" s="329"/>
      <c r="PR5" s="329"/>
      <c r="PS5" s="329"/>
      <c r="PT5" s="329"/>
      <c r="PU5" s="329"/>
      <c r="PV5" s="330"/>
      <c r="PW5" s="328">
        <f>PW3</f>
        <v>45673</v>
      </c>
      <c r="PX5" s="329"/>
      <c r="PY5" s="329"/>
      <c r="PZ5" s="329"/>
      <c r="QA5" s="329"/>
      <c r="QB5" s="329"/>
      <c r="QC5" s="330"/>
      <c r="QD5" s="328">
        <f>QD3</f>
        <v>45680</v>
      </c>
      <c r="QE5" s="329"/>
      <c r="QF5" s="329"/>
      <c r="QG5" s="329"/>
      <c r="QH5" s="329"/>
      <c r="QI5" s="329"/>
      <c r="QJ5" s="330"/>
      <c r="QK5" s="328">
        <f>QK3</f>
        <v>45687</v>
      </c>
      <c r="QL5" s="329"/>
      <c r="QM5" s="329"/>
      <c r="QN5" s="329"/>
      <c r="QO5" s="329"/>
      <c r="QP5" s="329"/>
      <c r="QQ5" s="330"/>
      <c r="QR5" s="328">
        <f>QR3</f>
        <v>45694</v>
      </c>
      <c r="QS5" s="329"/>
      <c r="QT5" s="329"/>
      <c r="QU5" s="329"/>
      <c r="QV5" s="329"/>
      <c r="QW5" s="329"/>
      <c r="QX5" s="330"/>
      <c r="QY5" s="328">
        <f>QY3</f>
        <v>45701</v>
      </c>
      <c r="QZ5" s="329"/>
      <c r="RA5" s="329"/>
      <c r="RB5" s="329"/>
      <c r="RC5" s="329"/>
      <c r="RD5" s="329"/>
      <c r="RE5" s="330"/>
      <c r="RF5" s="328">
        <f>RF3</f>
        <v>45708</v>
      </c>
      <c r="RG5" s="329"/>
      <c r="RH5" s="329"/>
      <c r="RI5" s="329"/>
      <c r="RJ5" s="329"/>
      <c r="RK5" s="329"/>
      <c r="RL5" s="330"/>
      <c r="RM5" s="328">
        <f>RM3</f>
        <v>45715</v>
      </c>
      <c r="RN5" s="329"/>
      <c r="RO5" s="329"/>
      <c r="RP5" s="329"/>
      <c r="RQ5" s="329"/>
      <c r="RR5" s="329"/>
      <c r="RS5" s="330"/>
      <c r="RT5" s="328">
        <f>RT3</f>
        <v>45722</v>
      </c>
      <c r="RU5" s="329"/>
      <c r="RV5" s="329"/>
      <c r="RW5" s="329"/>
      <c r="RX5" s="329"/>
      <c r="RY5" s="329"/>
      <c r="RZ5" s="330"/>
      <c r="SA5" s="328">
        <f>SA3</f>
        <v>45729</v>
      </c>
      <c r="SB5" s="329"/>
      <c r="SC5" s="329"/>
      <c r="SD5" s="329"/>
      <c r="SE5" s="329"/>
      <c r="SF5" s="329"/>
      <c r="SG5" s="330"/>
      <c r="SH5" s="328">
        <f>SH3</f>
        <v>45736</v>
      </c>
      <c r="SI5" s="329"/>
      <c r="SJ5" s="329"/>
      <c r="SK5" s="329"/>
      <c r="SL5" s="329"/>
      <c r="SM5" s="329"/>
      <c r="SN5" s="330"/>
      <c r="SO5" s="328">
        <f>SO3</f>
        <v>45743</v>
      </c>
      <c r="SP5" s="329"/>
      <c r="SQ5" s="329"/>
      <c r="SR5" s="329"/>
      <c r="SS5" s="329"/>
      <c r="ST5" s="329"/>
      <c r="SU5" s="330"/>
      <c r="SV5" s="328">
        <f>SV3</f>
        <v>45750</v>
      </c>
      <c r="SW5" s="329"/>
      <c r="SX5" s="329"/>
      <c r="SY5" s="329"/>
      <c r="SZ5" s="329"/>
      <c r="TA5" s="329"/>
      <c r="TB5" s="330"/>
      <c r="TC5" s="328">
        <f>TC3</f>
        <v>45757</v>
      </c>
      <c r="TD5" s="329"/>
      <c r="TE5" s="329"/>
      <c r="TF5" s="329"/>
      <c r="TG5" s="329"/>
      <c r="TH5" s="329"/>
      <c r="TI5" s="330"/>
      <c r="TJ5" s="328">
        <f>TJ3</f>
        <v>45764</v>
      </c>
      <c r="TK5" s="329"/>
      <c r="TL5" s="329"/>
      <c r="TM5" s="329"/>
      <c r="TN5" s="329"/>
      <c r="TO5" s="329"/>
      <c r="TP5" s="330"/>
      <c r="TQ5" s="328">
        <f>TQ3</f>
        <v>45771</v>
      </c>
      <c r="TR5" s="329"/>
      <c r="TS5" s="329"/>
      <c r="TT5" s="329"/>
      <c r="TU5" s="329"/>
      <c r="TV5" s="329"/>
      <c r="TW5" s="330"/>
      <c r="TX5" s="328">
        <f>TX3</f>
        <v>45778</v>
      </c>
      <c r="TY5" s="329"/>
      <c r="TZ5" s="329"/>
      <c r="UA5" s="329"/>
      <c r="UB5" s="329"/>
      <c r="UC5" s="329"/>
      <c r="UD5" s="330"/>
      <c r="UE5" s="328">
        <f>UE3</f>
        <v>45785</v>
      </c>
      <c r="UF5" s="329"/>
      <c r="UG5" s="329"/>
      <c r="UH5" s="329"/>
      <c r="UI5" s="329"/>
      <c r="UJ5" s="329"/>
      <c r="UK5" s="330"/>
      <c r="UL5" s="328">
        <f>UL3</f>
        <v>45792</v>
      </c>
      <c r="UM5" s="329"/>
      <c r="UN5" s="329"/>
      <c r="UO5" s="329"/>
      <c r="UP5" s="329"/>
      <c r="UQ5" s="329"/>
      <c r="UR5" s="330"/>
      <c r="US5" s="328">
        <f t="shared" ref="US5" si="24">US3</f>
        <v>45799</v>
      </c>
      <c r="UT5" s="329"/>
      <c r="UU5" s="329"/>
      <c r="UV5" s="329"/>
      <c r="UW5" s="329"/>
      <c r="UX5" s="329"/>
      <c r="UY5" s="330"/>
      <c r="UZ5" s="328">
        <f t="shared" ref="UZ5" si="25">UZ3</f>
        <v>45806</v>
      </c>
      <c r="VA5" s="329"/>
      <c r="VB5" s="329"/>
      <c r="VC5" s="329"/>
      <c r="VD5" s="329"/>
      <c r="VE5" s="329"/>
      <c r="VF5" s="330"/>
      <c r="VG5" s="328">
        <f t="shared" ref="VG5" si="26">VG3</f>
        <v>45813</v>
      </c>
      <c r="VH5" s="329"/>
      <c r="VI5" s="329"/>
      <c r="VJ5" s="329"/>
      <c r="VK5" s="329"/>
      <c r="VL5" s="329"/>
      <c r="VM5" s="330"/>
      <c r="VN5" s="328">
        <f t="shared" ref="VN5" si="27">VN3</f>
        <v>45820</v>
      </c>
      <c r="VO5" s="329"/>
      <c r="VP5" s="329"/>
      <c r="VQ5" s="329"/>
      <c r="VR5" s="329"/>
      <c r="VS5" s="329"/>
      <c r="VT5" s="330"/>
      <c r="VU5" s="328">
        <f t="shared" ref="VU5" si="28">VU3</f>
        <v>45827</v>
      </c>
      <c r="VV5" s="329"/>
      <c r="VW5" s="329"/>
      <c r="VX5" s="329"/>
      <c r="VY5" s="329"/>
      <c r="VZ5" s="329"/>
      <c r="WA5" s="330"/>
      <c r="WB5" s="328">
        <f t="shared" ref="WB5" si="29">WB3</f>
        <v>45834</v>
      </c>
      <c r="WC5" s="329"/>
      <c r="WD5" s="329"/>
      <c r="WE5" s="329"/>
      <c r="WF5" s="329"/>
      <c r="WG5" s="329"/>
      <c r="WH5" s="330"/>
      <c r="WI5" s="328">
        <f t="shared" ref="WI5" si="30">WI3</f>
        <v>45841</v>
      </c>
      <c r="WJ5" s="329"/>
      <c r="WK5" s="329"/>
      <c r="WL5" s="329"/>
      <c r="WM5" s="329"/>
      <c r="WN5" s="329"/>
      <c r="WO5" s="330"/>
      <c r="WP5" s="328">
        <f t="shared" ref="WP5" si="31">WP3</f>
        <v>45848</v>
      </c>
      <c r="WQ5" s="329"/>
      <c r="WR5" s="329"/>
      <c r="WS5" s="329"/>
      <c r="WT5" s="329"/>
      <c r="WU5" s="329"/>
      <c r="WV5" s="330"/>
      <c r="WW5" s="328">
        <f t="shared" ref="WW5" si="32">WW3</f>
        <v>45855</v>
      </c>
      <c r="WX5" s="329"/>
      <c r="WY5" s="329"/>
      <c r="WZ5" s="329"/>
      <c r="XA5" s="329"/>
      <c r="XB5" s="329"/>
      <c r="XC5" s="330"/>
      <c r="XD5" s="328">
        <f t="shared" ref="XD5" si="33">XD3</f>
        <v>45862</v>
      </c>
      <c r="XE5" s="329"/>
      <c r="XF5" s="329"/>
      <c r="XG5" s="329"/>
      <c r="XH5" s="329"/>
      <c r="XI5" s="329"/>
      <c r="XJ5" s="330"/>
      <c r="XK5" s="328">
        <f t="shared" ref="XK5" si="34">XK3</f>
        <v>45869</v>
      </c>
      <c r="XL5" s="329"/>
      <c r="XM5" s="329"/>
      <c r="XN5" s="329"/>
      <c r="XO5" s="329"/>
      <c r="XP5" s="329"/>
      <c r="XQ5" s="330"/>
      <c r="XR5" s="328">
        <f t="shared" ref="XR5" si="35">XR3</f>
        <v>45876</v>
      </c>
      <c r="XS5" s="329"/>
      <c r="XT5" s="329"/>
      <c r="XU5" s="329"/>
      <c r="XV5" s="329"/>
      <c r="XW5" s="329"/>
      <c r="XX5" s="330"/>
      <c r="XY5" s="328">
        <f t="shared" ref="XY5" si="36">XY3</f>
        <v>45883</v>
      </c>
      <c r="XZ5" s="329"/>
      <c r="YA5" s="329"/>
      <c r="YB5" s="329"/>
      <c r="YC5" s="329"/>
      <c r="YD5" s="329"/>
      <c r="YE5" s="330"/>
      <c r="YF5" s="328">
        <f t="shared" ref="YF5" si="37">YF3</f>
        <v>45890</v>
      </c>
      <c r="YG5" s="329"/>
      <c r="YH5" s="329"/>
      <c r="YI5" s="329"/>
      <c r="YJ5" s="329"/>
      <c r="YK5" s="329"/>
      <c r="YL5" s="330"/>
      <c r="YM5" s="328">
        <f t="shared" ref="YM5" si="38">YM3</f>
        <v>45897</v>
      </c>
      <c r="YN5" s="329"/>
      <c r="YO5" s="329"/>
      <c r="YP5" s="329"/>
      <c r="YQ5" s="329"/>
      <c r="YR5" s="329"/>
      <c r="YS5" s="330"/>
      <c r="YT5" s="328">
        <f t="shared" ref="YT5" si="39">YT3</f>
        <v>45904</v>
      </c>
      <c r="YU5" s="329"/>
      <c r="YV5" s="329"/>
      <c r="YW5" s="329"/>
      <c r="YX5" s="329"/>
      <c r="YY5" s="329"/>
      <c r="YZ5" s="330"/>
      <c r="ZA5" s="328">
        <f t="shared" ref="ZA5" si="40">ZA3</f>
        <v>45911</v>
      </c>
      <c r="ZB5" s="329"/>
      <c r="ZC5" s="329"/>
      <c r="ZD5" s="329"/>
      <c r="ZE5" s="329"/>
      <c r="ZF5" s="329"/>
      <c r="ZG5" s="330"/>
      <c r="ZH5" s="328">
        <f t="shared" ref="ZH5" si="41">ZH3</f>
        <v>45918</v>
      </c>
      <c r="ZI5" s="329"/>
      <c r="ZJ5" s="329"/>
      <c r="ZK5" s="329"/>
      <c r="ZL5" s="329"/>
      <c r="ZM5" s="329"/>
      <c r="ZN5" s="330"/>
      <c r="ZO5" s="328">
        <f>ZO3</f>
        <v>45925</v>
      </c>
      <c r="ZP5" s="329"/>
      <c r="ZQ5" s="329"/>
      <c r="ZR5" s="329"/>
      <c r="ZS5" s="329"/>
      <c r="ZT5" s="329"/>
      <c r="ZU5" s="330"/>
      <c r="ZV5" s="328">
        <f>ZV3</f>
        <v>45932</v>
      </c>
      <c r="ZW5" s="329"/>
      <c r="ZX5" s="329"/>
      <c r="ZY5" s="329"/>
      <c r="ZZ5" s="329"/>
      <c r="AAA5" s="329"/>
      <c r="AAB5" s="330"/>
      <c r="AAC5" s="328">
        <f>AAC3</f>
        <v>45939</v>
      </c>
      <c r="AAD5" s="329"/>
      <c r="AAE5" s="329"/>
      <c r="AAF5" s="329"/>
      <c r="AAG5" s="329"/>
      <c r="AAH5" s="329"/>
      <c r="AAI5" s="330"/>
      <c r="AAJ5" s="328">
        <f t="shared" ref="AAJ5" si="42">AAJ3</f>
        <v>45946</v>
      </c>
      <c r="AAK5" s="329"/>
      <c r="AAL5" s="329"/>
      <c r="AAM5" s="329"/>
      <c r="AAN5" s="329"/>
      <c r="AAO5" s="329"/>
      <c r="AAP5" s="330"/>
      <c r="AAQ5" s="328">
        <f t="shared" ref="AAQ5" si="43">AAQ3</f>
        <v>45953</v>
      </c>
      <c r="AAR5" s="329"/>
      <c r="AAS5" s="329"/>
      <c r="AAT5" s="329"/>
      <c r="AAU5" s="329"/>
      <c r="AAV5" s="329"/>
      <c r="AAW5" s="330"/>
      <c r="AAX5" s="328">
        <f t="shared" ref="AAX5" si="44">AAX3</f>
        <v>45960</v>
      </c>
      <c r="AAY5" s="329"/>
      <c r="AAZ5" s="329"/>
      <c r="ABA5" s="329"/>
      <c r="ABB5" s="329"/>
      <c r="ABC5" s="329"/>
      <c r="ABD5" s="330"/>
      <c r="ABE5" s="328">
        <f t="shared" ref="ABE5" si="45">ABE3</f>
        <v>45967</v>
      </c>
      <c r="ABF5" s="329"/>
      <c r="ABG5" s="329"/>
      <c r="ABH5" s="329"/>
      <c r="ABI5" s="329"/>
      <c r="ABJ5" s="329"/>
      <c r="ABK5" s="330"/>
      <c r="ABL5" s="328">
        <f t="shared" ref="ABL5" si="46">ABL3</f>
        <v>45974</v>
      </c>
      <c r="ABM5" s="329"/>
      <c r="ABN5" s="329"/>
      <c r="ABO5" s="329"/>
      <c r="ABP5" s="329"/>
      <c r="ABQ5" s="329"/>
      <c r="ABR5" s="330"/>
      <c r="ABS5" s="328">
        <f t="shared" ref="ABS5" si="47">ABS3</f>
        <v>45981</v>
      </c>
      <c r="ABT5" s="329"/>
      <c r="ABU5" s="329"/>
      <c r="ABV5" s="329"/>
      <c r="ABW5" s="329"/>
      <c r="ABX5" s="329"/>
      <c r="ABY5" s="330"/>
      <c r="ABZ5" s="328">
        <f t="shared" ref="ABZ5" si="48">ABZ3</f>
        <v>45988</v>
      </c>
      <c r="ACA5" s="329"/>
      <c r="ACB5" s="329"/>
      <c r="ACC5" s="329"/>
      <c r="ACD5" s="329"/>
      <c r="ACE5" s="329"/>
      <c r="ACF5" s="330"/>
      <c r="ACG5" s="328">
        <f t="shared" ref="ACG5" si="49">ACG3</f>
        <v>45995</v>
      </c>
      <c r="ACH5" s="329"/>
      <c r="ACI5" s="329"/>
      <c r="ACJ5" s="329"/>
      <c r="ACK5" s="329"/>
      <c r="ACL5" s="329"/>
      <c r="ACM5" s="330"/>
      <c r="ACN5" s="328">
        <f t="shared" ref="ACN5" si="50">ACN3</f>
        <v>46002</v>
      </c>
      <c r="ACO5" s="329"/>
      <c r="ACP5" s="329"/>
      <c r="ACQ5" s="329"/>
      <c r="ACR5" s="329"/>
      <c r="ACS5" s="329"/>
      <c r="ACT5" s="330"/>
      <c r="ACU5" s="328">
        <f t="shared" ref="ACU5" si="51">ACU3</f>
        <v>46009</v>
      </c>
      <c r="ACV5" s="329"/>
      <c r="ACW5" s="329"/>
      <c r="ACX5" s="329"/>
      <c r="ACY5" s="329"/>
      <c r="ACZ5" s="329"/>
      <c r="ADA5" s="330"/>
      <c r="ADB5" s="328">
        <f t="shared" ref="ADB5" si="52">ADB3</f>
        <v>46016</v>
      </c>
      <c r="ADC5" s="329"/>
      <c r="ADD5" s="329"/>
      <c r="ADE5" s="329"/>
      <c r="ADF5" s="329"/>
      <c r="ADG5" s="329"/>
      <c r="ADH5" s="330"/>
      <c r="ADI5" s="328">
        <f t="shared" ref="ADI5" si="53">ADI3</f>
        <v>46023</v>
      </c>
      <c r="ADJ5" s="329"/>
      <c r="ADK5" s="329"/>
      <c r="ADL5" s="329"/>
      <c r="ADM5" s="329"/>
      <c r="ADN5" s="329"/>
      <c r="ADO5" s="330"/>
      <c r="ADP5" s="328">
        <f t="shared" ref="ADP5" si="54">ADP3</f>
        <v>46030</v>
      </c>
      <c r="ADQ5" s="329"/>
      <c r="ADR5" s="329"/>
      <c r="ADS5" s="329"/>
      <c r="ADT5" s="329"/>
      <c r="ADU5" s="329"/>
      <c r="ADV5" s="330"/>
      <c r="ADW5" s="328">
        <f t="shared" ref="ADW5" si="55">ADW3</f>
        <v>46037</v>
      </c>
      <c r="ADX5" s="329"/>
      <c r="ADY5" s="329"/>
      <c r="ADZ5" s="329"/>
      <c r="AEA5" s="329"/>
      <c r="AEB5" s="329"/>
      <c r="AEC5" s="330"/>
      <c r="AED5" s="328">
        <f t="shared" ref="AED5" si="56">AED3</f>
        <v>46044</v>
      </c>
      <c r="AEE5" s="329"/>
      <c r="AEF5" s="329"/>
      <c r="AEG5" s="329"/>
      <c r="AEH5" s="329"/>
      <c r="AEI5" s="329"/>
      <c r="AEJ5" s="330"/>
      <c r="AEK5" s="328">
        <f t="shared" ref="AEK5" si="57">AEK3</f>
        <v>46051</v>
      </c>
      <c r="AEL5" s="329"/>
      <c r="AEM5" s="329"/>
      <c r="AEN5" s="329"/>
      <c r="AEO5" s="329"/>
      <c r="AEP5" s="329"/>
      <c r="AEQ5" s="330"/>
      <c r="AER5" s="328">
        <f t="shared" ref="AER5" si="58">AER3</f>
        <v>46058</v>
      </c>
      <c r="AES5" s="329"/>
      <c r="AET5" s="329"/>
      <c r="AEU5" s="329"/>
      <c r="AEV5" s="329"/>
      <c r="AEW5" s="329"/>
      <c r="AEX5" s="330"/>
      <c r="AEY5" s="328">
        <f t="shared" ref="AEY5" si="59">AEY3</f>
        <v>46065</v>
      </c>
      <c r="AEZ5" s="329"/>
      <c r="AFA5" s="329"/>
      <c r="AFB5" s="329"/>
      <c r="AFC5" s="329"/>
      <c r="AFD5" s="329"/>
      <c r="AFE5" s="330"/>
    </row>
    <row r="6" spans="1:837" s="80" customFormat="1" ht="27" customHeight="1">
      <c r="A6" s="72" t="s">
        <v>369</v>
      </c>
      <c r="B6" s="196">
        <f ca="1">B7+B124</f>
        <v>109.41176470588348</v>
      </c>
      <c r="C6" s="73" t="s">
        <v>370</v>
      </c>
      <c r="D6" s="74"/>
      <c r="E6" s="75"/>
      <c r="F6" s="197">
        <f>MIN(F8:F211)</f>
        <v>0</v>
      </c>
      <c r="G6" s="197">
        <f>MAX(G8:G211)</f>
        <v>45805</v>
      </c>
      <c r="H6" s="76">
        <f t="shared" ref="H6:H54" si="60">$G6-$F6+1</f>
        <v>45806</v>
      </c>
      <c r="I6" s="77">
        <f ca="1">($E$4-F6)/H6</f>
        <v>0.991267519538925</v>
      </c>
      <c r="J6" s="198">
        <f ca="1">J7+J124</f>
        <v>-81.467773065338989</v>
      </c>
      <c r="K6" s="78">
        <f ca="1">I6+J6/H6</f>
        <v>0.98948898019767406</v>
      </c>
      <c r="L6" s="79"/>
      <c r="M6" s="79"/>
      <c r="N6" s="79"/>
      <c r="O6" s="79"/>
      <c r="P6" s="79"/>
      <c r="Q6" s="79"/>
      <c r="R6" s="79"/>
      <c r="S6" s="79"/>
      <c r="T6" s="79"/>
      <c r="U6" s="79"/>
      <c r="V6" s="79"/>
      <c r="W6" s="79"/>
      <c r="X6" s="79"/>
      <c r="Y6" s="79"/>
      <c r="Z6" s="79"/>
      <c r="AA6" s="79"/>
      <c r="AB6" s="79"/>
      <c r="AC6" s="79"/>
      <c r="AD6" s="79"/>
      <c r="AE6" s="79"/>
      <c r="AF6" s="79"/>
      <c r="AG6" s="79"/>
      <c r="AH6" s="79"/>
      <c r="AI6" s="79"/>
      <c r="AJ6" s="79"/>
      <c r="AK6" s="79"/>
      <c r="AL6" s="79"/>
      <c r="AM6" s="79"/>
      <c r="AN6" s="79"/>
      <c r="AO6" s="79"/>
      <c r="AP6" s="79"/>
      <c r="AQ6" s="79"/>
      <c r="AR6" s="79"/>
      <c r="AS6" s="79"/>
      <c r="AT6" s="79"/>
      <c r="AU6" s="79"/>
      <c r="AV6" s="79"/>
      <c r="AW6" s="79"/>
      <c r="AX6" s="79"/>
      <c r="AY6" s="79"/>
      <c r="AZ6" s="79"/>
      <c r="BA6" s="79"/>
      <c r="BB6" s="79"/>
      <c r="BC6" s="79"/>
      <c r="BD6" s="79"/>
      <c r="BE6" s="79"/>
      <c r="BF6" s="79"/>
      <c r="BG6" s="79"/>
      <c r="BH6" s="79"/>
      <c r="BI6" s="79"/>
      <c r="BJ6" s="79"/>
      <c r="BK6" s="79"/>
      <c r="BL6" s="79"/>
      <c r="BM6" s="79"/>
      <c r="BN6" s="79"/>
      <c r="BO6" s="79"/>
      <c r="BP6" s="79"/>
      <c r="BQ6" s="79"/>
      <c r="BR6" s="79"/>
      <c r="BS6" s="79"/>
      <c r="BT6" s="79"/>
      <c r="BU6" s="79"/>
      <c r="BV6" s="79"/>
      <c r="BW6" s="79"/>
      <c r="BX6" s="79"/>
      <c r="BY6" s="79"/>
      <c r="BZ6" s="79"/>
      <c r="CA6" s="79"/>
      <c r="CB6" s="79"/>
      <c r="CC6" s="79"/>
      <c r="CD6" s="79"/>
      <c r="CE6" s="79"/>
      <c r="CF6" s="79"/>
      <c r="CG6" s="79"/>
      <c r="CH6" s="79"/>
      <c r="CI6" s="79"/>
      <c r="CJ6" s="79"/>
      <c r="CK6" s="79"/>
      <c r="CL6" s="79"/>
      <c r="CM6" s="79"/>
      <c r="CN6" s="79"/>
      <c r="CO6" s="79"/>
      <c r="CP6" s="79"/>
      <c r="CQ6" s="79"/>
      <c r="CR6" s="79"/>
      <c r="CS6" s="79"/>
      <c r="CT6" s="79"/>
      <c r="CU6" s="79"/>
      <c r="CV6" s="79"/>
      <c r="CW6" s="79"/>
      <c r="CX6" s="79"/>
      <c r="CY6" s="79"/>
      <c r="CZ6" s="79"/>
      <c r="DA6" s="79"/>
      <c r="DB6" s="79"/>
      <c r="DC6" s="79"/>
      <c r="DD6" s="79"/>
      <c r="DE6" s="79"/>
      <c r="DF6" s="79"/>
      <c r="DG6" s="79"/>
      <c r="DH6" s="79"/>
      <c r="DI6" s="79"/>
      <c r="DJ6" s="79"/>
      <c r="DK6" s="79"/>
      <c r="DL6" s="79"/>
      <c r="DM6" s="79"/>
      <c r="DN6" s="79"/>
      <c r="DO6" s="79"/>
      <c r="DP6" s="79"/>
      <c r="DQ6" s="79"/>
      <c r="DR6" s="79"/>
      <c r="DS6" s="79"/>
      <c r="DT6" s="79"/>
      <c r="DU6" s="79"/>
      <c r="DV6" s="79"/>
      <c r="DW6" s="79"/>
      <c r="DX6" s="79"/>
      <c r="DY6" s="79"/>
      <c r="DZ6" s="79"/>
      <c r="EA6" s="79"/>
      <c r="EB6" s="79"/>
      <c r="EC6" s="79"/>
      <c r="ED6" s="79"/>
      <c r="EE6" s="79"/>
      <c r="EF6" s="79"/>
      <c r="EG6" s="79"/>
      <c r="EH6" s="79"/>
      <c r="EI6" s="79"/>
      <c r="EJ6" s="79"/>
      <c r="EK6" s="79"/>
      <c r="EL6" s="79"/>
      <c r="EM6" s="79"/>
      <c r="EN6" s="79"/>
      <c r="EO6" s="79"/>
      <c r="EP6" s="79"/>
      <c r="EQ6" s="79"/>
      <c r="ER6" s="79"/>
      <c r="ES6" s="79"/>
      <c r="ET6" s="79"/>
      <c r="EU6" s="79"/>
      <c r="EV6" s="79"/>
      <c r="EW6" s="79"/>
      <c r="EX6" s="79"/>
      <c r="EY6" s="79"/>
      <c r="EZ6" s="79"/>
      <c r="FA6" s="79"/>
      <c r="FB6" s="79"/>
      <c r="FC6" s="79"/>
      <c r="FD6" s="79"/>
      <c r="FE6" s="79"/>
      <c r="FF6" s="79"/>
      <c r="FG6" s="79"/>
      <c r="FH6" s="79"/>
      <c r="FI6" s="79"/>
      <c r="FJ6" s="79"/>
      <c r="FK6" s="79"/>
      <c r="FL6" s="79"/>
      <c r="FM6" s="79"/>
      <c r="FN6" s="79"/>
      <c r="FO6" s="79"/>
      <c r="FP6" s="79"/>
      <c r="FQ6" s="79"/>
      <c r="FR6" s="79"/>
      <c r="FS6" s="79"/>
      <c r="FT6" s="79"/>
      <c r="FU6" s="79"/>
      <c r="FV6" s="79"/>
      <c r="FW6" s="79"/>
      <c r="FX6" s="79"/>
      <c r="FY6" s="79"/>
      <c r="FZ6" s="79"/>
      <c r="GA6" s="79"/>
      <c r="GB6" s="79"/>
      <c r="GC6" s="79"/>
      <c r="GD6" s="79"/>
      <c r="GE6" s="79"/>
      <c r="GF6" s="79"/>
      <c r="GG6" s="79"/>
      <c r="GH6" s="79"/>
      <c r="GI6" s="79"/>
      <c r="GJ6" s="79"/>
      <c r="GK6" s="79"/>
      <c r="GL6" s="79"/>
      <c r="GM6" s="79"/>
      <c r="GN6" s="79"/>
      <c r="GO6" s="79"/>
      <c r="GP6" s="79"/>
      <c r="GQ6" s="79"/>
      <c r="GR6" s="79"/>
      <c r="GS6" s="79"/>
      <c r="GT6" s="79"/>
      <c r="GU6" s="79"/>
      <c r="GV6" s="79"/>
      <c r="GW6" s="79"/>
      <c r="GX6" s="79"/>
      <c r="GY6" s="79"/>
      <c r="GZ6" s="79"/>
      <c r="HA6" s="79"/>
      <c r="HB6" s="79"/>
      <c r="HC6" s="79"/>
      <c r="HD6" s="79"/>
      <c r="HE6" s="79"/>
      <c r="HF6" s="79"/>
      <c r="HG6" s="79"/>
      <c r="HH6" s="79"/>
      <c r="HI6" s="79"/>
      <c r="HJ6" s="79"/>
      <c r="HK6" s="79"/>
      <c r="HL6" s="79"/>
      <c r="HM6" s="79"/>
      <c r="HN6" s="79"/>
      <c r="HO6" s="79"/>
      <c r="HP6" s="79"/>
      <c r="HQ6" s="79"/>
      <c r="HR6" s="79"/>
      <c r="HS6" s="79"/>
      <c r="HT6" s="79"/>
      <c r="HU6" s="79"/>
      <c r="HV6" s="79"/>
      <c r="HW6" s="79"/>
      <c r="HX6" s="79"/>
      <c r="HY6" s="79"/>
      <c r="HZ6" s="79"/>
      <c r="IA6" s="79"/>
      <c r="IB6" s="79"/>
      <c r="IC6" s="79"/>
      <c r="ID6" s="79"/>
      <c r="IE6" s="79"/>
      <c r="IF6" s="79"/>
      <c r="IG6" s="79"/>
      <c r="IH6" s="79"/>
      <c r="II6" s="79"/>
      <c r="IJ6" s="79"/>
      <c r="IK6" s="79"/>
      <c r="IL6" s="79"/>
      <c r="IM6" s="79"/>
      <c r="IN6" s="79"/>
      <c r="IO6" s="79"/>
      <c r="IP6" s="79"/>
      <c r="IQ6" s="79"/>
      <c r="IR6" s="79"/>
      <c r="IS6" s="79"/>
      <c r="IT6" s="79"/>
      <c r="IU6" s="79"/>
      <c r="IV6" s="79"/>
      <c r="IW6" s="79"/>
      <c r="IX6" s="79"/>
      <c r="IY6" s="79"/>
      <c r="IZ6" s="79"/>
      <c r="JA6" s="79"/>
      <c r="JB6" s="79"/>
      <c r="JC6" s="79"/>
      <c r="JD6" s="79"/>
      <c r="JE6" s="79"/>
      <c r="JF6" s="79"/>
      <c r="JG6" s="79"/>
      <c r="JH6" s="79"/>
      <c r="JI6" s="79"/>
      <c r="JJ6" s="79"/>
      <c r="JK6" s="79"/>
      <c r="JL6" s="79"/>
      <c r="JM6" s="79"/>
      <c r="JN6" s="79"/>
      <c r="JO6" s="79"/>
      <c r="JP6" s="79"/>
      <c r="JQ6" s="79"/>
      <c r="JR6" s="79"/>
      <c r="JS6" s="79"/>
      <c r="JT6" s="79"/>
      <c r="JU6" s="79"/>
      <c r="JV6" s="79"/>
      <c r="JW6" s="79"/>
      <c r="JX6" s="79"/>
      <c r="JY6" s="79"/>
      <c r="JZ6" s="79"/>
      <c r="KA6" s="79"/>
      <c r="KB6" s="79"/>
      <c r="KC6" s="79"/>
      <c r="KD6" s="79"/>
      <c r="KE6" s="79"/>
      <c r="KF6" s="79"/>
      <c r="KG6" s="79"/>
      <c r="KH6" s="79"/>
      <c r="KI6" s="79"/>
      <c r="KJ6" s="79"/>
      <c r="KK6" s="79"/>
      <c r="KL6" s="79"/>
      <c r="KM6" s="79"/>
      <c r="KN6" s="79"/>
      <c r="KO6" s="79"/>
      <c r="KP6" s="79"/>
      <c r="KQ6" s="79"/>
      <c r="KR6" s="79"/>
      <c r="KS6" s="79"/>
      <c r="KT6" s="79"/>
      <c r="KU6" s="79"/>
      <c r="KV6" s="79"/>
      <c r="KW6" s="79"/>
      <c r="KX6" s="79"/>
      <c r="KY6" s="79"/>
      <c r="KZ6" s="79"/>
      <c r="LA6" s="79"/>
      <c r="LB6" s="79"/>
      <c r="LC6" s="79"/>
      <c r="LD6" s="79"/>
      <c r="LE6" s="79"/>
      <c r="LF6" s="79"/>
      <c r="LG6" s="79"/>
      <c r="LH6" s="79"/>
      <c r="LI6" s="79"/>
      <c r="LJ6" s="79"/>
      <c r="LK6" s="79"/>
      <c r="LL6" s="79"/>
      <c r="LM6" s="79"/>
      <c r="LN6" s="79"/>
      <c r="LO6" s="79"/>
      <c r="LP6" s="79"/>
      <c r="LQ6" s="79"/>
      <c r="LR6" s="79"/>
      <c r="LS6" s="79"/>
      <c r="LT6" s="79"/>
      <c r="LU6" s="79"/>
      <c r="LV6" s="79"/>
      <c r="LW6" s="79"/>
      <c r="LX6" s="79"/>
      <c r="LY6" s="79"/>
      <c r="LZ6" s="79"/>
      <c r="MA6" s="79"/>
      <c r="MB6" s="79"/>
      <c r="MC6" s="79"/>
      <c r="MD6" s="79"/>
      <c r="ME6" s="79"/>
      <c r="MF6" s="79"/>
      <c r="MG6" s="79"/>
      <c r="MH6" s="79"/>
      <c r="MI6" s="79"/>
      <c r="MJ6" s="79"/>
      <c r="MK6" s="79"/>
      <c r="ML6" s="79"/>
      <c r="MM6" s="79"/>
      <c r="MN6" s="79"/>
      <c r="MO6" s="79"/>
      <c r="MP6" s="79"/>
      <c r="MQ6" s="79"/>
      <c r="MR6" s="79"/>
      <c r="MS6" s="79"/>
      <c r="MT6" s="79"/>
      <c r="MU6" s="79"/>
      <c r="MV6" s="79"/>
      <c r="MW6" s="79"/>
      <c r="MX6" s="79"/>
      <c r="MY6" s="79"/>
      <c r="MZ6" s="79"/>
      <c r="NA6" s="79"/>
      <c r="NB6" s="79"/>
      <c r="NC6" s="79"/>
      <c r="ND6" s="79"/>
      <c r="NE6" s="79"/>
      <c r="NF6" s="79"/>
      <c r="NG6" s="79"/>
      <c r="NH6" s="79"/>
      <c r="NI6" s="79"/>
      <c r="NJ6" s="79"/>
      <c r="NK6" s="79"/>
      <c r="NL6" s="79"/>
      <c r="NM6" s="79"/>
      <c r="NN6" s="79"/>
      <c r="NO6" s="79"/>
      <c r="NP6" s="79"/>
      <c r="NQ6" s="79"/>
      <c r="NR6" s="79"/>
      <c r="NS6" s="79"/>
      <c r="NT6" s="79"/>
      <c r="NU6" s="79"/>
      <c r="NV6" s="79"/>
      <c r="NW6" s="79"/>
      <c r="NX6" s="79"/>
      <c r="NY6" s="79"/>
      <c r="NZ6" s="79"/>
      <c r="OA6" s="79"/>
      <c r="OB6" s="79"/>
      <c r="OC6" s="79"/>
      <c r="OD6" s="79"/>
      <c r="OE6" s="79"/>
      <c r="OF6" s="79"/>
      <c r="OG6" s="79"/>
      <c r="OH6" s="79"/>
      <c r="OI6" s="79"/>
      <c r="OJ6" s="79"/>
      <c r="OK6" s="79"/>
      <c r="OL6" s="79"/>
      <c r="OM6" s="79"/>
      <c r="ON6" s="79"/>
      <c r="OO6" s="79"/>
      <c r="OP6" s="79"/>
      <c r="OQ6" s="79"/>
      <c r="OR6" s="79"/>
      <c r="OS6" s="79"/>
      <c r="OT6" s="79"/>
      <c r="OU6" s="79"/>
      <c r="OV6" s="79"/>
      <c r="OW6" s="79"/>
      <c r="OX6" s="79"/>
      <c r="OY6" s="79"/>
      <c r="OZ6" s="79"/>
      <c r="PA6" s="79"/>
      <c r="PB6" s="79"/>
      <c r="PC6" s="79"/>
      <c r="PD6" s="79"/>
      <c r="PE6" s="79"/>
      <c r="PF6" s="79"/>
      <c r="PG6" s="79"/>
      <c r="PH6" s="79"/>
      <c r="PI6" s="79"/>
      <c r="PJ6" s="79"/>
      <c r="PK6" s="79"/>
      <c r="PL6" s="79"/>
      <c r="PM6" s="79"/>
      <c r="PN6" s="79"/>
      <c r="PO6" s="79"/>
      <c r="PP6" s="79"/>
      <c r="PQ6" s="79"/>
      <c r="PR6" s="79"/>
      <c r="PS6" s="79"/>
      <c r="PT6" s="79"/>
      <c r="PU6" s="79"/>
      <c r="PV6" s="79"/>
      <c r="PW6" s="79"/>
      <c r="PX6" s="79"/>
      <c r="PY6" s="79"/>
      <c r="PZ6" s="79"/>
      <c r="QA6" s="79"/>
      <c r="QB6" s="79"/>
      <c r="QC6" s="79"/>
      <c r="QD6" s="79"/>
      <c r="QE6" s="79"/>
      <c r="QF6" s="79"/>
      <c r="QG6" s="79"/>
      <c r="QH6" s="79"/>
      <c r="QI6" s="79"/>
      <c r="QJ6" s="79"/>
      <c r="QK6" s="79"/>
      <c r="QL6" s="79"/>
      <c r="QM6" s="79"/>
      <c r="QN6" s="79"/>
      <c r="QO6" s="79"/>
      <c r="QP6" s="79"/>
      <c r="QQ6" s="79"/>
      <c r="QR6" s="79"/>
      <c r="QS6" s="79"/>
      <c r="QT6" s="79"/>
      <c r="QU6" s="79"/>
      <c r="QV6" s="79"/>
      <c r="QW6" s="79"/>
      <c r="QX6" s="79"/>
      <c r="QY6" s="79"/>
      <c r="QZ6" s="79"/>
      <c r="RA6" s="79"/>
      <c r="RB6" s="79"/>
      <c r="RC6" s="79"/>
      <c r="RD6" s="79"/>
      <c r="RE6" s="79"/>
      <c r="RF6" s="79"/>
      <c r="RG6" s="79"/>
      <c r="RH6" s="79"/>
      <c r="RI6" s="79"/>
      <c r="RJ6" s="79"/>
      <c r="RK6" s="79"/>
      <c r="RL6" s="79"/>
      <c r="RM6" s="79"/>
      <c r="RN6" s="79"/>
      <c r="RO6" s="79"/>
      <c r="RP6" s="79"/>
      <c r="RQ6" s="79"/>
      <c r="RR6" s="79"/>
      <c r="RS6" s="79"/>
      <c r="RT6" s="79"/>
      <c r="RU6" s="79"/>
      <c r="RV6" s="79"/>
      <c r="RW6" s="79"/>
      <c r="RX6" s="79"/>
      <c r="RY6" s="79"/>
      <c r="RZ6" s="79"/>
      <c r="SA6" s="79"/>
      <c r="SB6" s="79"/>
      <c r="SC6" s="79"/>
      <c r="SD6" s="79"/>
      <c r="SE6" s="79"/>
      <c r="SF6" s="79"/>
      <c r="SG6" s="79"/>
      <c r="SH6" s="79"/>
      <c r="SI6" s="79"/>
      <c r="SJ6" s="79"/>
      <c r="SK6" s="79"/>
      <c r="SL6" s="79"/>
      <c r="SM6" s="79"/>
      <c r="SN6" s="79"/>
      <c r="SO6" s="79"/>
      <c r="SP6" s="79"/>
      <c r="SQ6" s="79"/>
      <c r="SR6" s="79"/>
      <c r="SS6" s="79"/>
      <c r="ST6" s="79"/>
      <c r="SU6" s="79"/>
      <c r="SV6" s="79"/>
      <c r="SW6" s="79"/>
      <c r="SX6" s="79"/>
      <c r="SY6" s="79"/>
      <c r="SZ6" s="79"/>
      <c r="TA6" s="79"/>
      <c r="TB6" s="79"/>
      <c r="TC6" s="79"/>
      <c r="TD6" s="79"/>
      <c r="TE6" s="79"/>
      <c r="TF6" s="79"/>
      <c r="TG6" s="79"/>
      <c r="TH6" s="79"/>
      <c r="TI6" s="79"/>
      <c r="TJ6" s="79"/>
      <c r="TK6" s="79"/>
      <c r="TL6" s="79"/>
      <c r="TM6" s="79"/>
      <c r="TN6" s="79"/>
      <c r="TO6" s="79"/>
      <c r="TP6" s="79"/>
      <c r="TQ6" s="79"/>
      <c r="TR6" s="79"/>
      <c r="TS6" s="79"/>
      <c r="TT6" s="79"/>
      <c r="TU6" s="79"/>
      <c r="TV6" s="79"/>
      <c r="TW6" s="79"/>
      <c r="TX6" s="79"/>
      <c r="TY6" s="79"/>
      <c r="TZ6" s="79"/>
      <c r="UA6" s="79"/>
      <c r="UB6" s="79"/>
      <c r="UC6" s="79"/>
      <c r="UD6" s="79"/>
      <c r="UE6" s="79"/>
      <c r="UF6" s="79"/>
      <c r="UG6" s="79"/>
      <c r="UH6" s="79"/>
      <c r="UI6" s="79"/>
      <c r="UJ6" s="79"/>
      <c r="UK6" s="79"/>
      <c r="UL6" s="79"/>
      <c r="UM6" s="79"/>
      <c r="UN6" s="79"/>
      <c r="UO6" s="79"/>
      <c r="UP6" s="79"/>
      <c r="UQ6" s="79"/>
      <c r="UR6" s="79"/>
      <c r="US6" s="79"/>
      <c r="UT6" s="79"/>
      <c r="UU6" s="79"/>
      <c r="UV6" s="79"/>
      <c r="UW6" s="79"/>
      <c r="UX6" s="79"/>
      <c r="UY6" s="79"/>
      <c r="UZ6" s="79"/>
      <c r="VA6" s="79"/>
      <c r="VB6" s="79"/>
      <c r="VC6" s="79"/>
      <c r="VD6" s="79"/>
      <c r="VE6" s="79"/>
      <c r="VF6" s="79"/>
      <c r="VG6" s="79"/>
      <c r="VH6" s="79"/>
      <c r="VI6" s="79"/>
      <c r="VJ6" s="79"/>
      <c r="VK6" s="79"/>
      <c r="VL6" s="79"/>
      <c r="VM6" s="79"/>
      <c r="VN6" s="79"/>
      <c r="VO6" s="79"/>
      <c r="VP6" s="79"/>
      <c r="VQ6" s="79"/>
      <c r="VR6" s="79"/>
      <c r="VS6" s="79"/>
      <c r="VT6" s="79"/>
      <c r="VU6" s="79"/>
      <c r="VV6" s="79"/>
      <c r="VW6" s="79"/>
      <c r="VX6" s="79"/>
      <c r="VY6" s="79"/>
      <c r="VZ6" s="79"/>
      <c r="WA6" s="79"/>
      <c r="WB6" s="79"/>
      <c r="WC6" s="79"/>
      <c r="WD6" s="79"/>
      <c r="WE6" s="79"/>
      <c r="WF6" s="79"/>
      <c r="WG6" s="79"/>
      <c r="WH6" s="79"/>
      <c r="WI6" s="79"/>
      <c r="WJ6" s="79"/>
      <c r="WK6" s="79"/>
      <c r="WL6" s="79"/>
      <c r="WM6" s="79"/>
      <c r="WN6" s="79"/>
      <c r="WO6" s="79"/>
      <c r="WP6" s="79"/>
      <c r="WQ6" s="79"/>
      <c r="WR6" s="79"/>
      <c r="WS6" s="79"/>
      <c r="WT6" s="79"/>
      <c r="WU6" s="79"/>
      <c r="WV6" s="79"/>
      <c r="WW6" s="79"/>
      <c r="WX6" s="79"/>
      <c r="WY6" s="79"/>
      <c r="WZ6" s="79"/>
      <c r="XA6" s="79"/>
      <c r="XB6" s="79"/>
      <c r="XC6" s="79"/>
      <c r="XD6" s="79"/>
      <c r="XE6" s="79"/>
      <c r="XF6" s="79"/>
      <c r="XG6" s="79"/>
      <c r="XH6" s="79"/>
      <c r="XI6" s="79"/>
      <c r="XJ6" s="79"/>
      <c r="XK6" s="79"/>
      <c r="XL6" s="79"/>
      <c r="XM6" s="79"/>
      <c r="XN6" s="79"/>
      <c r="XO6" s="79"/>
      <c r="XP6" s="79"/>
      <c r="XQ6" s="79"/>
      <c r="XR6" s="79"/>
      <c r="XS6" s="79"/>
      <c r="XT6" s="79"/>
      <c r="XU6" s="79"/>
      <c r="XV6" s="79"/>
      <c r="XW6" s="79"/>
      <c r="XX6" s="79"/>
      <c r="XY6" s="79"/>
      <c r="XZ6" s="79"/>
      <c r="YA6" s="79"/>
      <c r="YB6" s="79"/>
      <c r="YC6" s="79"/>
      <c r="YD6" s="79"/>
      <c r="YE6" s="79"/>
      <c r="YF6" s="79"/>
      <c r="YG6" s="79"/>
      <c r="YH6" s="79"/>
      <c r="YI6" s="79"/>
      <c r="YJ6" s="79"/>
      <c r="YK6" s="79"/>
      <c r="YL6" s="79"/>
      <c r="YM6" s="79"/>
      <c r="YN6" s="79"/>
      <c r="YO6" s="79"/>
      <c r="YP6" s="79"/>
      <c r="YQ6" s="79"/>
      <c r="YR6" s="79"/>
      <c r="YS6" s="79"/>
      <c r="YT6" s="79"/>
      <c r="YU6" s="79"/>
      <c r="YV6" s="79"/>
      <c r="YW6" s="79"/>
      <c r="YX6" s="79"/>
      <c r="YY6" s="79"/>
      <c r="YZ6" s="79"/>
      <c r="ZA6" s="79"/>
      <c r="ZB6" s="79"/>
      <c r="ZC6" s="79"/>
      <c r="ZD6" s="79"/>
      <c r="ZE6" s="79"/>
      <c r="ZF6" s="79"/>
      <c r="ZG6" s="79"/>
      <c r="ZH6" s="79"/>
      <c r="ZI6" s="79"/>
      <c r="ZJ6" s="79"/>
      <c r="ZK6" s="79"/>
      <c r="ZL6" s="79"/>
      <c r="ZM6" s="79"/>
      <c r="ZN6" s="79"/>
      <c r="ZO6" s="79"/>
      <c r="ZP6" s="79"/>
      <c r="ZQ6" s="79"/>
      <c r="ZR6" s="79"/>
      <c r="ZS6" s="79"/>
      <c r="ZT6" s="79"/>
      <c r="ZU6" s="79"/>
      <c r="ZV6" s="79"/>
      <c r="ZW6" s="79"/>
      <c r="ZX6" s="79"/>
      <c r="ZY6" s="79"/>
      <c r="ZZ6" s="79"/>
      <c r="AAA6" s="79"/>
      <c r="AAB6" s="79"/>
      <c r="AAC6" s="79"/>
      <c r="AAD6" s="79"/>
      <c r="AAE6" s="79"/>
      <c r="AAF6" s="79"/>
      <c r="AAG6" s="79"/>
      <c r="AAH6" s="79"/>
      <c r="AAI6" s="79"/>
      <c r="AAJ6" s="79"/>
      <c r="AAK6" s="79"/>
      <c r="AAL6" s="79"/>
      <c r="AAM6" s="79"/>
      <c r="AAN6" s="79"/>
      <c r="AAO6" s="79"/>
      <c r="AAP6" s="79"/>
      <c r="AAQ6" s="79"/>
      <c r="AAR6" s="79"/>
      <c r="AAS6" s="79"/>
      <c r="AAT6" s="79"/>
      <c r="AAU6" s="79"/>
      <c r="AAV6" s="79"/>
      <c r="AAW6" s="79"/>
      <c r="AAX6" s="79"/>
      <c r="AAY6" s="79"/>
      <c r="AAZ6" s="79"/>
      <c r="ABA6" s="79"/>
      <c r="ABB6" s="79"/>
      <c r="ABC6" s="79"/>
      <c r="ABD6" s="79"/>
      <c r="ABE6" s="79"/>
      <c r="ABF6" s="79"/>
      <c r="ABG6" s="79"/>
      <c r="ABH6" s="79"/>
      <c r="ABI6" s="79"/>
      <c r="ABJ6" s="79"/>
      <c r="ABK6" s="79"/>
      <c r="ABL6" s="79"/>
      <c r="ABM6" s="79"/>
      <c r="ABN6" s="79"/>
      <c r="ABO6" s="79"/>
      <c r="ABP6" s="79"/>
      <c r="ABQ6" s="79"/>
      <c r="ABR6" s="79"/>
      <c r="ABS6" s="79"/>
      <c r="ABT6" s="79"/>
      <c r="ABU6" s="79"/>
      <c r="ABV6" s="79"/>
      <c r="ABW6" s="79"/>
      <c r="ABX6" s="79"/>
      <c r="ABY6" s="79"/>
      <c r="ABZ6" s="79"/>
      <c r="ACA6" s="79"/>
      <c r="ACB6" s="79"/>
      <c r="ACC6" s="79"/>
      <c r="ACD6" s="79"/>
      <c r="ACE6" s="79"/>
      <c r="ACF6" s="79"/>
      <c r="ACG6" s="79"/>
      <c r="ACH6" s="79"/>
      <c r="ACI6" s="79"/>
      <c r="ACJ6" s="79"/>
      <c r="ACK6" s="79"/>
      <c r="ACL6" s="79"/>
      <c r="ACM6" s="79"/>
      <c r="ACN6" s="79"/>
      <c r="ACO6" s="79"/>
      <c r="ACP6" s="79"/>
      <c r="ACQ6" s="79"/>
      <c r="ACR6" s="79"/>
      <c r="ACS6" s="79"/>
      <c r="ACT6" s="79"/>
      <c r="ACU6" s="79"/>
      <c r="ACV6" s="79"/>
      <c r="ACW6" s="79"/>
      <c r="ACX6" s="79"/>
      <c r="ACY6" s="79"/>
      <c r="ACZ6" s="79"/>
      <c r="ADA6" s="79"/>
      <c r="ADB6" s="79"/>
      <c r="ADC6" s="79"/>
      <c r="ADD6" s="79"/>
      <c r="ADE6" s="79"/>
      <c r="ADF6" s="79"/>
      <c r="ADG6" s="79"/>
      <c r="ADH6" s="79"/>
      <c r="ADI6" s="79"/>
      <c r="ADJ6" s="79"/>
      <c r="ADK6" s="79"/>
      <c r="ADL6" s="79"/>
      <c r="ADM6" s="79"/>
      <c r="ADN6" s="79"/>
      <c r="ADO6" s="79"/>
      <c r="ADP6" s="79"/>
      <c r="ADQ6" s="79"/>
      <c r="ADR6" s="79"/>
      <c r="ADS6" s="79"/>
      <c r="ADT6" s="79"/>
      <c r="ADU6" s="79"/>
      <c r="ADV6" s="79"/>
      <c r="ADW6" s="79"/>
      <c r="ADX6" s="79"/>
      <c r="ADY6" s="79"/>
      <c r="ADZ6" s="79"/>
      <c r="AEA6" s="79"/>
      <c r="AEB6" s="79"/>
      <c r="AEC6" s="79"/>
      <c r="AED6" s="79"/>
      <c r="AEE6" s="79"/>
      <c r="AEF6" s="79"/>
      <c r="AEG6" s="79"/>
      <c r="AEH6" s="79"/>
      <c r="AEI6" s="79"/>
      <c r="AEJ6" s="79"/>
      <c r="AEK6" s="79"/>
      <c r="AEL6" s="79"/>
      <c r="AEM6" s="79"/>
      <c r="AEN6" s="79"/>
      <c r="AEO6" s="79"/>
      <c r="AEP6" s="79"/>
      <c r="AEQ6" s="79"/>
      <c r="AER6" s="79"/>
      <c r="AES6" s="79"/>
      <c r="AET6" s="79"/>
      <c r="AEU6" s="79"/>
      <c r="AEV6" s="79"/>
      <c r="AEW6" s="79"/>
      <c r="AEX6" s="79"/>
      <c r="AEY6" s="79"/>
      <c r="AEZ6" s="79"/>
      <c r="AFA6" s="79"/>
      <c r="AFB6" s="79"/>
      <c r="AFC6" s="79"/>
      <c r="AFD6" s="79"/>
      <c r="AFE6" s="79"/>
    </row>
    <row r="7" spans="1:837" s="144" customFormat="1" ht="39.6" customHeight="1">
      <c r="A7" s="81" t="s">
        <v>371</v>
      </c>
      <c r="B7" s="199">
        <f ca="1">H8*(I8-K8)+H12*(I12-K12)+H22*(I22-K22)+H57*(I57-K57)</f>
        <v>77.411764705882348</v>
      </c>
      <c r="C7" s="82" t="s">
        <v>372</v>
      </c>
      <c r="D7" s="83"/>
      <c r="E7" s="84"/>
      <c r="F7" s="200">
        <f>MIN(F8:F117)</f>
        <v>45231</v>
      </c>
      <c r="G7" s="200">
        <f>MAX(G8:G117)</f>
        <v>45635</v>
      </c>
      <c r="H7" s="85">
        <f t="shared" si="60"/>
        <v>405</v>
      </c>
      <c r="I7" s="86">
        <f ca="1">($E$4-F7)/H7</f>
        <v>0.43209876543209874</v>
      </c>
      <c r="J7" s="201">
        <f ca="1">AVERAGE(J8:J117)*8</f>
        <v>-18.939037433155079</v>
      </c>
      <c r="K7" s="87">
        <f ca="1">I7+J7/H7</f>
        <v>0.38533571004159239</v>
      </c>
      <c r="L7" s="143"/>
      <c r="M7" s="143"/>
      <c r="N7" s="143"/>
      <c r="O7" s="143"/>
      <c r="P7" s="143"/>
      <c r="Q7" s="143"/>
      <c r="R7" s="143"/>
      <c r="S7" s="143"/>
      <c r="T7" s="143"/>
      <c r="U7" s="143"/>
      <c r="V7" s="143"/>
      <c r="W7" s="143"/>
      <c r="X7" s="143"/>
      <c r="Y7" s="143"/>
      <c r="Z7" s="143"/>
      <c r="AA7" s="143"/>
      <c r="AB7" s="143"/>
      <c r="AC7" s="143"/>
      <c r="AD7" s="143"/>
      <c r="AE7" s="143"/>
      <c r="AF7" s="143"/>
      <c r="AG7" s="143"/>
      <c r="AH7" s="143"/>
      <c r="AI7" s="143"/>
      <c r="AJ7" s="143"/>
      <c r="AK7" s="143"/>
      <c r="AL7" s="143"/>
      <c r="AM7" s="143"/>
      <c r="AN7" s="143"/>
      <c r="AO7" s="143"/>
      <c r="AP7" s="143"/>
      <c r="AQ7" s="143"/>
      <c r="AR7" s="143"/>
      <c r="AS7" s="143"/>
      <c r="AT7" s="143"/>
      <c r="AU7" s="143"/>
      <c r="AV7" s="143"/>
      <c r="AW7" s="143"/>
      <c r="AX7" s="143"/>
      <c r="AY7" s="143"/>
      <c r="AZ7" s="143"/>
      <c r="BA7" s="143"/>
      <c r="BB7" s="143"/>
      <c r="BC7" s="143"/>
      <c r="BD7" s="143"/>
      <c r="BE7" s="143"/>
      <c r="BF7" s="143"/>
      <c r="BG7" s="143"/>
      <c r="BH7" s="143"/>
      <c r="BI7" s="143"/>
      <c r="BJ7" s="143"/>
      <c r="BK7" s="143"/>
      <c r="BL7" s="143"/>
      <c r="BM7" s="143"/>
      <c r="BN7" s="143"/>
      <c r="BO7" s="143"/>
      <c r="BP7" s="143"/>
      <c r="BQ7" s="143"/>
      <c r="BR7" s="143"/>
      <c r="BS7" s="143"/>
      <c r="BT7" s="143"/>
      <c r="BU7" s="143"/>
      <c r="BV7" s="143"/>
      <c r="BW7" s="143"/>
      <c r="BX7" s="143"/>
      <c r="BY7" s="143"/>
      <c r="BZ7" s="143"/>
      <c r="CA7" s="143"/>
      <c r="CB7" s="143"/>
      <c r="CC7" s="143"/>
      <c r="CD7" s="143"/>
      <c r="CE7" s="143"/>
      <c r="CF7" s="143"/>
      <c r="CG7" s="143"/>
      <c r="CH7" s="143"/>
      <c r="CI7" s="143"/>
      <c r="CJ7" s="143"/>
      <c r="CK7" s="143"/>
      <c r="CL7" s="143"/>
      <c r="CM7" s="143"/>
      <c r="CN7" s="143"/>
      <c r="CO7" s="143"/>
      <c r="CP7" s="143"/>
      <c r="CQ7" s="143"/>
      <c r="CR7" s="143"/>
      <c r="CS7" s="143"/>
      <c r="CT7" s="143"/>
      <c r="CU7" s="143"/>
      <c r="CV7" s="143"/>
      <c r="CW7" s="143"/>
      <c r="CX7" s="143"/>
      <c r="CY7" s="143"/>
      <c r="CZ7" s="143"/>
      <c r="DA7" s="143"/>
      <c r="DB7" s="143"/>
      <c r="DC7" s="143"/>
      <c r="DD7" s="143"/>
      <c r="DE7" s="143"/>
      <c r="DF7" s="143"/>
      <c r="DG7" s="143"/>
      <c r="DH7" s="143"/>
      <c r="DI7" s="143"/>
      <c r="DJ7" s="143"/>
      <c r="DK7" s="143"/>
      <c r="DL7" s="143"/>
      <c r="DM7" s="143"/>
      <c r="DN7" s="143"/>
      <c r="DO7" s="143"/>
      <c r="DP7" s="143"/>
      <c r="DQ7" s="143"/>
      <c r="DR7" s="143"/>
      <c r="DS7" s="143"/>
      <c r="DT7" s="143"/>
      <c r="DU7" s="143"/>
      <c r="DV7" s="143"/>
      <c r="DW7" s="143"/>
      <c r="DX7" s="143"/>
      <c r="DY7" s="143"/>
      <c r="DZ7" s="143"/>
      <c r="EA7" s="143"/>
      <c r="EB7" s="143"/>
      <c r="EC7" s="143"/>
      <c r="ED7" s="143"/>
      <c r="EE7" s="143"/>
      <c r="EF7" s="143"/>
      <c r="EG7" s="143"/>
      <c r="EH7" s="143"/>
      <c r="EI7" s="143"/>
      <c r="EJ7" s="143"/>
      <c r="EK7" s="143"/>
      <c r="EL7" s="143"/>
      <c r="EM7" s="143"/>
      <c r="EN7" s="143"/>
      <c r="EO7" s="143"/>
      <c r="EP7" s="143"/>
      <c r="EQ7" s="143"/>
      <c r="ER7" s="143"/>
      <c r="ES7" s="143"/>
      <c r="ET7" s="143"/>
      <c r="EU7" s="143"/>
      <c r="EV7" s="143"/>
      <c r="EW7" s="143"/>
      <c r="EX7" s="143"/>
      <c r="EY7" s="143"/>
      <c r="EZ7" s="143"/>
      <c r="FA7" s="143"/>
      <c r="FB7" s="143"/>
      <c r="FC7" s="143"/>
      <c r="FD7" s="143"/>
      <c r="FE7" s="143"/>
      <c r="FF7" s="143"/>
      <c r="FG7" s="143"/>
      <c r="FH7" s="143"/>
      <c r="FI7" s="143"/>
      <c r="FJ7" s="143"/>
      <c r="FK7" s="143"/>
      <c r="FL7" s="143"/>
      <c r="FM7" s="143"/>
      <c r="FN7" s="143"/>
      <c r="FO7" s="143"/>
      <c r="FP7" s="143"/>
      <c r="FQ7" s="143"/>
      <c r="FR7" s="143"/>
      <c r="FS7" s="143"/>
      <c r="FT7" s="143"/>
      <c r="FU7" s="143"/>
      <c r="FV7" s="143"/>
      <c r="FW7" s="143"/>
      <c r="FX7" s="143"/>
      <c r="FY7" s="143"/>
      <c r="FZ7" s="143"/>
      <c r="GA7" s="143"/>
      <c r="GB7" s="143"/>
      <c r="GC7" s="143"/>
      <c r="GD7" s="143"/>
      <c r="GE7" s="143"/>
      <c r="GF7" s="143"/>
      <c r="GG7" s="143"/>
      <c r="GH7" s="143"/>
      <c r="GI7" s="143"/>
      <c r="GJ7" s="143"/>
      <c r="GK7" s="143"/>
      <c r="GL7" s="143"/>
      <c r="GM7" s="143"/>
      <c r="GN7" s="143"/>
      <c r="GO7" s="143"/>
      <c r="GP7" s="143"/>
      <c r="GQ7" s="143"/>
      <c r="GR7" s="143"/>
      <c r="GS7" s="143"/>
      <c r="GT7" s="143"/>
      <c r="GU7" s="143"/>
      <c r="GV7" s="143"/>
      <c r="GW7" s="143"/>
      <c r="GX7" s="143"/>
      <c r="GY7" s="143"/>
      <c r="GZ7" s="143"/>
      <c r="HA7" s="143"/>
      <c r="HB7" s="143"/>
      <c r="HC7" s="143"/>
      <c r="HD7" s="143"/>
      <c r="HE7" s="143"/>
      <c r="HF7" s="143"/>
      <c r="HG7" s="143"/>
      <c r="HH7" s="143"/>
      <c r="HI7" s="143"/>
      <c r="HJ7" s="143"/>
      <c r="HK7" s="143"/>
      <c r="HL7" s="143"/>
      <c r="HM7" s="143"/>
      <c r="HN7" s="143"/>
      <c r="HO7" s="143"/>
      <c r="HP7" s="143"/>
      <c r="HQ7" s="143"/>
      <c r="HR7" s="143"/>
      <c r="HS7" s="143"/>
      <c r="HT7" s="143"/>
      <c r="HU7" s="143"/>
      <c r="HV7" s="143"/>
      <c r="HW7" s="143"/>
      <c r="HX7" s="143"/>
      <c r="HY7" s="143"/>
      <c r="HZ7" s="143"/>
      <c r="IA7" s="143"/>
      <c r="IB7" s="143"/>
      <c r="IC7" s="143"/>
      <c r="ID7" s="143"/>
      <c r="IE7" s="143"/>
      <c r="IF7" s="143"/>
      <c r="IG7" s="143"/>
      <c r="IH7" s="143"/>
      <c r="II7" s="143"/>
      <c r="IJ7" s="143"/>
      <c r="IK7" s="143"/>
      <c r="IL7" s="143"/>
      <c r="IM7" s="143"/>
      <c r="IN7" s="143"/>
      <c r="IO7" s="143"/>
      <c r="IP7" s="143"/>
      <c r="IQ7" s="143"/>
      <c r="IR7" s="143"/>
      <c r="IS7" s="143"/>
      <c r="IT7" s="143"/>
      <c r="IU7" s="143"/>
      <c r="IV7" s="143"/>
      <c r="IW7" s="143"/>
      <c r="IX7" s="143"/>
      <c r="IY7" s="143"/>
      <c r="IZ7" s="143"/>
      <c r="JA7" s="143"/>
      <c r="JB7" s="143"/>
      <c r="JC7" s="143"/>
      <c r="JD7" s="143"/>
      <c r="JE7" s="143"/>
      <c r="JF7" s="143"/>
      <c r="JG7" s="143"/>
      <c r="JH7" s="143"/>
      <c r="JI7" s="143"/>
      <c r="JJ7" s="143"/>
      <c r="JK7" s="143"/>
      <c r="JL7" s="143"/>
      <c r="JM7" s="143"/>
      <c r="JN7" s="143"/>
      <c r="JO7" s="143"/>
      <c r="JP7" s="143"/>
      <c r="JQ7" s="143"/>
      <c r="JR7" s="143"/>
      <c r="JS7" s="143"/>
      <c r="JT7" s="143"/>
      <c r="JU7" s="143"/>
      <c r="JV7" s="143"/>
      <c r="JW7" s="143"/>
      <c r="JX7" s="143"/>
      <c r="JY7" s="143"/>
      <c r="JZ7" s="143"/>
      <c r="KA7" s="143"/>
      <c r="KB7" s="143"/>
      <c r="KC7" s="143"/>
      <c r="KD7" s="143"/>
      <c r="KE7" s="143"/>
      <c r="KF7" s="143"/>
      <c r="KG7" s="143"/>
      <c r="KH7" s="143"/>
      <c r="KI7" s="143"/>
      <c r="KJ7" s="143"/>
      <c r="KK7" s="143"/>
      <c r="KL7" s="143"/>
      <c r="KM7" s="143"/>
      <c r="KN7" s="143"/>
      <c r="KO7" s="143"/>
      <c r="KP7" s="143"/>
      <c r="KQ7" s="143"/>
      <c r="KR7" s="143"/>
      <c r="KS7" s="143"/>
      <c r="KT7" s="143"/>
      <c r="KU7" s="143"/>
      <c r="KV7" s="143"/>
      <c r="KW7" s="143"/>
      <c r="KX7" s="143"/>
      <c r="KY7" s="143"/>
      <c r="KZ7" s="143"/>
      <c r="LA7" s="143"/>
      <c r="LB7" s="143"/>
      <c r="LC7" s="143"/>
      <c r="LD7" s="143"/>
      <c r="LE7" s="143"/>
      <c r="LF7" s="143"/>
      <c r="LG7" s="143"/>
      <c r="LH7" s="143"/>
      <c r="LI7" s="143"/>
      <c r="LJ7" s="143"/>
      <c r="LK7" s="143"/>
      <c r="LL7" s="143"/>
      <c r="LM7" s="143"/>
      <c r="LN7" s="143"/>
      <c r="LO7" s="143"/>
      <c r="LP7" s="143"/>
      <c r="LQ7" s="143"/>
      <c r="LR7" s="143"/>
      <c r="LS7" s="143"/>
      <c r="LT7" s="143"/>
      <c r="LU7" s="143"/>
      <c r="LV7" s="143"/>
      <c r="LW7" s="143"/>
      <c r="LX7" s="143"/>
      <c r="LY7" s="143"/>
      <c r="LZ7" s="143"/>
      <c r="MA7" s="143"/>
      <c r="MB7" s="143"/>
      <c r="MC7" s="143"/>
      <c r="MD7" s="143"/>
      <c r="ME7" s="143"/>
      <c r="MF7" s="143"/>
      <c r="MG7" s="143"/>
      <c r="MH7" s="143"/>
      <c r="MI7" s="143"/>
      <c r="MJ7" s="143"/>
      <c r="MK7" s="143"/>
      <c r="ML7" s="143"/>
      <c r="MM7" s="143"/>
      <c r="MN7" s="143"/>
      <c r="MO7" s="143"/>
      <c r="MP7" s="143"/>
      <c r="MQ7" s="143"/>
      <c r="MR7" s="143"/>
      <c r="MS7" s="143"/>
      <c r="MT7" s="143"/>
      <c r="MU7" s="143"/>
      <c r="MV7" s="143"/>
      <c r="MW7" s="143"/>
      <c r="MX7" s="143"/>
      <c r="MY7" s="143"/>
      <c r="MZ7" s="143"/>
      <c r="NA7" s="143"/>
      <c r="NB7" s="143"/>
      <c r="NC7" s="143"/>
      <c r="ND7" s="143"/>
      <c r="NE7" s="143"/>
      <c r="NF7" s="143"/>
      <c r="NG7" s="143"/>
      <c r="NH7" s="143"/>
      <c r="NI7" s="143"/>
      <c r="NJ7" s="143"/>
      <c r="NK7" s="143"/>
      <c r="NL7" s="143"/>
      <c r="NM7" s="143"/>
      <c r="NN7" s="143"/>
      <c r="NO7" s="143"/>
      <c r="NP7" s="143"/>
      <c r="NQ7" s="143"/>
      <c r="NR7" s="143"/>
      <c r="NS7" s="143"/>
      <c r="NT7" s="143"/>
      <c r="NU7" s="143"/>
      <c r="NV7" s="143"/>
      <c r="NW7" s="143"/>
      <c r="NX7" s="143"/>
      <c r="NY7" s="143"/>
      <c r="NZ7" s="143"/>
      <c r="OA7" s="143"/>
      <c r="OB7" s="143"/>
      <c r="OC7" s="143"/>
      <c r="OD7" s="143"/>
      <c r="OE7" s="143"/>
      <c r="OF7" s="143"/>
      <c r="OG7" s="143"/>
      <c r="OH7" s="143"/>
      <c r="OI7" s="143"/>
      <c r="OJ7" s="143"/>
      <c r="OK7" s="143"/>
      <c r="OL7" s="143"/>
      <c r="OM7" s="143"/>
      <c r="ON7" s="143"/>
      <c r="OO7" s="143"/>
      <c r="OP7" s="143"/>
      <c r="OQ7" s="143"/>
      <c r="OR7" s="143"/>
      <c r="OS7" s="143"/>
      <c r="OT7" s="143"/>
      <c r="OU7" s="143"/>
      <c r="OV7" s="143"/>
      <c r="OW7" s="143"/>
      <c r="OX7" s="143"/>
      <c r="OY7" s="143"/>
      <c r="OZ7" s="143"/>
      <c r="PA7" s="143"/>
      <c r="PB7" s="143"/>
      <c r="PC7" s="143"/>
      <c r="PD7" s="143"/>
      <c r="PE7" s="143"/>
      <c r="PF7" s="143"/>
      <c r="PG7" s="143"/>
      <c r="PH7" s="143"/>
      <c r="PI7" s="143"/>
      <c r="PJ7" s="143"/>
      <c r="PK7" s="143"/>
      <c r="PL7" s="143"/>
      <c r="PM7" s="143"/>
      <c r="PN7" s="143"/>
      <c r="PO7" s="143"/>
      <c r="PP7" s="143"/>
      <c r="PQ7" s="143"/>
      <c r="PR7" s="143"/>
      <c r="PS7" s="143"/>
      <c r="PT7" s="143"/>
      <c r="PU7" s="143"/>
      <c r="PV7" s="143"/>
      <c r="PW7" s="143"/>
      <c r="PX7" s="143"/>
      <c r="PY7" s="143"/>
      <c r="PZ7" s="143"/>
      <c r="QA7" s="143"/>
      <c r="QB7" s="143"/>
      <c r="QC7" s="143"/>
      <c r="QD7" s="143"/>
      <c r="QE7" s="143"/>
      <c r="QF7" s="143"/>
      <c r="QG7" s="143"/>
      <c r="QH7" s="143"/>
      <c r="QI7" s="143"/>
      <c r="QJ7" s="143"/>
      <c r="QK7" s="143"/>
      <c r="QL7" s="143"/>
      <c r="QM7" s="143"/>
      <c r="QN7" s="143"/>
      <c r="QO7" s="143"/>
      <c r="QP7" s="143"/>
      <c r="QQ7" s="143"/>
      <c r="QR7" s="143"/>
      <c r="QS7" s="143"/>
      <c r="QT7" s="143"/>
      <c r="QU7" s="143"/>
      <c r="QV7" s="143"/>
      <c r="QW7" s="143"/>
      <c r="QX7" s="143"/>
      <c r="QY7" s="143"/>
      <c r="QZ7" s="143"/>
      <c r="RA7" s="143"/>
      <c r="RB7" s="143"/>
      <c r="RC7" s="143"/>
      <c r="RD7" s="143"/>
      <c r="RE7" s="143"/>
      <c r="RF7" s="143"/>
      <c r="RG7" s="143"/>
      <c r="RH7" s="143"/>
      <c r="RI7" s="143"/>
      <c r="RJ7" s="143"/>
      <c r="RK7" s="143"/>
      <c r="RL7" s="143"/>
      <c r="RM7" s="143"/>
      <c r="RN7" s="143"/>
      <c r="RO7" s="143"/>
      <c r="RP7" s="143"/>
      <c r="RQ7" s="143"/>
      <c r="RR7" s="143"/>
      <c r="RS7" s="143"/>
      <c r="RT7" s="143"/>
      <c r="RU7" s="143"/>
      <c r="RV7" s="143"/>
      <c r="RW7" s="143"/>
      <c r="RX7" s="143"/>
      <c r="RY7" s="143"/>
      <c r="RZ7" s="143"/>
      <c r="SA7" s="143"/>
      <c r="SB7" s="143"/>
      <c r="SC7" s="143"/>
      <c r="SD7" s="143"/>
      <c r="SE7" s="143"/>
      <c r="SF7" s="143"/>
      <c r="SG7" s="143"/>
      <c r="SH7" s="143"/>
      <c r="SI7" s="143"/>
      <c r="SJ7" s="143"/>
      <c r="SK7" s="143"/>
      <c r="SL7" s="143"/>
      <c r="SM7" s="143"/>
      <c r="SN7" s="143"/>
      <c r="SO7" s="143"/>
      <c r="SP7" s="143"/>
      <c r="SQ7" s="143"/>
      <c r="SR7" s="143"/>
      <c r="SS7" s="143"/>
      <c r="ST7" s="143"/>
      <c r="SU7" s="143"/>
      <c r="SV7" s="143"/>
      <c r="SW7" s="143"/>
      <c r="SX7" s="143"/>
      <c r="SY7" s="143"/>
      <c r="SZ7" s="143"/>
      <c r="TA7" s="143"/>
      <c r="TB7" s="143"/>
      <c r="TC7" s="143"/>
      <c r="TD7" s="143"/>
      <c r="TE7" s="143"/>
      <c r="TF7" s="143"/>
      <c r="TG7" s="143"/>
      <c r="TH7" s="143"/>
      <c r="TI7" s="143"/>
      <c r="TJ7" s="143"/>
      <c r="TK7" s="143"/>
      <c r="TL7" s="143"/>
      <c r="TM7" s="143"/>
      <c r="TN7" s="143"/>
      <c r="TO7" s="143"/>
      <c r="TP7" s="143"/>
      <c r="TQ7" s="143"/>
      <c r="TR7" s="143"/>
      <c r="TS7" s="143"/>
      <c r="TT7" s="143"/>
      <c r="TU7" s="143"/>
      <c r="TV7" s="143"/>
      <c r="TW7" s="143"/>
      <c r="TX7" s="143"/>
      <c r="TY7" s="143"/>
      <c r="TZ7" s="143"/>
      <c r="UA7" s="143"/>
      <c r="UB7" s="143"/>
      <c r="UC7" s="143"/>
      <c r="UD7" s="143"/>
      <c r="UE7" s="143"/>
      <c r="UF7" s="143"/>
      <c r="UG7" s="143"/>
      <c r="UH7" s="143"/>
      <c r="UI7" s="143"/>
      <c r="UJ7" s="143"/>
      <c r="UK7" s="143"/>
      <c r="UL7" s="143"/>
      <c r="UM7" s="143"/>
      <c r="UN7" s="143"/>
      <c r="UO7" s="143"/>
      <c r="UP7" s="143"/>
      <c r="UQ7" s="143"/>
      <c r="UR7" s="143"/>
      <c r="US7" s="143"/>
      <c r="UT7" s="143"/>
      <c r="UU7" s="143"/>
      <c r="UV7" s="143"/>
      <c r="UW7" s="143"/>
      <c r="UX7" s="143"/>
      <c r="UY7" s="143"/>
      <c r="UZ7" s="143"/>
      <c r="VA7" s="143"/>
      <c r="VB7" s="143"/>
      <c r="VC7" s="143"/>
      <c r="VD7" s="143"/>
      <c r="VE7" s="143"/>
      <c r="VF7" s="143"/>
      <c r="VG7" s="143"/>
      <c r="VH7" s="143"/>
      <c r="VI7" s="143"/>
      <c r="VJ7" s="143"/>
      <c r="VK7" s="143"/>
      <c r="VL7" s="143"/>
      <c r="VM7" s="143"/>
      <c r="VN7" s="143"/>
      <c r="VO7" s="143"/>
      <c r="VP7" s="143"/>
      <c r="VQ7" s="143"/>
      <c r="VR7" s="143"/>
      <c r="VS7" s="143"/>
      <c r="VT7" s="143"/>
      <c r="VU7" s="143"/>
      <c r="VV7" s="143"/>
      <c r="VW7" s="143"/>
      <c r="VX7" s="143"/>
      <c r="VY7" s="143"/>
      <c r="VZ7" s="143"/>
      <c r="WA7" s="143"/>
      <c r="WB7" s="143"/>
      <c r="WC7" s="143"/>
      <c r="WD7" s="143"/>
      <c r="WE7" s="143"/>
      <c r="WF7" s="143"/>
      <c r="WG7" s="143"/>
      <c r="WH7" s="143"/>
      <c r="WI7" s="143"/>
      <c r="WJ7" s="143"/>
      <c r="WK7" s="143"/>
      <c r="WL7" s="143"/>
      <c r="WM7" s="143"/>
      <c r="WN7" s="143"/>
      <c r="WO7" s="143"/>
      <c r="WP7" s="143"/>
      <c r="WQ7" s="143"/>
      <c r="WR7" s="143"/>
      <c r="WS7" s="143"/>
      <c r="WT7" s="143"/>
      <c r="WU7" s="143"/>
      <c r="WV7" s="143"/>
      <c r="WW7" s="143"/>
      <c r="WX7" s="143"/>
      <c r="WY7" s="143"/>
      <c r="WZ7" s="143"/>
      <c r="XA7" s="143"/>
      <c r="XB7" s="143"/>
      <c r="XC7" s="143"/>
      <c r="XD7" s="143"/>
      <c r="XE7" s="143"/>
      <c r="XF7" s="143"/>
      <c r="XG7" s="143"/>
      <c r="XH7" s="143"/>
      <c r="XI7" s="143"/>
      <c r="XJ7" s="143"/>
      <c r="XK7" s="143"/>
      <c r="XL7" s="143"/>
      <c r="XM7" s="143"/>
      <c r="XN7" s="143"/>
      <c r="XO7" s="143"/>
      <c r="XP7" s="143"/>
      <c r="XQ7" s="143"/>
      <c r="XR7" s="143"/>
      <c r="XS7" s="143"/>
      <c r="XT7" s="143"/>
      <c r="XU7" s="143"/>
      <c r="XV7" s="143"/>
      <c r="XW7" s="143"/>
      <c r="XX7" s="143"/>
      <c r="XY7" s="143"/>
      <c r="XZ7" s="143"/>
      <c r="YA7" s="143"/>
      <c r="YB7" s="143"/>
      <c r="YC7" s="143"/>
      <c r="YD7" s="143"/>
      <c r="YE7" s="143"/>
      <c r="YF7" s="143"/>
      <c r="YG7" s="143"/>
      <c r="YH7" s="143"/>
      <c r="YI7" s="143"/>
      <c r="YJ7" s="143"/>
      <c r="YK7" s="143"/>
      <c r="YL7" s="143"/>
      <c r="YM7" s="143"/>
      <c r="YN7" s="143"/>
      <c r="YO7" s="143"/>
      <c r="YP7" s="143"/>
      <c r="YQ7" s="143"/>
      <c r="YR7" s="143"/>
      <c r="YS7" s="143"/>
      <c r="YT7" s="143"/>
      <c r="YU7" s="143"/>
      <c r="YV7" s="143"/>
      <c r="YW7" s="143"/>
      <c r="YX7" s="143"/>
      <c r="YY7" s="143"/>
      <c r="YZ7" s="143"/>
      <c r="ZA7" s="143"/>
      <c r="ZB7" s="143"/>
      <c r="ZC7" s="143"/>
      <c r="ZD7" s="143"/>
      <c r="ZE7" s="143"/>
      <c r="ZF7" s="143"/>
      <c r="ZG7" s="143"/>
      <c r="ZH7" s="143"/>
      <c r="ZI7" s="143"/>
      <c r="ZJ7" s="143"/>
      <c r="ZK7" s="143"/>
      <c r="ZL7" s="143"/>
      <c r="ZM7" s="143"/>
      <c r="ZN7" s="143"/>
      <c r="ZO7" s="143"/>
      <c r="ZP7" s="143"/>
      <c r="ZQ7" s="143"/>
      <c r="ZR7" s="143"/>
      <c r="ZS7" s="143"/>
      <c r="ZT7" s="143"/>
      <c r="ZU7" s="143"/>
      <c r="ZV7" s="143"/>
      <c r="ZW7" s="143"/>
      <c r="ZX7" s="143"/>
      <c r="ZY7" s="143"/>
      <c r="ZZ7" s="143"/>
      <c r="AAA7" s="143"/>
      <c r="AAB7" s="143"/>
      <c r="AAC7" s="143"/>
      <c r="AAD7" s="143"/>
      <c r="AAE7" s="143"/>
      <c r="AAF7" s="143"/>
      <c r="AAG7" s="143"/>
      <c r="AAH7" s="143"/>
      <c r="AAI7" s="143"/>
      <c r="AAJ7" s="143"/>
      <c r="AAK7" s="143"/>
      <c r="AAL7" s="143"/>
      <c r="AAM7" s="143"/>
      <c r="AAN7" s="143"/>
      <c r="AAO7" s="143"/>
      <c r="AAP7" s="143"/>
      <c r="AAQ7" s="143"/>
      <c r="AAR7" s="143"/>
      <c r="AAS7" s="143"/>
      <c r="AAT7" s="143"/>
      <c r="AAU7" s="143"/>
      <c r="AAV7" s="143"/>
      <c r="AAW7" s="143"/>
      <c r="AAX7" s="143"/>
      <c r="AAY7" s="143"/>
      <c r="AAZ7" s="143"/>
      <c r="ABA7" s="143"/>
      <c r="ABB7" s="143"/>
      <c r="ABC7" s="143"/>
      <c r="ABD7" s="143"/>
      <c r="ABE7" s="143"/>
      <c r="ABF7" s="143"/>
      <c r="ABG7" s="143"/>
      <c r="ABH7" s="143"/>
      <c r="ABI7" s="143"/>
      <c r="ABJ7" s="143"/>
      <c r="ABK7" s="143"/>
      <c r="ABL7" s="143"/>
      <c r="ABM7" s="143"/>
      <c r="ABN7" s="143"/>
      <c r="ABO7" s="143"/>
      <c r="ABP7" s="143"/>
      <c r="ABQ7" s="143"/>
      <c r="ABR7" s="143"/>
      <c r="ABS7" s="143"/>
      <c r="ABT7" s="143"/>
      <c r="ABU7" s="143"/>
      <c r="ABV7" s="143"/>
      <c r="ABW7" s="143"/>
      <c r="ABX7" s="143"/>
      <c r="ABY7" s="143"/>
      <c r="ABZ7" s="143"/>
      <c r="ACA7" s="143"/>
      <c r="ACB7" s="143"/>
      <c r="ACC7" s="143"/>
      <c r="ACD7" s="143"/>
      <c r="ACE7" s="143"/>
      <c r="ACF7" s="143"/>
      <c r="ACG7" s="143"/>
      <c r="ACH7" s="143"/>
      <c r="ACI7" s="143"/>
      <c r="ACJ7" s="143"/>
      <c r="ACK7" s="143"/>
      <c r="ACL7" s="143"/>
      <c r="ACM7" s="143"/>
      <c r="ACN7" s="143"/>
      <c r="ACO7" s="143"/>
      <c r="ACP7" s="143"/>
      <c r="ACQ7" s="143"/>
      <c r="ACR7" s="143"/>
      <c r="ACS7" s="143"/>
      <c r="ACT7" s="143"/>
      <c r="ACU7" s="143"/>
      <c r="ACV7" s="143"/>
      <c r="ACW7" s="143"/>
      <c r="ACX7" s="143"/>
      <c r="ACY7" s="143"/>
      <c r="ACZ7" s="143"/>
      <c r="ADA7" s="143"/>
      <c r="ADB7" s="143"/>
      <c r="ADC7" s="143"/>
      <c r="ADD7" s="143"/>
      <c r="ADE7" s="143"/>
      <c r="ADF7" s="143"/>
      <c r="ADG7" s="143"/>
      <c r="ADH7" s="143"/>
      <c r="ADI7" s="143"/>
      <c r="ADJ7" s="143"/>
      <c r="ADK7" s="143"/>
      <c r="ADL7" s="143"/>
      <c r="ADM7" s="143"/>
      <c r="ADN7" s="143"/>
      <c r="ADO7" s="143"/>
      <c r="ADP7" s="143"/>
      <c r="ADQ7" s="143"/>
      <c r="ADR7" s="143"/>
      <c r="ADS7" s="143"/>
      <c r="ADT7" s="143"/>
      <c r="ADU7" s="143"/>
      <c r="ADV7" s="143"/>
      <c r="ADW7" s="143"/>
      <c r="ADX7" s="143"/>
      <c r="ADY7" s="143"/>
      <c r="ADZ7" s="143"/>
      <c r="AEA7" s="143"/>
      <c r="AEB7" s="143"/>
      <c r="AEC7" s="143"/>
      <c r="AED7" s="143"/>
      <c r="AEE7" s="143"/>
      <c r="AEF7" s="143"/>
      <c r="AEG7" s="143"/>
      <c r="AEH7" s="143"/>
      <c r="AEI7" s="143"/>
      <c r="AEJ7" s="143"/>
      <c r="AEK7" s="143"/>
      <c r="AEL7" s="143"/>
      <c r="AEM7" s="143"/>
      <c r="AEN7" s="143"/>
      <c r="AEO7" s="143"/>
      <c r="AEP7" s="143"/>
      <c r="AEQ7" s="143"/>
      <c r="AER7" s="143"/>
      <c r="AES7" s="143"/>
      <c r="AET7" s="143"/>
      <c r="AEU7" s="143"/>
      <c r="AEV7" s="143"/>
      <c r="AEW7" s="143"/>
      <c r="AEX7" s="143"/>
      <c r="AEY7" s="143"/>
      <c r="AEZ7" s="143"/>
      <c r="AFA7" s="143"/>
      <c r="AFB7" s="143"/>
      <c r="AFC7" s="143"/>
      <c r="AFD7" s="143"/>
      <c r="AFE7" s="143"/>
    </row>
    <row r="8" spans="1:837" s="148" customFormat="1" ht="20.100000000000001" customHeight="1">
      <c r="A8" s="88" t="s">
        <v>373</v>
      </c>
      <c r="B8" s="89" t="s">
        <v>374</v>
      </c>
      <c r="C8" s="90" t="s">
        <v>375</v>
      </c>
      <c r="D8" s="90"/>
      <c r="E8" s="145"/>
      <c r="F8" s="202">
        <f>MIN(F9:F11)</f>
        <v>45231</v>
      </c>
      <c r="G8" s="202">
        <f>MAX(G9:G11)</f>
        <v>45253</v>
      </c>
      <c r="H8" s="91">
        <f t="shared" si="60"/>
        <v>23</v>
      </c>
      <c r="I8" s="92">
        <f t="shared" ref="I8:I71" ca="1" si="61">IF(1&lt;=($E$4-F8)/H8,1,IF(0&gt;=($E$4-F8),0,($E$4-F8)/H8))</f>
        <v>1</v>
      </c>
      <c r="J8" s="203">
        <f ca="1">AVERAGE(J9:J11)*4</f>
        <v>0</v>
      </c>
      <c r="K8" s="92">
        <f ca="1">I8+J8/H8</f>
        <v>1</v>
      </c>
      <c r="L8" s="145"/>
      <c r="M8" s="145"/>
      <c r="N8" s="145"/>
      <c r="O8" s="145"/>
      <c r="P8" s="145"/>
      <c r="Q8" s="145"/>
      <c r="R8" s="145"/>
      <c r="S8" s="145"/>
      <c r="T8" s="145"/>
      <c r="U8" s="145"/>
      <c r="V8" s="145"/>
      <c r="W8" s="145"/>
      <c r="X8" s="145"/>
      <c r="Y8" s="145"/>
      <c r="Z8" s="145"/>
      <c r="AA8" s="145"/>
      <c r="AB8" s="145"/>
      <c r="AC8" s="145"/>
      <c r="AD8" s="145"/>
      <c r="AE8" s="145"/>
      <c r="AF8" s="145"/>
      <c r="AG8" s="145"/>
      <c r="AH8" s="145"/>
      <c r="AI8" s="145"/>
      <c r="AJ8" s="145"/>
      <c r="AK8" s="145"/>
      <c r="AL8" s="145"/>
      <c r="AM8" s="145"/>
      <c r="AN8" s="145"/>
      <c r="AO8" s="145"/>
      <c r="AP8" s="145"/>
      <c r="AQ8" s="145"/>
      <c r="AR8" s="145"/>
      <c r="AS8" s="145"/>
      <c r="AT8" s="145"/>
      <c r="AU8" s="145"/>
      <c r="AV8" s="145"/>
      <c r="AW8" s="145"/>
      <c r="AX8" s="145"/>
      <c r="AY8" s="145"/>
      <c r="AZ8" s="145"/>
      <c r="BA8" s="145"/>
      <c r="BB8" s="145"/>
      <c r="BC8" s="145"/>
      <c r="BD8" s="145"/>
      <c r="BE8" s="145"/>
      <c r="BF8" s="145"/>
      <c r="BG8" s="145"/>
      <c r="BH8" s="145"/>
      <c r="BI8" s="145"/>
      <c r="BJ8" s="145"/>
      <c r="BK8" s="145"/>
      <c r="BL8" s="145"/>
      <c r="BM8" s="145"/>
      <c r="BN8" s="145"/>
      <c r="BO8" s="145"/>
      <c r="BP8" s="145"/>
      <c r="BQ8" s="145"/>
      <c r="BR8" s="145"/>
      <c r="BS8" s="145"/>
      <c r="BT8" s="145"/>
      <c r="BU8" s="145"/>
      <c r="BV8" s="145"/>
      <c r="BW8" s="145"/>
      <c r="BX8" s="145"/>
      <c r="BY8" s="145"/>
      <c r="BZ8" s="145"/>
      <c r="CA8" s="145"/>
      <c r="CB8" s="145"/>
      <c r="CC8" s="145"/>
      <c r="CD8" s="145"/>
      <c r="CE8" s="145"/>
      <c r="CF8" s="145"/>
      <c r="CG8" s="145"/>
      <c r="CH8" s="145"/>
      <c r="CI8" s="145"/>
      <c r="CJ8" s="145"/>
      <c r="CK8" s="145"/>
      <c r="CL8" s="145"/>
      <c r="CM8" s="145"/>
      <c r="CN8" s="145"/>
      <c r="CO8" s="145"/>
      <c r="CP8" s="145"/>
      <c r="CQ8" s="145"/>
      <c r="CR8" s="145"/>
      <c r="CS8" s="145"/>
      <c r="CT8" s="145"/>
      <c r="CU8" s="145"/>
      <c r="CV8" s="145"/>
      <c r="CW8" s="145"/>
      <c r="CX8" s="145"/>
      <c r="CY8" s="145"/>
      <c r="CZ8" s="145"/>
      <c r="DA8" s="145"/>
      <c r="DB8" s="145"/>
      <c r="DC8" s="145"/>
      <c r="DD8" s="145"/>
      <c r="DE8" s="145"/>
      <c r="DF8" s="145"/>
      <c r="DG8" s="145"/>
      <c r="DH8" s="145"/>
      <c r="DI8" s="145"/>
      <c r="DJ8" s="145"/>
      <c r="DK8" s="145"/>
      <c r="DL8" s="145"/>
      <c r="DM8" s="145"/>
      <c r="DN8" s="145"/>
      <c r="DO8" s="145"/>
      <c r="DP8" s="145"/>
      <c r="DQ8" s="145"/>
      <c r="DR8" s="145"/>
      <c r="DS8" s="145"/>
      <c r="DT8" s="145"/>
      <c r="DU8" s="145"/>
      <c r="DV8" s="145"/>
      <c r="DW8" s="145"/>
      <c r="DX8" s="145"/>
      <c r="DY8" s="145"/>
      <c r="DZ8" s="145"/>
      <c r="EA8" s="145"/>
      <c r="EB8" s="145"/>
      <c r="EC8" s="145"/>
      <c r="ED8" s="145"/>
      <c r="EE8" s="145"/>
      <c r="EF8" s="145"/>
      <c r="EG8" s="145"/>
      <c r="EH8" s="145"/>
      <c r="EI8" s="145"/>
      <c r="EJ8" s="145"/>
      <c r="EK8" s="145"/>
      <c r="EL8" s="145"/>
      <c r="EM8" s="145"/>
      <c r="EN8" s="145"/>
      <c r="EO8" s="145"/>
      <c r="EP8" s="145"/>
      <c r="EQ8" s="145"/>
      <c r="ER8" s="145"/>
      <c r="ES8" s="145"/>
      <c r="ET8" s="145"/>
      <c r="EU8" s="145"/>
      <c r="EV8" s="145"/>
      <c r="EW8" s="145"/>
      <c r="EX8" s="145"/>
      <c r="EY8" s="145"/>
      <c r="EZ8" s="145"/>
      <c r="FA8" s="145"/>
      <c r="FB8" s="145"/>
      <c r="FC8" s="145"/>
      <c r="FD8" s="145"/>
      <c r="FE8" s="145"/>
      <c r="FF8" s="145"/>
      <c r="FG8" s="145"/>
      <c r="FH8" s="145"/>
      <c r="FI8" s="145"/>
      <c r="FJ8" s="145"/>
      <c r="FK8" s="145"/>
      <c r="FL8" s="145"/>
      <c r="FM8" s="145"/>
      <c r="FN8" s="145"/>
      <c r="FO8" s="145"/>
      <c r="FP8" s="145"/>
      <c r="FQ8" s="145"/>
      <c r="FR8" s="145"/>
      <c r="FS8" s="145"/>
      <c r="FT8" s="145"/>
      <c r="FU8" s="145"/>
      <c r="FV8" s="145"/>
      <c r="FW8" s="145"/>
      <c r="FX8" s="145"/>
      <c r="FY8" s="145"/>
      <c r="FZ8" s="145"/>
      <c r="GA8" s="145"/>
      <c r="GB8" s="145"/>
      <c r="GC8" s="145"/>
      <c r="GD8" s="145"/>
      <c r="GE8" s="145"/>
      <c r="GF8" s="145"/>
      <c r="GG8" s="145"/>
      <c r="GH8" s="145"/>
      <c r="GI8" s="145"/>
      <c r="GJ8" s="145"/>
      <c r="GK8" s="145"/>
      <c r="GL8" s="145"/>
      <c r="GM8" s="145"/>
      <c r="GN8" s="145"/>
      <c r="GO8" s="145"/>
      <c r="GP8" s="145"/>
      <c r="GQ8" s="145"/>
      <c r="GR8" s="145"/>
      <c r="GS8" s="145"/>
      <c r="GT8" s="145"/>
      <c r="GU8" s="145"/>
      <c r="GV8" s="145"/>
      <c r="GW8" s="145"/>
      <c r="GX8" s="145"/>
      <c r="GY8" s="145"/>
      <c r="GZ8" s="145"/>
      <c r="HA8" s="145"/>
      <c r="HB8" s="145"/>
      <c r="HC8" s="145"/>
      <c r="HD8" s="145"/>
      <c r="HE8" s="145"/>
      <c r="HF8" s="145"/>
      <c r="HG8" s="145"/>
      <c r="HH8" s="145"/>
      <c r="HI8" s="145"/>
      <c r="HJ8" s="145"/>
      <c r="HK8" s="145"/>
      <c r="HL8" s="145"/>
      <c r="HM8" s="145"/>
      <c r="HN8" s="145"/>
      <c r="HO8" s="145"/>
      <c r="HP8" s="145"/>
      <c r="HQ8" s="145"/>
      <c r="HR8" s="145"/>
      <c r="HS8" s="145"/>
      <c r="HT8" s="145"/>
      <c r="HU8" s="145"/>
      <c r="HV8" s="145"/>
      <c r="HW8" s="145"/>
      <c r="HX8" s="145"/>
      <c r="HY8" s="145"/>
      <c r="HZ8" s="145"/>
      <c r="IA8" s="145"/>
      <c r="IB8" s="145"/>
      <c r="IC8" s="145"/>
      <c r="ID8" s="145"/>
      <c r="IE8" s="145"/>
      <c r="IF8" s="145"/>
      <c r="IG8" s="145"/>
      <c r="IH8" s="145"/>
      <c r="II8" s="145"/>
      <c r="IJ8" s="145"/>
      <c r="IK8" s="145"/>
      <c r="IL8" s="145"/>
      <c r="IM8" s="145"/>
      <c r="IN8" s="145"/>
      <c r="IO8" s="145"/>
      <c r="IP8" s="145"/>
      <c r="IQ8" s="145"/>
      <c r="IR8" s="145"/>
      <c r="IS8" s="145"/>
      <c r="IT8" s="145"/>
      <c r="IU8" s="145"/>
      <c r="IV8" s="145"/>
      <c r="IW8" s="145"/>
      <c r="IX8" s="145"/>
      <c r="IY8" s="145"/>
      <c r="IZ8" s="145"/>
      <c r="JA8" s="145"/>
      <c r="JB8" s="145"/>
      <c r="JC8" s="145"/>
      <c r="JD8" s="145"/>
      <c r="JE8" s="145"/>
      <c r="JF8" s="145"/>
      <c r="JG8" s="145"/>
      <c r="JH8" s="145"/>
      <c r="JI8" s="145"/>
      <c r="JJ8" s="145"/>
      <c r="JK8" s="145"/>
      <c r="JL8" s="145"/>
      <c r="JM8" s="145"/>
      <c r="JN8" s="145"/>
      <c r="JO8" s="145"/>
      <c r="JP8" s="145"/>
      <c r="JQ8" s="145"/>
      <c r="JR8" s="145"/>
      <c r="JS8" s="145"/>
      <c r="JT8" s="145"/>
      <c r="JU8" s="145"/>
      <c r="JV8" s="145"/>
      <c r="JW8" s="145"/>
      <c r="JX8" s="145"/>
      <c r="JY8" s="145"/>
      <c r="JZ8" s="145"/>
      <c r="KA8" s="145"/>
      <c r="KB8" s="145"/>
      <c r="KC8" s="145"/>
      <c r="KD8" s="145"/>
      <c r="KE8" s="145"/>
      <c r="KF8" s="145"/>
      <c r="KG8" s="145"/>
      <c r="KH8" s="145"/>
      <c r="KI8" s="145"/>
      <c r="KJ8" s="145"/>
      <c r="KK8" s="145"/>
      <c r="KL8" s="145"/>
      <c r="KM8" s="145"/>
      <c r="KN8" s="145"/>
      <c r="KO8" s="145"/>
      <c r="KP8" s="145"/>
      <c r="KQ8" s="145"/>
      <c r="KR8" s="145"/>
      <c r="KS8" s="145"/>
      <c r="KT8" s="145"/>
      <c r="KU8" s="145"/>
      <c r="KV8" s="145"/>
      <c r="KW8" s="145"/>
      <c r="KX8" s="145"/>
      <c r="KY8" s="145"/>
      <c r="KZ8" s="145"/>
      <c r="LA8" s="145"/>
      <c r="LB8" s="145"/>
      <c r="LC8" s="145"/>
      <c r="LD8" s="145"/>
      <c r="LE8" s="145"/>
      <c r="LF8" s="145"/>
      <c r="LG8" s="145"/>
      <c r="LH8" s="145"/>
      <c r="LI8" s="145"/>
      <c r="LJ8" s="145"/>
      <c r="LK8" s="145"/>
      <c r="LL8" s="145"/>
      <c r="LM8" s="145"/>
      <c r="LN8" s="145"/>
      <c r="LO8" s="145"/>
      <c r="LP8" s="145"/>
      <c r="LQ8" s="145"/>
      <c r="LR8" s="145"/>
      <c r="LS8" s="145"/>
      <c r="LT8" s="145"/>
      <c r="LU8" s="145"/>
      <c r="LV8" s="145"/>
      <c r="LW8" s="145"/>
      <c r="LX8" s="145"/>
      <c r="LY8" s="145"/>
      <c r="LZ8" s="145"/>
      <c r="MA8" s="145"/>
      <c r="MB8" s="145"/>
      <c r="MC8" s="145"/>
      <c r="MD8" s="145"/>
      <c r="ME8" s="145"/>
      <c r="MF8" s="145"/>
      <c r="MG8" s="145"/>
      <c r="MH8" s="145"/>
      <c r="MI8" s="145"/>
      <c r="MJ8" s="145"/>
      <c r="MK8" s="145"/>
      <c r="ML8" s="145"/>
      <c r="MM8" s="145"/>
      <c r="MN8" s="145"/>
      <c r="MO8" s="145"/>
      <c r="MP8" s="145"/>
      <c r="MQ8" s="145"/>
      <c r="MR8" s="145"/>
      <c r="MS8" s="145"/>
      <c r="MT8" s="145"/>
      <c r="MU8" s="145"/>
      <c r="MV8" s="145"/>
      <c r="MW8" s="145"/>
      <c r="MX8" s="145"/>
      <c r="MY8" s="145"/>
      <c r="MZ8" s="145"/>
      <c r="NA8" s="145"/>
      <c r="NB8" s="145"/>
      <c r="NC8" s="145"/>
      <c r="ND8" s="145"/>
      <c r="NE8" s="145"/>
      <c r="NF8" s="145"/>
      <c r="NG8" s="145"/>
      <c r="NH8" s="145"/>
      <c r="NI8" s="145"/>
      <c r="NJ8" s="145"/>
      <c r="NK8" s="145"/>
      <c r="NL8" s="145"/>
      <c r="NM8" s="145"/>
      <c r="NN8" s="145"/>
      <c r="NO8" s="145"/>
      <c r="NP8" s="145"/>
      <c r="NQ8" s="145"/>
      <c r="NR8" s="145"/>
      <c r="NS8" s="145"/>
      <c r="NT8" s="145"/>
      <c r="NU8" s="145"/>
      <c r="NV8" s="145"/>
      <c r="NW8" s="145"/>
      <c r="NX8" s="145"/>
      <c r="NY8" s="145"/>
      <c r="NZ8" s="145"/>
      <c r="OA8" s="145"/>
      <c r="OB8" s="145"/>
      <c r="OC8" s="145"/>
      <c r="OD8" s="145"/>
      <c r="OE8" s="145"/>
      <c r="OF8" s="145"/>
      <c r="OG8" s="145"/>
      <c r="OH8" s="145"/>
      <c r="OI8" s="145"/>
      <c r="OJ8" s="145"/>
      <c r="OK8" s="145"/>
      <c r="OL8" s="145"/>
      <c r="OM8" s="145"/>
      <c r="ON8" s="145"/>
      <c r="OO8" s="145"/>
      <c r="OP8" s="145"/>
      <c r="OQ8" s="145"/>
      <c r="OR8" s="145"/>
      <c r="OS8" s="145"/>
      <c r="OT8" s="145"/>
      <c r="OU8" s="145"/>
      <c r="OV8" s="145"/>
      <c r="OW8" s="145"/>
      <c r="OX8" s="145"/>
      <c r="OY8" s="145"/>
      <c r="OZ8" s="145"/>
      <c r="PA8" s="145"/>
      <c r="PB8" s="145"/>
      <c r="PC8" s="145"/>
      <c r="PD8" s="145"/>
      <c r="PE8" s="145"/>
      <c r="PF8" s="145"/>
      <c r="PG8" s="145"/>
      <c r="PH8" s="145"/>
      <c r="PI8" s="145"/>
      <c r="PJ8" s="145"/>
      <c r="PK8" s="145"/>
      <c r="PL8" s="145"/>
      <c r="PM8" s="145"/>
      <c r="PN8" s="145"/>
      <c r="PO8" s="145"/>
      <c r="PP8" s="145"/>
      <c r="PQ8" s="145"/>
      <c r="PR8" s="145"/>
      <c r="PS8" s="145"/>
      <c r="PT8" s="145"/>
      <c r="PU8" s="145"/>
      <c r="PV8" s="145"/>
      <c r="PW8" s="145"/>
      <c r="PX8" s="145"/>
      <c r="PY8" s="145"/>
      <c r="PZ8" s="145"/>
      <c r="QA8" s="145"/>
      <c r="QB8" s="145"/>
      <c r="QC8" s="145"/>
      <c r="QD8" s="145"/>
      <c r="QE8" s="145"/>
      <c r="QF8" s="145"/>
      <c r="QG8" s="145"/>
      <c r="QH8" s="145"/>
      <c r="QI8" s="145"/>
      <c r="QJ8" s="145"/>
      <c r="QK8" s="145"/>
      <c r="QL8" s="145"/>
      <c r="QM8" s="145"/>
      <c r="QN8" s="145"/>
      <c r="QO8" s="145"/>
      <c r="QP8" s="145"/>
      <c r="QQ8" s="145"/>
      <c r="QR8" s="145"/>
      <c r="QS8" s="145"/>
      <c r="QT8" s="145"/>
      <c r="QU8" s="145"/>
      <c r="QV8" s="145"/>
      <c r="QW8" s="145"/>
      <c r="QX8" s="145"/>
      <c r="QY8" s="145"/>
      <c r="QZ8" s="145"/>
      <c r="RA8" s="145"/>
      <c r="RB8" s="145"/>
      <c r="RC8" s="145"/>
      <c r="RD8" s="145"/>
      <c r="RE8" s="145"/>
      <c r="RF8" s="145"/>
      <c r="RG8" s="145"/>
      <c r="RH8" s="145"/>
      <c r="RI8" s="145"/>
      <c r="RJ8" s="145"/>
      <c r="RK8" s="145"/>
      <c r="RL8" s="145"/>
      <c r="RM8" s="145"/>
      <c r="RN8" s="145"/>
      <c r="RO8" s="145"/>
      <c r="RP8" s="145"/>
      <c r="RQ8" s="145"/>
      <c r="RR8" s="145"/>
      <c r="RS8" s="145"/>
      <c r="RT8" s="145"/>
      <c r="RU8" s="145"/>
      <c r="RV8" s="145"/>
      <c r="RW8" s="145"/>
      <c r="RX8" s="145"/>
      <c r="RY8" s="145"/>
      <c r="RZ8" s="145"/>
      <c r="SA8" s="145"/>
      <c r="SB8" s="145"/>
      <c r="SC8" s="145"/>
      <c r="SD8" s="145"/>
      <c r="SE8" s="145"/>
      <c r="SF8" s="145"/>
      <c r="SG8" s="145"/>
      <c r="SH8" s="145"/>
      <c r="SI8" s="145"/>
      <c r="SJ8" s="145"/>
      <c r="SK8" s="145"/>
      <c r="SL8" s="145"/>
      <c r="SM8" s="145"/>
      <c r="SN8" s="145"/>
      <c r="SO8" s="145"/>
      <c r="SP8" s="145"/>
      <c r="SQ8" s="145"/>
      <c r="SR8" s="145"/>
      <c r="SS8" s="145"/>
      <c r="ST8" s="145"/>
      <c r="SU8" s="145"/>
      <c r="SV8" s="145"/>
      <c r="SW8" s="145"/>
      <c r="SX8" s="145"/>
      <c r="SY8" s="145"/>
      <c r="SZ8" s="145"/>
      <c r="TA8" s="145"/>
      <c r="TB8" s="145"/>
      <c r="TC8" s="145"/>
      <c r="TD8" s="145"/>
      <c r="TE8" s="145"/>
      <c r="TF8" s="145"/>
      <c r="TG8" s="145"/>
      <c r="TH8" s="145"/>
      <c r="TI8" s="145"/>
      <c r="TJ8" s="145"/>
      <c r="TK8" s="145"/>
      <c r="TL8" s="145"/>
      <c r="TM8" s="145"/>
      <c r="TN8" s="145"/>
      <c r="TO8" s="145"/>
      <c r="TP8" s="145"/>
      <c r="TQ8" s="145"/>
      <c r="TR8" s="145"/>
      <c r="TS8" s="145"/>
      <c r="TT8" s="145"/>
      <c r="TU8" s="145"/>
      <c r="TV8" s="145"/>
      <c r="TW8" s="145"/>
      <c r="TX8" s="145"/>
      <c r="TY8" s="145"/>
      <c r="TZ8" s="145"/>
      <c r="UA8" s="145"/>
      <c r="UB8" s="145"/>
      <c r="UC8" s="145"/>
      <c r="UD8" s="145"/>
      <c r="UE8" s="145"/>
      <c r="UF8" s="145"/>
      <c r="UG8" s="145"/>
      <c r="UH8" s="145"/>
      <c r="UI8" s="145"/>
      <c r="UJ8" s="145"/>
      <c r="UK8" s="145"/>
      <c r="UL8" s="145"/>
      <c r="UM8" s="145"/>
      <c r="UN8" s="145"/>
      <c r="UO8" s="145"/>
      <c r="UP8" s="145"/>
      <c r="UQ8" s="145"/>
      <c r="UR8" s="146"/>
      <c r="US8" s="145"/>
      <c r="UT8" s="145"/>
      <c r="UU8" s="145"/>
      <c r="UV8" s="145"/>
      <c r="UW8" s="145"/>
      <c r="UX8" s="145"/>
      <c r="UY8" s="145"/>
      <c r="UZ8" s="145"/>
      <c r="VA8" s="145"/>
      <c r="VB8" s="145"/>
      <c r="VC8" s="145"/>
      <c r="VD8" s="145"/>
      <c r="VE8" s="145"/>
      <c r="VF8" s="145"/>
      <c r="VG8" s="145"/>
      <c r="VH8" s="145"/>
      <c r="VI8" s="145"/>
      <c r="VJ8" s="145"/>
      <c r="VK8" s="145"/>
      <c r="VL8" s="145"/>
      <c r="VM8" s="146"/>
      <c r="VN8" s="145"/>
      <c r="VO8" s="145"/>
      <c r="VP8" s="145"/>
      <c r="VQ8" s="145"/>
      <c r="VR8" s="145"/>
      <c r="VS8" s="145"/>
      <c r="VT8" s="145"/>
      <c r="VU8" s="145"/>
      <c r="VV8" s="145"/>
      <c r="VW8" s="145"/>
      <c r="VX8" s="145"/>
      <c r="VY8" s="145"/>
      <c r="VZ8" s="145"/>
      <c r="WA8" s="145"/>
      <c r="WB8" s="145"/>
      <c r="WC8" s="145"/>
      <c r="WD8" s="145"/>
      <c r="WE8" s="145"/>
      <c r="WF8" s="145"/>
      <c r="WG8" s="145"/>
      <c r="WH8" s="146"/>
      <c r="WI8" s="145"/>
      <c r="WJ8" s="145"/>
      <c r="WK8" s="145"/>
      <c r="WL8" s="145"/>
      <c r="WM8" s="145"/>
      <c r="WN8" s="145"/>
      <c r="WO8" s="145"/>
      <c r="WP8" s="145"/>
      <c r="WQ8" s="145"/>
      <c r="WR8" s="145"/>
      <c r="WS8" s="145"/>
      <c r="WT8" s="145"/>
      <c r="WU8" s="145"/>
      <c r="WV8" s="145"/>
      <c r="WW8" s="145"/>
      <c r="WX8" s="145"/>
      <c r="WY8" s="145"/>
      <c r="WZ8" s="145"/>
      <c r="XA8" s="145"/>
      <c r="XB8" s="145"/>
      <c r="XC8" s="146"/>
      <c r="XD8" s="145"/>
      <c r="XE8" s="145"/>
      <c r="XF8" s="145"/>
      <c r="XG8" s="145"/>
      <c r="XH8" s="145"/>
      <c r="XI8" s="145"/>
      <c r="XJ8" s="145"/>
      <c r="XK8" s="145"/>
      <c r="XL8" s="145"/>
      <c r="XM8" s="145"/>
      <c r="XN8" s="145"/>
      <c r="XO8" s="145"/>
      <c r="XP8" s="145"/>
      <c r="XQ8" s="145"/>
      <c r="XR8" s="145"/>
      <c r="XS8" s="145"/>
      <c r="XT8" s="145"/>
      <c r="XU8" s="145"/>
      <c r="XV8" s="145"/>
      <c r="XW8" s="145"/>
      <c r="XX8" s="146"/>
      <c r="XY8" s="145"/>
      <c r="XZ8" s="145"/>
      <c r="YA8" s="145"/>
      <c r="YB8" s="145"/>
      <c r="YC8" s="145"/>
      <c r="YD8" s="145"/>
      <c r="YE8" s="145"/>
      <c r="YF8" s="145"/>
      <c r="YG8" s="145"/>
      <c r="YH8" s="145"/>
      <c r="YI8" s="145"/>
      <c r="YJ8" s="145"/>
      <c r="YK8" s="145"/>
      <c r="YL8" s="145"/>
      <c r="YM8" s="145"/>
      <c r="YN8" s="145"/>
      <c r="YO8" s="145"/>
      <c r="YP8" s="145"/>
      <c r="YQ8" s="145"/>
      <c r="YR8" s="145"/>
      <c r="YS8" s="146"/>
      <c r="YT8" s="145"/>
      <c r="YU8" s="145"/>
      <c r="YV8" s="145"/>
      <c r="YW8" s="145"/>
      <c r="YX8" s="145"/>
      <c r="YY8" s="145"/>
      <c r="YZ8" s="145"/>
      <c r="ZA8" s="145"/>
      <c r="ZB8" s="145"/>
      <c r="ZC8" s="145"/>
      <c r="ZD8" s="145"/>
      <c r="ZE8" s="145"/>
      <c r="ZF8" s="145"/>
      <c r="ZG8" s="145"/>
      <c r="ZH8" s="145"/>
      <c r="ZI8" s="145"/>
      <c r="ZJ8" s="145"/>
      <c r="ZK8" s="145"/>
      <c r="ZL8" s="145"/>
      <c r="ZM8" s="145"/>
      <c r="ZN8" s="146"/>
      <c r="ZO8" s="145"/>
      <c r="ZP8" s="145"/>
      <c r="ZQ8" s="145"/>
      <c r="ZR8" s="145"/>
      <c r="ZS8" s="145"/>
      <c r="ZT8" s="145"/>
      <c r="ZU8" s="145"/>
      <c r="ZV8" s="145"/>
      <c r="ZW8" s="145"/>
      <c r="ZX8" s="145"/>
      <c r="ZY8" s="145"/>
      <c r="ZZ8" s="145"/>
      <c r="AAA8" s="145"/>
      <c r="AAB8" s="145"/>
      <c r="AAC8" s="145"/>
      <c r="AAD8" s="145"/>
      <c r="AAE8" s="145"/>
      <c r="AAF8" s="145"/>
      <c r="AAG8" s="145"/>
      <c r="AAH8" s="145"/>
      <c r="AAI8" s="146"/>
      <c r="AAJ8" s="145"/>
      <c r="AAK8" s="145"/>
      <c r="AAL8" s="145"/>
      <c r="AAM8" s="145"/>
      <c r="AAN8" s="145"/>
      <c r="AAO8" s="145"/>
      <c r="AAP8" s="145"/>
      <c r="AAQ8" s="145"/>
      <c r="AAR8" s="145"/>
      <c r="AAS8" s="145"/>
      <c r="AAT8" s="145"/>
      <c r="AAU8" s="145"/>
      <c r="AAV8" s="145"/>
      <c r="AAW8" s="145"/>
      <c r="AAX8" s="145"/>
      <c r="AAY8" s="145"/>
      <c r="AAZ8" s="145"/>
      <c r="ABA8" s="145"/>
      <c r="ABB8" s="145"/>
      <c r="ABC8" s="145"/>
      <c r="ABD8" s="146"/>
      <c r="ABE8" s="145"/>
      <c r="ABF8" s="145"/>
      <c r="ABG8" s="145"/>
      <c r="ABH8" s="145"/>
      <c r="ABI8" s="145"/>
      <c r="ABJ8" s="145"/>
      <c r="ABK8" s="145"/>
      <c r="ABL8" s="145"/>
      <c r="ABM8" s="145"/>
      <c r="ABN8" s="145"/>
      <c r="ABO8" s="145"/>
      <c r="ABP8" s="145"/>
      <c r="ABQ8" s="145"/>
      <c r="ABR8" s="145"/>
      <c r="ABS8" s="145"/>
      <c r="ABT8" s="145"/>
      <c r="ABU8" s="145"/>
      <c r="ABV8" s="145"/>
      <c r="ABW8" s="145"/>
      <c r="ABX8" s="145"/>
      <c r="ABY8" s="146"/>
      <c r="ABZ8" s="145"/>
      <c r="ACA8" s="145"/>
      <c r="ACB8" s="145"/>
      <c r="ACC8" s="145"/>
      <c r="ACD8" s="145"/>
      <c r="ACE8" s="145"/>
      <c r="ACF8" s="145"/>
      <c r="ACG8" s="145"/>
      <c r="ACH8" s="145"/>
      <c r="ACI8" s="145"/>
      <c r="ACJ8" s="145"/>
      <c r="ACK8" s="145"/>
      <c r="ACL8" s="145"/>
      <c r="ACM8" s="145"/>
      <c r="ACN8" s="145"/>
      <c r="ACO8" s="145"/>
      <c r="ACP8" s="145"/>
      <c r="ACQ8" s="145"/>
      <c r="ACR8" s="145"/>
      <c r="ACS8" s="145"/>
      <c r="ACT8" s="146"/>
      <c r="ACU8" s="145"/>
      <c r="ACV8" s="145"/>
      <c r="ACW8" s="145"/>
      <c r="ACX8" s="145"/>
      <c r="ACY8" s="145"/>
      <c r="ACZ8" s="145"/>
      <c r="ADA8" s="145"/>
      <c r="ADB8" s="145"/>
      <c r="ADC8" s="145"/>
      <c r="ADD8" s="145"/>
      <c r="ADE8" s="145"/>
      <c r="ADF8" s="145"/>
      <c r="ADG8" s="145"/>
      <c r="ADH8" s="145"/>
      <c r="ADI8" s="145"/>
      <c r="ADJ8" s="145"/>
      <c r="ADK8" s="145"/>
      <c r="ADL8" s="145"/>
      <c r="ADM8" s="145"/>
      <c r="ADN8" s="145"/>
      <c r="ADO8" s="146"/>
      <c r="ADP8" s="145"/>
      <c r="ADQ8" s="145"/>
      <c r="ADR8" s="145"/>
      <c r="ADS8" s="145"/>
      <c r="ADT8" s="145"/>
      <c r="ADU8" s="145"/>
      <c r="ADV8" s="145"/>
      <c r="ADW8" s="145"/>
      <c r="ADX8" s="145"/>
      <c r="ADY8" s="145"/>
      <c r="ADZ8" s="145"/>
      <c r="AEA8" s="145"/>
      <c r="AEB8" s="145"/>
      <c r="AEC8" s="145"/>
      <c r="AED8" s="145"/>
      <c r="AEE8" s="145"/>
      <c r="AEF8" s="145"/>
      <c r="AEG8" s="145"/>
      <c r="AEH8" s="145"/>
      <c r="AEI8" s="145"/>
      <c r="AEJ8" s="146"/>
      <c r="AEK8" s="145"/>
      <c r="AEL8" s="145"/>
      <c r="AEM8" s="145"/>
      <c r="AEN8" s="145"/>
      <c r="AEO8" s="145"/>
      <c r="AEP8" s="145"/>
      <c r="AEQ8" s="145"/>
      <c r="AER8" s="145"/>
      <c r="AES8" s="145"/>
      <c r="AET8" s="145"/>
      <c r="AEU8" s="145"/>
      <c r="AEV8" s="145"/>
      <c r="AEW8" s="145"/>
      <c r="AEX8" s="145"/>
      <c r="AEY8" s="145"/>
      <c r="AEZ8" s="145"/>
      <c r="AFA8" s="145"/>
      <c r="AFB8" s="145"/>
      <c r="AFC8" s="145"/>
      <c r="AFD8" s="145"/>
      <c r="AFE8" s="146"/>
    </row>
    <row r="9" spans="1:837" s="151" customFormat="1" ht="20.100000000000001" customHeight="1" outlineLevel="1">
      <c r="A9" s="93" t="s">
        <v>376</v>
      </c>
      <c r="B9" s="94" t="s">
        <v>377</v>
      </c>
      <c r="C9" s="95" t="s">
        <v>378</v>
      </c>
      <c r="D9" s="95"/>
      <c r="E9" s="149"/>
      <c r="F9" s="204">
        <f>MIN(F10:F11)</f>
        <v>45231</v>
      </c>
      <c r="G9" s="204">
        <f>MAX(G10:G11)</f>
        <v>45253</v>
      </c>
      <c r="H9" s="96">
        <f t="shared" si="60"/>
        <v>23</v>
      </c>
      <c r="I9" s="97">
        <f t="shared" ca="1" si="61"/>
        <v>1</v>
      </c>
      <c r="J9" s="205">
        <f ca="1">AVERAGE(J10:J11)*2</f>
        <v>0</v>
      </c>
      <c r="K9" s="97">
        <f ca="1">I9+J9/H9</f>
        <v>1</v>
      </c>
      <c r="L9" s="150"/>
      <c r="M9" s="150"/>
      <c r="N9" s="150"/>
      <c r="O9" s="150"/>
      <c r="P9" s="150"/>
      <c r="Q9" s="150"/>
      <c r="R9" s="150"/>
      <c r="S9" s="150"/>
      <c r="T9" s="150"/>
      <c r="U9" s="150"/>
      <c r="V9" s="150"/>
      <c r="W9" s="150"/>
      <c r="X9" s="150"/>
      <c r="Y9" s="150"/>
      <c r="Z9" s="150"/>
      <c r="AA9" s="150"/>
      <c r="AB9" s="150"/>
      <c r="AC9" s="150"/>
      <c r="AD9" s="150"/>
      <c r="AE9" s="150"/>
      <c r="AF9" s="150"/>
      <c r="AG9" s="150"/>
      <c r="AH9" s="150"/>
      <c r="AI9" s="150"/>
      <c r="AJ9" s="150"/>
      <c r="AK9" s="150"/>
      <c r="AL9" s="150"/>
      <c r="AM9" s="150"/>
      <c r="AN9" s="150"/>
      <c r="AO9" s="150"/>
      <c r="AP9" s="150"/>
      <c r="AQ9" s="150"/>
      <c r="AR9" s="150"/>
      <c r="AS9" s="150"/>
      <c r="AT9" s="150"/>
      <c r="AU9" s="150"/>
      <c r="AV9" s="150"/>
      <c r="AW9" s="150"/>
      <c r="AX9" s="150"/>
      <c r="AY9" s="150"/>
      <c r="AZ9" s="150"/>
      <c r="BA9" s="150"/>
      <c r="BB9" s="150"/>
      <c r="BC9" s="150"/>
      <c r="BD9" s="150"/>
      <c r="BE9" s="150"/>
      <c r="BF9" s="150"/>
      <c r="BG9" s="150"/>
      <c r="BH9" s="150"/>
      <c r="BI9" s="150"/>
      <c r="BJ9" s="150"/>
      <c r="BK9" s="150"/>
      <c r="BL9" s="150"/>
      <c r="BM9" s="150"/>
      <c r="BN9" s="150"/>
      <c r="BO9" s="150"/>
      <c r="BP9" s="150"/>
      <c r="BQ9" s="150"/>
      <c r="BR9" s="150"/>
      <c r="BS9" s="150"/>
      <c r="BT9" s="150"/>
      <c r="BU9" s="150"/>
      <c r="BV9" s="150"/>
      <c r="BW9" s="150"/>
      <c r="BX9" s="150"/>
      <c r="BY9" s="150"/>
      <c r="BZ9" s="150"/>
      <c r="CA9" s="150"/>
      <c r="CB9" s="150"/>
      <c r="CC9" s="150"/>
      <c r="CD9" s="150"/>
      <c r="CE9" s="150"/>
      <c r="CF9" s="150"/>
      <c r="CG9" s="150"/>
      <c r="CH9" s="150"/>
      <c r="CI9" s="150"/>
      <c r="CJ9" s="150"/>
      <c r="CK9" s="150"/>
      <c r="CL9" s="150"/>
      <c r="CM9" s="150"/>
      <c r="CN9" s="150"/>
      <c r="CO9" s="150"/>
      <c r="CP9" s="150"/>
      <c r="CQ9" s="150"/>
      <c r="CR9" s="150"/>
      <c r="CS9" s="150"/>
      <c r="CT9" s="150"/>
      <c r="CU9" s="150"/>
      <c r="CV9" s="150"/>
      <c r="CW9" s="150"/>
      <c r="CX9" s="150"/>
      <c r="CY9" s="150"/>
      <c r="CZ9" s="150"/>
      <c r="DA9" s="150"/>
      <c r="DB9" s="150"/>
      <c r="DC9" s="150"/>
      <c r="DD9" s="150"/>
      <c r="DE9" s="150"/>
      <c r="DF9" s="150"/>
      <c r="DG9" s="150"/>
      <c r="DH9" s="150"/>
      <c r="DI9" s="150"/>
      <c r="DJ9" s="150"/>
      <c r="DK9" s="150"/>
      <c r="DL9" s="150"/>
      <c r="DM9" s="150"/>
      <c r="DN9" s="150"/>
      <c r="DO9" s="150"/>
      <c r="DP9" s="150"/>
      <c r="DQ9" s="150"/>
      <c r="DR9" s="150"/>
      <c r="DS9" s="150"/>
      <c r="DT9" s="150"/>
      <c r="DU9" s="150"/>
      <c r="DV9" s="150"/>
      <c r="DW9" s="150"/>
      <c r="DX9" s="150"/>
      <c r="DY9" s="150"/>
      <c r="DZ9" s="150"/>
      <c r="EA9" s="150"/>
      <c r="EB9" s="150"/>
      <c r="EC9" s="150"/>
      <c r="ED9" s="150"/>
      <c r="EE9" s="150"/>
      <c r="EF9" s="150"/>
      <c r="EG9" s="150"/>
      <c r="EH9" s="150"/>
      <c r="EI9" s="150"/>
      <c r="EJ9" s="150"/>
      <c r="EK9" s="150"/>
      <c r="EL9" s="150"/>
      <c r="EM9" s="150"/>
      <c r="EN9" s="150"/>
      <c r="EO9" s="150"/>
      <c r="EP9" s="150"/>
      <c r="EQ9" s="150"/>
      <c r="ER9" s="150"/>
      <c r="ES9" s="150"/>
      <c r="ET9" s="150"/>
      <c r="EU9" s="150"/>
      <c r="EV9" s="150"/>
      <c r="EW9" s="150"/>
      <c r="EX9" s="150"/>
      <c r="EY9" s="150"/>
      <c r="EZ9" s="150"/>
      <c r="FA9" s="150"/>
      <c r="FB9" s="150"/>
      <c r="FC9" s="150"/>
      <c r="FD9" s="150"/>
      <c r="FE9" s="150"/>
      <c r="FF9" s="150"/>
      <c r="FG9" s="150"/>
      <c r="FH9" s="150"/>
      <c r="FI9" s="150"/>
      <c r="FJ9" s="150"/>
      <c r="FK9" s="150"/>
      <c r="FL9" s="150"/>
      <c r="FM9" s="150"/>
      <c r="FN9" s="150"/>
      <c r="FO9" s="150"/>
      <c r="FP9" s="150"/>
      <c r="FQ9" s="150"/>
      <c r="FR9" s="150"/>
      <c r="FS9" s="150"/>
      <c r="FT9" s="150"/>
      <c r="FU9" s="150"/>
      <c r="FV9" s="150"/>
      <c r="FW9" s="150"/>
      <c r="FX9" s="150"/>
      <c r="FY9" s="150"/>
      <c r="FZ9" s="150"/>
      <c r="GA9" s="150"/>
      <c r="GB9" s="150"/>
      <c r="GC9" s="150"/>
      <c r="GD9" s="150"/>
      <c r="GE9" s="150"/>
      <c r="GF9" s="150"/>
      <c r="GG9" s="150"/>
      <c r="GH9" s="150"/>
      <c r="GI9" s="150"/>
      <c r="GJ9" s="150"/>
      <c r="GK9" s="150"/>
      <c r="GL9" s="150"/>
      <c r="GM9" s="150"/>
      <c r="GN9" s="150"/>
      <c r="GO9" s="150"/>
      <c r="GP9" s="150"/>
      <c r="GQ9" s="150"/>
      <c r="GR9" s="150"/>
      <c r="GS9" s="150"/>
      <c r="GT9" s="150"/>
      <c r="GU9" s="150"/>
      <c r="GV9" s="150"/>
      <c r="GW9" s="150"/>
      <c r="GX9" s="150"/>
      <c r="GY9" s="150"/>
      <c r="GZ9" s="150"/>
      <c r="HA9" s="150"/>
      <c r="HB9" s="150"/>
      <c r="HC9" s="150"/>
      <c r="HD9" s="150"/>
      <c r="HE9" s="150"/>
      <c r="HF9" s="150"/>
      <c r="HG9" s="150"/>
      <c r="HH9" s="150"/>
      <c r="HI9" s="150"/>
      <c r="HJ9" s="150"/>
      <c r="HK9" s="150"/>
      <c r="HL9" s="150"/>
      <c r="HM9" s="150"/>
      <c r="HN9" s="150"/>
      <c r="HO9" s="150"/>
      <c r="HP9" s="150"/>
      <c r="HQ9" s="150"/>
      <c r="HR9" s="150"/>
      <c r="HS9" s="150"/>
      <c r="HT9" s="150"/>
      <c r="HU9" s="150"/>
      <c r="HV9" s="150"/>
      <c r="HW9" s="150"/>
      <c r="HX9" s="150"/>
      <c r="HY9" s="150"/>
      <c r="HZ9" s="150"/>
      <c r="IA9" s="150"/>
      <c r="IB9" s="150"/>
      <c r="IC9" s="150"/>
      <c r="ID9" s="150"/>
      <c r="IE9" s="150"/>
      <c r="IF9" s="150"/>
      <c r="IG9" s="150"/>
      <c r="IH9" s="150"/>
      <c r="II9" s="150"/>
      <c r="IJ9" s="150"/>
      <c r="IK9" s="150"/>
      <c r="IL9" s="150"/>
      <c r="IM9" s="150"/>
      <c r="IN9" s="150"/>
      <c r="IO9" s="150"/>
      <c r="IP9" s="150"/>
      <c r="IQ9" s="150"/>
      <c r="IR9" s="150"/>
      <c r="IS9" s="150"/>
      <c r="IT9" s="150"/>
      <c r="IU9" s="150"/>
      <c r="IV9" s="150"/>
      <c r="IW9" s="150"/>
      <c r="IX9" s="150"/>
      <c r="IY9" s="150"/>
      <c r="IZ9" s="150"/>
      <c r="JA9" s="150"/>
      <c r="JB9" s="150"/>
      <c r="JC9" s="150"/>
      <c r="JD9" s="150"/>
      <c r="JE9" s="150"/>
      <c r="JF9" s="150"/>
      <c r="JG9" s="150"/>
      <c r="JH9" s="150"/>
      <c r="JI9" s="150"/>
      <c r="JJ9" s="150"/>
      <c r="JK9" s="150"/>
      <c r="JL9" s="150"/>
      <c r="JM9" s="150"/>
      <c r="JN9" s="150"/>
      <c r="JO9" s="150"/>
      <c r="JP9" s="150"/>
      <c r="JQ9" s="150"/>
      <c r="JR9" s="150"/>
      <c r="JS9" s="150"/>
      <c r="JT9" s="150"/>
      <c r="JU9" s="150"/>
      <c r="JV9" s="150"/>
      <c r="JW9" s="150"/>
      <c r="JX9" s="150"/>
      <c r="JY9" s="150"/>
      <c r="JZ9" s="150"/>
      <c r="KA9" s="150"/>
      <c r="KB9" s="150"/>
      <c r="KC9" s="150"/>
      <c r="KD9" s="150"/>
      <c r="KE9" s="150"/>
      <c r="KF9" s="150"/>
      <c r="KG9" s="150"/>
      <c r="KH9" s="150"/>
      <c r="KI9" s="150"/>
      <c r="KJ9" s="150"/>
      <c r="KK9" s="150"/>
      <c r="KL9" s="150"/>
      <c r="KM9" s="150"/>
      <c r="KN9" s="150"/>
      <c r="KO9" s="150"/>
      <c r="KP9" s="150"/>
      <c r="KQ9" s="150"/>
      <c r="KR9" s="150"/>
      <c r="KS9" s="150"/>
      <c r="KT9" s="150"/>
      <c r="KU9" s="150"/>
      <c r="KV9" s="150"/>
      <c r="KW9" s="150"/>
      <c r="KX9" s="150"/>
      <c r="KY9" s="150"/>
      <c r="KZ9" s="150"/>
      <c r="LA9" s="150"/>
      <c r="LB9" s="150"/>
      <c r="LC9" s="150"/>
      <c r="LD9" s="150"/>
      <c r="LE9" s="150"/>
      <c r="LF9" s="150"/>
      <c r="LG9" s="150"/>
      <c r="LH9" s="150"/>
      <c r="LI9" s="150"/>
      <c r="LJ9" s="150"/>
      <c r="LK9" s="150"/>
      <c r="LL9" s="150"/>
      <c r="LM9" s="150"/>
      <c r="LN9" s="150"/>
      <c r="LO9" s="150"/>
      <c r="LP9" s="150"/>
      <c r="LQ9" s="150"/>
      <c r="LR9" s="150"/>
      <c r="LS9" s="150"/>
      <c r="LT9" s="150"/>
      <c r="LU9" s="150"/>
      <c r="LV9" s="150"/>
      <c r="LW9" s="150"/>
      <c r="LX9" s="150"/>
      <c r="LY9" s="150"/>
      <c r="LZ9" s="150"/>
      <c r="MA9" s="150"/>
      <c r="MB9" s="150"/>
      <c r="MC9" s="150"/>
      <c r="MD9" s="150"/>
      <c r="ME9" s="150"/>
      <c r="MF9" s="150"/>
      <c r="MG9" s="150"/>
      <c r="MH9" s="150"/>
      <c r="MI9" s="150"/>
      <c r="MJ9" s="150"/>
      <c r="MK9" s="150"/>
      <c r="ML9" s="150"/>
      <c r="MM9" s="150"/>
      <c r="MN9" s="150"/>
      <c r="MO9" s="150"/>
      <c r="MP9" s="150"/>
      <c r="MQ9" s="150"/>
      <c r="MR9" s="150"/>
      <c r="MS9" s="150"/>
      <c r="MT9" s="150"/>
      <c r="MU9" s="150"/>
      <c r="MV9" s="150"/>
      <c r="MW9" s="150"/>
      <c r="MX9" s="150"/>
      <c r="MY9" s="150"/>
      <c r="MZ9" s="150"/>
      <c r="NA9" s="150"/>
      <c r="NB9" s="150"/>
      <c r="NC9" s="150"/>
      <c r="ND9" s="150"/>
      <c r="NE9" s="150"/>
      <c r="NF9" s="150"/>
      <c r="NG9" s="150"/>
      <c r="NH9" s="150"/>
      <c r="NI9" s="150"/>
      <c r="NJ9" s="150"/>
      <c r="NK9" s="150"/>
      <c r="NL9" s="150"/>
      <c r="NM9" s="150"/>
      <c r="NN9" s="150"/>
      <c r="NO9" s="150"/>
      <c r="NP9" s="150"/>
      <c r="NQ9" s="150"/>
      <c r="NR9" s="150"/>
      <c r="NS9" s="150"/>
      <c r="NT9" s="150"/>
      <c r="NU9" s="150"/>
      <c r="NV9" s="150"/>
      <c r="NW9" s="150"/>
      <c r="NX9" s="150"/>
      <c r="NY9" s="150"/>
      <c r="NZ9" s="150"/>
      <c r="OA9" s="150"/>
      <c r="OB9" s="150"/>
      <c r="OC9" s="150"/>
      <c r="OD9" s="150"/>
      <c r="OE9" s="150"/>
      <c r="OF9" s="150"/>
      <c r="OG9" s="150"/>
      <c r="OH9" s="150"/>
      <c r="OI9" s="150"/>
      <c r="OJ9" s="150"/>
      <c r="OK9" s="150"/>
      <c r="OL9" s="150"/>
      <c r="OM9" s="150"/>
      <c r="ON9" s="150"/>
      <c r="OO9" s="150"/>
      <c r="OP9" s="150"/>
      <c r="OQ9" s="150"/>
      <c r="OR9" s="150"/>
      <c r="OS9" s="150"/>
      <c r="OT9" s="150"/>
      <c r="OU9" s="150"/>
      <c r="OV9" s="150"/>
      <c r="OW9" s="150"/>
      <c r="OX9" s="150"/>
      <c r="OY9" s="150"/>
      <c r="OZ9" s="150"/>
      <c r="PA9" s="150"/>
      <c r="PB9" s="150"/>
      <c r="PC9" s="150"/>
      <c r="PD9" s="150"/>
      <c r="PE9" s="150"/>
      <c r="PF9" s="150"/>
      <c r="PG9" s="150"/>
      <c r="PH9" s="150"/>
      <c r="PI9" s="150"/>
      <c r="PJ9" s="150"/>
      <c r="PK9" s="150"/>
      <c r="PL9" s="150"/>
      <c r="PM9" s="150"/>
      <c r="PN9" s="150"/>
      <c r="PO9" s="150"/>
      <c r="PP9" s="150"/>
      <c r="PQ9" s="150"/>
      <c r="PR9" s="150"/>
      <c r="PS9" s="150"/>
      <c r="PT9" s="150"/>
      <c r="PU9" s="150"/>
      <c r="PV9" s="150"/>
      <c r="PW9" s="150"/>
      <c r="PX9" s="150"/>
      <c r="PY9" s="150"/>
      <c r="PZ9" s="150"/>
      <c r="QA9" s="150"/>
      <c r="QB9" s="150"/>
      <c r="QC9" s="150"/>
      <c r="QD9" s="150"/>
      <c r="QE9" s="150"/>
      <c r="QF9" s="150"/>
      <c r="QG9" s="150"/>
      <c r="QH9" s="150"/>
      <c r="QI9" s="150"/>
      <c r="QJ9" s="150"/>
      <c r="QK9" s="150"/>
      <c r="QL9" s="150"/>
      <c r="QM9" s="150"/>
      <c r="QN9" s="150"/>
      <c r="QO9" s="150"/>
      <c r="QP9" s="150"/>
      <c r="QQ9" s="150"/>
      <c r="QR9" s="150"/>
      <c r="QS9" s="150"/>
      <c r="QT9" s="150"/>
      <c r="QU9" s="150"/>
      <c r="QV9" s="150"/>
      <c r="QW9" s="150"/>
      <c r="QX9" s="150"/>
      <c r="QY9" s="150"/>
      <c r="QZ9" s="150"/>
      <c r="RA9" s="150"/>
      <c r="RB9" s="150"/>
      <c r="RC9" s="150"/>
      <c r="RD9" s="150"/>
      <c r="RE9" s="150"/>
      <c r="RF9" s="150"/>
      <c r="RG9" s="150"/>
      <c r="RH9" s="150"/>
      <c r="RI9" s="150"/>
      <c r="RJ9" s="150"/>
      <c r="RK9" s="150"/>
      <c r="RL9" s="150"/>
      <c r="RM9" s="150"/>
      <c r="RN9" s="150"/>
      <c r="RO9" s="150"/>
      <c r="RP9" s="150"/>
      <c r="RQ9" s="150"/>
      <c r="RR9" s="150"/>
      <c r="RS9" s="150"/>
      <c r="RT9" s="150"/>
      <c r="RU9" s="150"/>
      <c r="RV9" s="150"/>
      <c r="RW9" s="150"/>
      <c r="RX9" s="150"/>
      <c r="RY9" s="150"/>
      <c r="RZ9" s="150"/>
      <c r="SA9" s="150"/>
      <c r="SB9" s="150"/>
      <c r="SC9" s="150"/>
      <c r="SD9" s="150"/>
      <c r="SE9" s="150"/>
      <c r="SF9" s="150"/>
      <c r="SG9" s="150"/>
      <c r="SH9" s="150"/>
      <c r="SI9" s="150"/>
      <c r="SJ9" s="150"/>
      <c r="SK9" s="150"/>
      <c r="SL9" s="150"/>
      <c r="SM9" s="150"/>
      <c r="SN9" s="150"/>
      <c r="SO9" s="150"/>
      <c r="SP9" s="150"/>
      <c r="SQ9" s="150"/>
      <c r="SR9" s="150"/>
      <c r="SS9" s="150"/>
      <c r="ST9" s="150"/>
      <c r="SU9" s="150"/>
      <c r="SV9" s="150"/>
      <c r="SW9" s="150"/>
      <c r="SX9" s="150"/>
      <c r="SY9" s="150"/>
      <c r="SZ9" s="150"/>
      <c r="TA9" s="150"/>
      <c r="TB9" s="150"/>
      <c r="TC9" s="150"/>
      <c r="TD9" s="150"/>
      <c r="TE9" s="150"/>
      <c r="TF9" s="150"/>
      <c r="TG9" s="150"/>
      <c r="TH9" s="150"/>
      <c r="TI9" s="150"/>
      <c r="TJ9" s="150"/>
      <c r="TK9" s="150"/>
      <c r="TL9" s="150"/>
      <c r="TM9" s="150"/>
      <c r="TN9" s="150"/>
      <c r="TO9" s="150"/>
      <c r="TP9" s="150"/>
      <c r="TQ9" s="150"/>
      <c r="TR9" s="150"/>
      <c r="TS9" s="150"/>
      <c r="TT9" s="150"/>
      <c r="TU9" s="150"/>
      <c r="TV9" s="150"/>
      <c r="TW9" s="150"/>
      <c r="TX9" s="150"/>
      <c r="TY9" s="150"/>
      <c r="TZ9" s="150"/>
      <c r="UA9" s="150"/>
      <c r="UB9" s="150"/>
      <c r="UC9" s="150"/>
      <c r="UD9" s="150"/>
      <c r="UE9" s="150"/>
      <c r="UF9" s="150"/>
      <c r="UG9" s="150"/>
      <c r="UH9" s="150"/>
      <c r="UI9" s="150"/>
      <c r="UJ9" s="150"/>
      <c r="UK9" s="150"/>
      <c r="UL9" s="150"/>
      <c r="UM9" s="150"/>
      <c r="UN9" s="150"/>
      <c r="UO9" s="150"/>
      <c r="UP9" s="150"/>
      <c r="UQ9" s="150"/>
      <c r="US9" s="150"/>
      <c r="UT9" s="150"/>
      <c r="UU9" s="150"/>
      <c r="UV9" s="150"/>
      <c r="UW9" s="150"/>
      <c r="UX9" s="150"/>
      <c r="UY9" s="150"/>
      <c r="UZ9" s="150"/>
      <c r="VA9" s="150"/>
      <c r="VB9" s="150"/>
      <c r="VC9" s="150"/>
      <c r="VD9" s="150"/>
      <c r="VE9" s="150"/>
      <c r="VF9" s="150"/>
      <c r="VG9" s="150"/>
      <c r="VH9" s="150"/>
      <c r="VI9" s="150"/>
      <c r="VJ9" s="150"/>
      <c r="VK9" s="150"/>
      <c r="VL9" s="150"/>
      <c r="VN9" s="150"/>
      <c r="VO9" s="150"/>
      <c r="VP9" s="150"/>
      <c r="VQ9" s="150"/>
      <c r="VR9" s="150"/>
      <c r="VS9" s="150"/>
      <c r="VT9" s="150"/>
      <c r="VU9" s="150"/>
      <c r="VV9" s="150"/>
      <c r="VW9" s="150"/>
      <c r="VX9" s="150"/>
      <c r="VY9" s="150"/>
      <c r="VZ9" s="150"/>
      <c r="WA9" s="150"/>
      <c r="WB9" s="150"/>
      <c r="WC9" s="150"/>
      <c r="WD9" s="150"/>
      <c r="WE9" s="150"/>
      <c r="WF9" s="150"/>
      <c r="WG9" s="150"/>
      <c r="WI9" s="150"/>
      <c r="WJ9" s="150"/>
      <c r="WK9" s="150"/>
      <c r="WL9" s="150"/>
      <c r="WM9" s="150"/>
      <c r="WN9" s="150"/>
      <c r="WO9" s="150"/>
      <c r="WP9" s="150"/>
      <c r="WQ9" s="150"/>
      <c r="WR9" s="150"/>
      <c r="WS9" s="150"/>
      <c r="WT9" s="150"/>
      <c r="WU9" s="150"/>
      <c r="WV9" s="150"/>
      <c r="WW9" s="150"/>
      <c r="WX9" s="150"/>
      <c r="WY9" s="150"/>
      <c r="WZ9" s="150"/>
      <c r="XA9" s="150"/>
      <c r="XB9" s="150"/>
      <c r="XD9" s="150"/>
      <c r="XE9" s="150"/>
      <c r="XF9" s="150"/>
      <c r="XG9" s="150"/>
      <c r="XH9" s="150"/>
      <c r="XI9" s="150"/>
      <c r="XJ9" s="150"/>
      <c r="XK9" s="150"/>
      <c r="XL9" s="150"/>
      <c r="XM9" s="150"/>
      <c r="XN9" s="150"/>
      <c r="XO9" s="150"/>
      <c r="XP9" s="150"/>
      <c r="XQ9" s="150"/>
      <c r="XR9" s="150"/>
      <c r="XS9" s="150"/>
      <c r="XT9" s="150"/>
      <c r="XU9" s="150"/>
      <c r="XV9" s="150"/>
      <c r="XW9" s="150"/>
      <c r="XY9" s="150"/>
      <c r="XZ9" s="150"/>
      <c r="YA9" s="150"/>
      <c r="YB9" s="150"/>
      <c r="YC9" s="150"/>
      <c r="YD9" s="150"/>
      <c r="YE9" s="150"/>
      <c r="YF9" s="150"/>
      <c r="YG9" s="150"/>
      <c r="YH9" s="150"/>
      <c r="YI9" s="150"/>
      <c r="YJ9" s="150"/>
      <c r="YK9" s="150"/>
      <c r="YL9" s="150"/>
      <c r="YM9" s="150"/>
      <c r="YN9" s="150"/>
      <c r="YO9" s="150"/>
      <c r="YP9" s="150"/>
      <c r="YQ9" s="150"/>
      <c r="YR9" s="150"/>
      <c r="YT9" s="150"/>
      <c r="YU9" s="150"/>
      <c r="YV9" s="150"/>
      <c r="YW9" s="150"/>
      <c r="YX9" s="150"/>
      <c r="YY9" s="150"/>
      <c r="YZ9" s="150"/>
      <c r="ZA9" s="150"/>
      <c r="ZB9" s="150"/>
      <c r="ZC9" s="150"/>
      <c r="ZD9" s="150"/>
      <c r="ZE9" s="150"/>
      <c r="ZF9" s="150"/>
      <c r="ZG9" s="150"/>
      <c r="ZH9" s="150"/>
      <c r="ZI9" s="150"/>
      <c r="ZJ9" s="150"/>
      <c r="ZK9" s="150"/>
      <c r="ZL9" s="150"/>
      <c r="ZM9" s="150"/>
      <c r="ZO9" s="150"/>
      <c r="ZP9" s="150"/>
      <c r="ZQ9" s="150"/>
      <c r="ZR9" s="150"/>
      <c r="ZS9" s="150"/>
      <c r="ZT9" s="150"/>
      <c r="ZU9" s="150"/>
      <c r="ZV9" s="150"/>
      <c r="ZW9" s="150"/>
      <c r="ZX9" s="150"/>
      <c r="ZY9" s="150"/>
      <c r="ZZ9" s="150"/>
      <c r="AAA9" s="150"/>
      <c r="AAB9" s="150"/>
      <c r="AAC9" s="150"/>
      <c r="AAD9" s="150"/>
      <c r="AAE9" s="150"/>
      <c r="AAF9" s="150"/>
      <c r="AAG9" s="150"/>
      <c r="AAH9" s="150"/>
      <c r="AAJ9" s="150"/>
      <c r="AAK9" s="150"/>
      <c r="AAL9" s="150"/>
      <c r="AAM9" s="150"/>
      <c r="AAN9" s="150"/>
      <c r="AAO9" s="150"/>
      <c r="AAP9" s="150"/>
      <c r="AAQ9" s="150"/>
      <c r="AAR9" s="150"/>
      <c r="AAS9" s="150"/>
      <c r="AAT9" s="150"/>
      <c r="AAU9" s="150"/>
      <c r="AAV9" s="150"/>
      <c r="AAW9" s="150"/>
      <c r="AAX9" s="150"/>
      <c r="AAY9" s="150"/>
      <c r="AAZ9" s="150"/>
      <c r="ABA9" s="150"/>
      <c r="ABB9" s="150"/>
      <c r="ABC9" s="150"/>
      <c r="ABE9" s="150"/>
      <c r="ABF9" s="150"/>
      <c r="ABG9" s="150"/>
      <c r="ABH9" s="150"/>
      <c r="ABI9" s="150"/>
      <c r="ABJ9" s="150"/>
      <c r="ABK9" s="150"/>
      <c r="ABL9" s="150"/>
      <c r="ABM9" s="150"/>
      <c r="ABN9" s="150"/>
      <c r="ABO9" s="150"/>
      <c r="ABP9" s="150"/>
      <c r="ABQ9" s="150"/>
      <c r="ABR9" s="150"/>
      <c r="ABS9" s="150"/>
      <c r="ABT9" s="150"/>
      <c r="ABU9" s="150"/>
      <c r="ABV9" s="150"/>
      <c r="ABW9" s="150"/>
      <c r="ABX9" s="150"/>
      <c r="ABZ9" s="150"/>
      <c r="ACA9" s="150"/>
      <c r="ACB9" s="150"/>
      <c r="ACC9" s="150"/>
      <c r="ACD9" s="150"/>
      <c r="ACE9" s="150"/>
      <c r="ACF9" s="150"/>
      <c r="ACG9" s="150"/>
      <c r="ACH9" s="150"/>
      <c r="ACI9" s="150"/>
      <c r="ACJ9" s="150"/>
      <c r="ACK9" s="150"/>
      <c r="ACL9" s="150"/>
      <c r="ACM9" s="150"/>
      <c r="ACN9" s="150"/>
      <c r="ACO9" s="150"/>
      <c r="ACP9" s="150"/>
      <c r="ACQ9" s="150"/>
      <c r="ACR9" s="150"/>
      <c r="ACS9" s="150"/>
      <c r="ACU9" s="150"/>
      <c r="ACV9" s="150"/>
      <c r="ACW9" s="150"/>
      <c r="ACX9" s="150"/>
      <c r="ACY9" s="150"/>
      <c r="ACZ9" s="150"/>
      <c r="ADA9" s="150"/>
      <c r="ADB9" s="150"/>
      <c r="ADC9" s="150"/>
      <c r="ADD9" s="150"/>
      <c r="ADE9" s="150"/>
      <c r="ADF9" s="150"/>
      <c r="ADG9" s="150"/>
      <c r="ADH9" s="150"/>
      <c r="ADI9" s="150"/>
      <c r="ADJ9" s="150"/>
      <c r="ADK9" s="150"/>
      <c r="ADL9" s="150"/>
      <c r="ADM9" s="150"/>
      <c r="ADN9" s="150"/>
      <c r="ADP9" s="150"/>
      <c r="ADQ9" s="150"/>
      <c r="ADR9" s="150"/>
      <c r="ADS9" s="150"/>
      <c r="ADT9" s="150"/>
      <c r="ADU9" s="150"/>
      <c r="ADV9" s="150"/>
      <c r="ADW9" s="150"/>
      <c r="ADX9" s="150"/>
      <c r="ADY9" s="150"/>
      <c r="ADZ9" s="150"/>
      <c r="AEA9" s="150"/>
      <c r="AEB9" s="150"/>
      <c r="AEC9" s="150"/>
      <c r="AED9" s="150"/>
      <c r="AEE9" s="150"/>
      <c r="AEF9" s="150"/>
      <c r="AEG9" s="150"/>
      <c r="AEH9" s="150"/>
      <c r="AEI9" s="150"/>
      <c r="AEK9" s="150"/>
      <c r="AEL9" s="150"/>
      <c r="AEM9" s="150"/>
      <c r="AEN9" s="150"/>
      <c r="AEO9" s="150"/>
      <c r="AEP9" s="150"/>
      <c r="AEQ9" s="150"/>
      <c r="AER9" s="150"/>
      <c r="AES9" s="150"/>
      <c r="AET9" s="150"/>
      <c r="AEU9" s="150"/>
      <c r="AEV9" s="150"/>
      <c r="AEW9" s="150"/>
      <c r="AEX9" s="150"/>
      <c r="AEY9" s="150"/>
      <c r="AEZ9" s="150"/>
      <c r="AFA9" s="150"/>
      <c r="AFB9" s="150"/>
      <c r="AFC9" s="150"/>
      <c r="AFD9" s="150"/>
    </row>
    <row r="10" spans="1:837" s="159" customFormat="1" ht="20.100000000000001" customHeight="1" outlineLevel="4">
      <c r="A10" s="152"/>
      <c r="B10" s="153" t="s">
        <v>377</v>
      </c>
      <c r="C10" s="98" t="s">
        <v>379</v>
      </c>
      <c r="D10" s="154"/>
      <c r="E10" s="155"/>
      <c r="F10" s="206">
        <v>45231</v>
      </c>
      <c r="G10" s="206">
        <f>F10+H10-1</f>
        <v>45252</v>
      </c>
      <c r="H10" s="156">
        <v>22</v>
      </c>
      <c r="I10" s="157">
        <f t="shared" ca="1" si="61"/>
        <v>1</v>
      </c>
      <c r="J10" s="207">
        <f ca="1">H10*K10-H10*I10</f>
        <v>0</v>
      </c>
      <c r="K10" s="99">
        <v>1</v>
      </c>
      <c r="L10" s="158"/>
      <c r="M10" s="158"/>
      <c r="N10" s="158"/>
      <c r="O10" s="158"/>
      <c r="P10" s="158"/>
      <c r="Q10" s="158"/>
      <c r="R10" s="158"/>
      <c r="S10" s="158"/>
      <c r="T10" s="158"/>
      <c r="U10" s="158"/>
      <c r="V10" s="158"/>
      <c r="W10" s="158"/>
      <c r="X10" s="158"/>
      <c r="Y10" s="158"/>
      <c r="Z10" s="158"/>
      <c r="AA10" s="158"/>
      <c r="AB10" s="158"/>
      <c r="AC10" s="158"/>
      <c r="AD10" s="158"/>
      <c r="AE10" s="158"/>
      <c r="AF10" s="158"/>
      <c r="AG10" s="158"/>
      <c r="AH10" s="158"/>
      <c r="AI10" s="158"/>
      <c r="AJ10" s="158"/>
      <c r="AK10" s="158"/>
      <c r="AL10" s="158"/>
      <c r="AM10" s="158"/>
      <c r="AN10" s="158"/>
      <c r="AO10" s="158"/>
      <c r="AP10" s="158"/>
      <c r="AQ10" s="158"/>
      <c r="AR10" s="158"/>
      <c r="AS10" s="158"/>
      <c r="AT10" s="158"/>
      <c r="AU10" s="158"/>
      <c r="AV10" s="158"/>
      <c r="AW10" s="158"/>
      <c r="AX10" s="158"/>
      <c r="AY10" s="158"/>
      <c r="AZ10" s="158"/>
      <c r="BA10" s="158"/>
      <c r="BB10" s="158"/>
      <c r="BC10" s="158"/>
      <c r="BD10" s="158"/>
      <c r="BE10" s="158"/>
      <c r="BF10" s="158"/>
      <c r="BG10" s="158"/>
      <c r="BH10" s="158"/>
      <c r="BI10" s="158"/>
      <c r="BJ10" s="158"/>
      <c r="BK10" s="158"/>
      <c r="BL10" s="158"/>
      <c r="BM10" s="158"/>
      <c r="BN10" s="158"/>
      <c r="BO10" s="158"/>
      <c r="BP10" s="158"/>
      <c r="BQ10" s="158"/>
      <c r="BR10" s="158"/>
      <c r="BS10" s="158"/>
      <c r="BT10" s="158"/>
      <c r="BU10" s="158"/>
      <c r="BV10" s="158"/>
      <c r="BW10" s="158"/>
      <c r="BX10" s="158"/>
      <c r="BY10" s="158"/>
      <c r="BZ10" s="158"/>
      <c r="CA10" s="158"/>
      <c r="CB10" s="158"/>
      <c r="CC10" s="158"/>
      <c r="CD10" s="158"/>
      <c r="CE10" s="158"/>
      <c r="CF10" s="158"/>
      <c r="CG10" s="158"/>
      <c r="CH10" s="158"/>
      <c r="CI10" s="158"/>
      <c r="CJ10" s="158"/>
      <c r="CK10" s="158"/>
      <c r="CL10" s="158"/>
      <c r="CM10" s="158"/>
      <c r="CN10" s="158"/>
      <c r="CO10" s="158"/>
      <c r="CP10" s="158"/>
      <c r="CQ10" s="158"/>
      <c r="CR10" s="158"/>
      <c r="CS10" s="158"/>
      <c r="CT10" s="158"/>
      <c r="CU10" s="158"/>
      <c r="CV10" s="158"/>
      <c r="CW10" s="158"/>
      <c r="CX10" s="158"/>
      <c r="CY10" s="158"/>
      <c r="CZ10" s="158"/>
      <c r="DA10" s="158"/>
      <c r="DB10" s="158"/>
      <c r="DC10" s="158"/>
      <c r="DD10" s="158"/>
      <c r="DE10" s="158"/>
      <c r="DF10" s="158"/>
      <c r="DG10" s="158"/>
      <c r="DH10" s="158"/>
      <c r="DI10" s="158"/>
      <c r="DJ10" s="158"/>
      <c r="DK10" s="158"/>
      <c r="DL10" s="158"/>
      <c r="DM10" s="158"/>
      <c r="DN10" s="158"/>
      <c r="DO10" s="158"/>
      <c r="DP10" s="158"/>
      <c r="DQ10" s="158"/>
      <c r="DR10" s="158"/>
      <c r="DS10" s="158"/>
      <c r="DT10" s="158"/>
      <c r="DU10" s="158"/>
      <c r="DV10" s="158"/>
      <c r="DW10" s="158"/>
      <c r="DX10" s="158"/>
      <c r="DY10" s="158"/>
      <c r="DZ10" s="158"/>
      <c r="EA10" s="158"/>
      <c r="EB10" s="158"/>
      <c r="EC10" s="158"/>
      <c r="ED10" s="158"/>
      <c r="EE10" s="158"/>
      <c r="EF10" s="158"/>
      <c r="EG10" s="158"/>
      <c r="EH10" s="158"/>
      <c r="EI10" s="158"/>
      <c r="EJ10" s="158"/>
      <c r="EK10" s="158"/>
      <c r="EL10" s="158"/>
      <c r="EM10" s="158"/>
      <c r="EN10" s="158"/>
      <c r="EO10" s="158"/>
      <c r="EP10" s="158"/>
      <c r="EQ10" s="158"/>
      <c r="ER10" s="158"/>
      <c r="ES10" s="158"/>
      <c r="ET10" s="158"/>
      <c r="EU10" s="158"/>
      <c r="EV10" s="158"/>
      <c r="EW10" s="158"/>
      <c r="EX10" s="158"/>
      <c r="EY10" s="158"/>
      <c r="EZ10" s="158"/>
      <c r="FA10" s="158"/>
      <c r="FB10" s="158"/>
      <c r="FC10" s="158"/>
      <c r="FD10" s="158"/>
      <c r="FE10" s="158"/>
      <c r="FF10" s="158"/>
      <c r="FG10" s="158"/>
      <c r="FH10" s="158"/>
      <c r="FI10" s="158"/>
      <c r="FJ10" s="158"/>
      <c r="FK10" s="158"/>
      <c r="FL10" s="158"/>
      <c r="FM10" s="158"/>
      <c r="FN10" s="158"/>
      <c r="FO10" s="158"/>
      <c r="FP10" s="158"/>
      <c r="FQ10" s="158"/>
      <c r="FR10" s="158"/>
      <c r="FS10" s="158"/>
      <c r="FT10" s="158"/>
      <c r="FU10" s="158"/>
      <c r="FV10" s="158"/>
      <c r="FW10" s="158"/>
      <c r="FX10" s="158"/>
      <c r="FY10" s="158"/>
      <c r="FZ10" s="158"/>
      <c r="GA10" s="158"/>
      <c r="GB10" s="158"/>
      <c r="GC10" s="158"/>
      <c r="GD10" s="158"/>
      <c r="GE10" s="158"/>
      <c r="GF10" s="158"/>
      <c r="GG10" s="158"/>
      <c r="GH10" s="158"/>
      <c r="GI10" s="158"/>
      <c r="GJ10" s="158"/>
      <c r="GK10" s="158"/>
      <c r="GL10" s="158"/>
      <c r="GM10" s="158"/>
      <c r="GN10" s="158"/>
      <c r="GO10" s="158"/>
      <c r="GP10" s="158"/>
      <c r="GQ10" s="158"/>
      <c r="GR10" s="158"/>
      <c r="GS10" s="158"/>
      <c r="GT10" s="158"/>
      <c r="GU10" s="158"/>
      <c r="GV10" s="158"/>
      <c r="GW10" s="158"/>
      <c r="GX10" s="158"/>
      <c r="GY10" s="158"/>
      <c r="GZ10" s="158"/>
      <c r="HA10" s="158"/>
      <c r="HB10" s="158"/>
      <c r="HC10" s="158"/>
      <c r="HD10" s="158"/>
      <c r="HE10" s="158"/>
      <c r="HF10" s="158"/>
      <c r="HG10" s="158"/>
      <c r="HH10" s="158"/>
      <c r="HI10" s="158"/>
      <c r="HJ10" s="158"/>
      <c r="HK10" s="158"/>
      <c r="HL10" s="158"/>
      <c r="HM10" s="158"/>
      <c r="HN10" s="158"/>
      <c r="HO10" s="158"/>
      <c r="HP10" s="158"/>
      <c r="HQ10" s="158"/>
      <c r="HR10" s="158"/>
      <c r="HS10" s="158"/>
      <c r="HT10" s="158"/>
      <c r="HU10" s="158"/>
      <c r="HV10" s="158"/>
      <c r="HW10" s="158"/>
      <c r="HX10" s="158"/>
      <c r="HY10" s="158"/>
      <c r="HZ10" s="158"/>
      <c r="IA10" s="158"/>
      <c r="IB10" s="158"/>
      <c r="IC10" s="158"/>
      <c r="ID10" s="158"/>
      <c r="IE10" s="158"/>
      <c r="IF10" s="158"/>
      <c r="IG10" s="158"/>
      <c r="IH10" s="158"/>
      <c r="II10" s="158"/>
      <c r="IJ10" s="158"/>
      <c r="IK10" s="158"/>
      <c r="IL10" s="158"/>
      <c r="IM10" s="158"/>
      <c r="IN10" s="158"/>
      <c r="IO10" s="158"/>
      <c r="IP10" s="158"/>
      <c r="IQ10" s="158"/>
      <c r="IR10" s="158"/>
      <c r="IS10" s="158"/>
      <c r="IT10" s="158"/>
      <c r="IU10" s="158"/>
      <c r="IV10" s="158"/>
      <c r="IW10" s="158"/>
      <c r="IX10" s="158"/>
      <c r="IY10" s="158"/>
      <c r="IZ10" s="158"/>
      <c r="JA10" s="158"/>
      <c r="JB10" s="158"/>
      <c r="JC10" s="158"/>
      <c r="JD10" s="158"/>
      <c r="JE10" s="158"/>
      <c r="JF10" s="158"/>
      <c r="JG10" s="158"/>
      <c r="JH10" s="158"/>
      <c r="JI10" s="158"/>
      <c r="JJ10" s="158"/>
      <c r="JK10" s="158"/>
      <c r="JL10" s="158"/>
      <c r="JM10" s="158"/>
      <c r="JN10" s="158"/>
      <c r="JO10" s="158"/>
      <c r="JP10" s="158"/>
      <c r="JQ10" s="158"/>
      <c r="JR10" s="158"/>
      <c r="JS10" s="158"/>
      <c r="JT10" s="158"/>
      <c r="JU10" s="158"/>
      <c r="JV10" s="158"/>
      <c r="JW10" s="158"/>
      <c r="JX10" s="158"/>
      <c r="JY10" s="158"/>
      <c r="JZ10" s="158"/>
      <c r="KA10" s="158"/>
      <c r="KB10" s="158"/>
      <c r="KC10" s="158"/>
      <c r="KD10" s="158"/>
      <c r="KE10" s="158"/>
      <c r="KF10" s="158"/>
      <c r="KG10" s="158"/>
      <c r="KH10" s="158"/>
      <c r="KI10" s="158"/>
      <c r="KJ10" s="158"/>
      <c r="KK10" s="158"/>
      <c r="KL10" s="158"/>
      <c r="KM10" s="158"/>
      <c r="KN10" s="158"/>
      <c r="KO10" s="158"/>
      <c r="KP10" s="158"/>
      <c r="KQ10" s="158"/>
      <c r="KR10" s="158"/>
      <c r="KS10" s="158"/>
      <c r="KT10" s="158"/>
      <c r="KU10" s="158"/>
      <c r="KV10" s="158"/>
      <c r="KW10" s="158"/>
      <c r="KX10" s="158"/>
      <c r="KY10" s="158"/>
      <c r="KZ10" s="158"/>
      <c r="LA10" s="158"/>
      <c r="LB10" s="158"/>
      <c r="LC10" s="158"/>
      <c r="LD10" s="158"/>
      <c r="LE10" s="158"/>
      <c r="LF10" s="158"/>
      <c r="LG10" s="158"/>
      <c r="LH10" s="158"/>
      <c r="LI10" s="158"/>
      <c r="LJ10" s="158"/>
      <c r="LK10" s="158"/>
      <c r="LL10" s="158"/>
      <c r="LM10" s="158"/>
      <c r="LN10" s="158"/>
      <c r="LO10" s="158"/>
      <c r="LP10" s="158"/>
      <c r="LQ10" s="158"/>
      <c r="LR10" s="158"/>
      <c r="LS10" s="158"/>
      <c r="LT10" s="158"/>
      <c r="LU10" s="158"/>
      <c r="LV10" s="158"/>
      <c r="LW10" s="158"/>
      <c r="LX10" s="158"/>
      <c r="LY10" s="158"/>
      <c r="LZ10" s="158"/>
      <c r="MA10" s="158"/>
      <c r="MB10" s="158"/>
      <c r="MC10" s="158"/>
      <c r="MD10" s="158"/>
      <c r="ME10" s="158"/>
      <c r="MF10" s="158"/>
      <c r="MG10" s="158"/>
      <c r="MH10" s="158"/>
      <c r="MI10" s="158"/>
      <c r="MJ10" s="158"/>
      <c r="MK10" s="158"/>
      <c r="ML10" s="158"/>
      <c r="MM10" s="158"/>
      <c r="MN10" s="158"/>
      <c r="MO10" s="158"/>
      <c r="MP10" s="158"/>
      <c r="MQ10" s="158"/>
      <c r="MR10" s="158"/>
      <c r="MS10" s="158"/>
      <c r="MT10" s="158"/>
      <c r="MU10" s="158"/>
      <c r="MV10" s="158"/>
      <c r="MW10" s="158"/>
      <c r="MX10" s="158"/>
      <c r="MY10" s="158"/>
      <c r="MZ10" s="158"/>
      <c r="NA10" s="158"/>
      <c r="NB10" s="158"/>
      <c r="NC10" s="158"/>
      <c r="ND10" s="158"/>
      <c r="NE10" s="158"/>
      <c r="NF10" s="158"/>
      <c r="NG10" s="158"/>
      <c r="NH10" s="158"/>
      <c r="NI10" s="158"/>
      <c r="NJ10" s="158"/>
      <c r="NK10" s="158"/>
      <c r="NL10" s="158"/>
      <c r="NM10" s="158"/>
      <c r="NN10" s="158"/>
      <c r="NO10" s="158"/>
      <c r="NP10" s="158"/>
      <c r="NQ10" s="158"/>
      <c r="NR10" s="158"/>
      <c r="NS10" s="158"/>
      <c r="NT10" s="158"/>
      <c r="NU10" s="158"/>
      <c r="NV10" s="158"/>
      <c r="NW10" s="158"/>
      <c r="NX10" s="158"/>
      <c r="NY10" s="158"/>
      <c r="NZ10" s="158"/>
      <c r="OA10" s="158"/>
      <c r="OB10" s="158"/>
      <c r="OC10" s="158"/>
      <c r="OD10" s="158"/>
      <c r="OE10" s="158"/>
      <c r="OF10" s="158"/>
      <c r="OG10" s="158"/>
      <c r="OH10" s="158"/>
      <c r="OI10" s="158"/>
      <c r="OJ10" s="158"/>
      <c r="OK10" s="158"/>
      <c r="OL10" s="158"/>
      <c r="OM10" s="158"/>
      <c r="ON10" s="158"/>
      <c r="OO10" s="158"/>
      <c r="OP10" s="158"/>
      <c r="OQ10" s="158"/>
      <c r="OR10" s="158"/>
      <c r="OS10" s="158"/>
      <c r="OT10" s="158"/>
      <c r="OU10" s="158"/>
      <c r="OV10" s="158"/>
      <c r="OW10" s="158"/>
      <c r="OX10" s="158"/>
      <c r="OY10" s="158"/>
      <c r="OZ10" s="158"/>
      <c r="PA10" s="158"/>
      <c r="PB10" s="158"/>
      <c r="PC10" s="158"/>
      <c r="PD10" s="158"/>
      <c r="PE10" s="158"/>
      <c r="PF10" s="158"/>
      <c r="PG10" s="158"/>
      <c r="PH10" s="158"/>
      <c r="PI10" s="158"/>
      <c r="PJ10" s="158"/>
      <c r="PK10" s="158"/>
      <c r="PL10" s="158"/>
      <c r="PM10" s="158"/>
      <c r="PN10" s="158"/>
      <c r="PO10" s="158"/>
      <c r="PP10" s="158"/>
      <c r="PQ10" s="158"/>
      <c r="PR10" s="158"/>
      <c r="PS10" s="158"/>
      <c r="PT10" s="158"/>
      <c r="PU10" s="158"/>
      <c r="PV10" s="158"/>
      <c r="PW10" s="158"/>
      <c r="PX10" s="158"/>
      <c r="PY10" s="158"/>
      <c r="PZ10" s="158"/>
      <c r="QA10" s="158"/>
      <c r="QB10" s="158"/>
      <c r="QC10" s="158"/>
      <c r="QD10" s="158"/>
      <c r="QE10" s="158"/>
      <c r="QF10" s="158"/>
      <c r="QG10" s="158"/>
      <c r="QH10" s="158"/>
      <c r="QI10" s="158"/>
      <c r="QJ10" s="158"/>
      <c r="QK10" s="158"/>
      <c r="QL10" s="158"/>
      <c r="QM10" s="158"/>
      <c r="QN10" s="158"/>
      <c r="QO10" s="158"/>
      <c r="QP10" s="158"/>
      <c r="QQ10" s="158"/>
      <c r="QR10" s="158"/>
      <c r="QS10" s="158"/>
      <c r="QT10" s="158"/>
      <c r="QU10" s="158"/>
      <c r="QV10" s="158"/>
      <c r="QW10" s="158"/>
      <c r="QX10" s="158"/>
      <c r="QY10" s="158"/>
      <c r="QZ10" s="158"/>
      <c r="RA10" s="158"/>
      <c r="RB10" s="158"/>
      <c r="RC10" s="158"/>
      <c r="RD10" s="158"/>
      <c r="RE10" s="158"/>
      <c r="RF10" s="158"/>
      <c r="RG10" s="158"/>
      <c r="RH10" s="158"/>
      <c r="RI10" s="158"/>
      <c r="RJ10" s="158"/>
      <c r="RK10" s="158"/>
      <c r="RL10" s="158"/>
      <c r="RM10" s="158"/>
      <c r="RN10" s="158"/>
      <c r="RO10" s="158"/>
      <c r="RP10" s="158"/>
      <c r="RQ10" s="158"/>
      <c r="RR10" s="158"/>
      <c r="RS10" s="158"/>
      <c r="RT10" s="158"/>
      <c r="RU10" s="158"/>
      <c r="RV10" s="158"/>
      <c r="RW10" s="158"/>
      <c r="RX10" s="158"/>
      <c r="RY10" s="158"/>
      <c r="RZ10" s="158"/>
      <c r="SA10" s="158"/>
      <c r="SB10" s="158"/>
      <c r="SC10" s="158"/>
      <c r="SD10" s="158"/>
      <c r="SE10" s="158"/>
      <c r="SF10" s="158"/>
      <c r="SG10" s="158"/>
      <c r="SH10" s="158"/>
      <c r="SI10" s="158"/>
      <c r="SJ10" s="158"/>
      <c r="SK10" s="158"/>
      <c r="SL10" s="158"/>
      <c r="SM10" s="158"/>
      <c r="SN10" s="158"/>
      <c r="SO10" s="158"/>
      <c r="SP10" s="158"/>
      <c r="SQ10" s="158"/>
      <c r="SR10" s="158"/>
      <c r="SS10" s="158"/>
      <c r="ST10" s="158"/>
      <c r="SU10" s="158"/>
      <c r="SV10" s="158"/>
      <c r="SW10" s="158"/>
      <c r="SX10" s="158"/>
      <c r="SY10" s="158"/>
      <c r="SZ10" s="158"/>
      <c r="TA10" s="158"/>
      <c r="TB10" s="158"/>
      <c r="TC10" s="158"/>
      <c r="TD10" s="158"/>
      <c r="TE10" s="158"/>
      <c r="TF10" s="158"/>
      <c r="TG10" s="158"/>
      <c r="TH10" s="158"/>
      <c r="TI10" s="158"/>
      <c r="TJ10" s="158"/>
      <c r="TK10" s="158"/>
      <c r="TL10" s="158"/>
      <c r="TM10" s="158"/>
      <c r="TN10" s="158"/>
      <c r="TO10" s="158"/>
      <c r="TP10" s="158"/>
      <c r="TQ10" s="158"/>
      <c r="TR10" s="158"/>
      <c r="TS10" s="158"/>
      <c r="TT10" s="158"/>
      <c r="TU10" s="158"/>
      <c r="TV10" s="158"/>
      <c r="TW10" s="158"/>
      <c r="TX10" s="158"/>
      <c r="TY10" s="158"/>
      <c r="TZ10" s="158"/>
      <c r="UA10" s="158"/>
      <c r="UB10" s="158"/>
      <c r="UC10" s="158"/>
      <c r="UD10" s="158"/>
      <c r="UE10" s="158"/>
      <c r="UF10" s="158"/>
      <c r="UG10" s="158"/>
      <c r="UH10" s="158"/>
      <c r="UI10" s="158"/>
      <c r="UJ10" s="158"/>
      <c r="UK10" s="158"/>
      <c r="UL10" s="158"/>
      <c r="UM10" s="158"/>
      <c r="UN10" s="158"/>
      <c r="UO10" s="158"/>
      <c r="UP10" s="158"/>
      <c r="UQ10" s="158"/>
      <c r="US10" s="158"/>
      <c r="UT10" s="158"/>
      <c r="UU10" s="158"/>
      <c r="UV10" s="158"/>
      <c r="UW10" s="158"/>
      <c r="UX10" s="158"/>
      <c r="UY10" s="158"/>
      <c r="UZ10" s="158"/>
      <c r="VA10" s="158"/>
      <c r="VB10" s="158"/>
      <c r="VC10" s="158"/>
      <c r="VD10" s="158"/>
      <c r="VE10" s="158"/>
      <c r="VF10" s="158"/>
      <c r="VG10" s="158"/>
      <c r="VH10" s="158"/>
      <c r="VI10" s="158"/>
      <c r="VJ10" s="158"/>
      <c r="VK10" s="158"/>
      <c r="VL10" s="158"/>
      <c r="VN10" s="158"/>
      <c r="VO10" s="158"/>
      <c r="VP10" s="158"/>
      <c r="VQ10" s="158"/>
      <c r="VR10" s="158"/>
      <c r="VS10" s="158"/>
      <c r="VT10" s="158"/>
      <c r="VU10" s="158"/>
      <c r="VV10" s="158"/>
      <c r="VW10" s="158"/>
      <c r="VX10" s="158"/>
      <c r="VY10" s="158"/>
      <c r="VZ10" s="158"/>
      <c r="WA10" s="158"/>
      <c r="WB10" s="158"/>
      <c r="WC10" s="158"/>
      <c r="WD10" s="158"/>
      <c r="WE10" s="158"/>
      <c r="WF10" s="158"/>
      <c r="WG10" s="158"/>
      <c r="WI10" s="158"/>
      <c r="WJ10" s="158"/>
      <c r="WK10" s="158"/>
      <c r="WL10" s="158"/>
      <c r="WM10" s="158"/>
      <c r="WN10" s="158"/>
      <c r="WO10" s="158"/>
      <c r="WP10" s="158"/>
      <c r="WQ10" s="158"/>
      <c r="WR10" s="158"/>
      <c r="WS10" s="158"/>
      <c r="WT10" s="158"/>
      <c r="WU10" s="158"/>
      <c r="WV10" s="158"/>
      <c r="WW10" s="158"/>
      <c r="WX10" s="158"/>
      <c r="WY10" s="158"/>
      <c r="WZ10" s="158"/>
      <c r="XA10" s="158"/>
      <c r="XB10" s="158"/>
      <c r="XD10" s="158"/>
      <c r="XE10" s="158"/>
      <c r="XF10" s="158"/>
      <c r="XG10" s="158"/>
      <c r="XH10" s="158"/>
      <c r="XI10" s="158"/>
      <c r="XJ10" s="158"/>
      <c r="XK10" s="158"/>
      <c r="XL10" s="158"/>
      <c r="XM10" s="158"/>
      <c r="XN10" s="158"/>
      <c r="XO10" s="158"/>
      <c r="XP10" s="158"/>
      <c r="XQ10" s="158"/>
      <c r="XR10" s="158"/>
      <c r="XS10" s="158"/>
      <c r="XT10" s="158"/>
      <c r="XU10" s="158"/>
      <c r="XV10" s="158"/>
      <c r="XW10" s="158"/>
      <c r="XY10" s="158"/>
      <c r="XZ10" s="158"/>
      <c r="YA10" s="158"/>
      <c r="YB10" s="158"/>
      <c r="YC10" s="158"/>
      <c r="YD10" s="158"/>
      <c r="YE10" s="158"/>
      <c r="YF10" s="158"/>
      <c r="YG10" s="158"/>
      <c r="YH10" s="158"/>
      <c r="YI10" s="158"/>
      <c r="YJ10" s="158"/>
      <c r="YK10" s="158"/>
      <c r="YL10" s="158"/>
      <c r="YM10" s="158"/>
      <c r="YN10" s="158"/>
      <c r="YO10" s="158"/>
      <c r="YP10" s="158"/>
      <c r="YQ10" s="158"/>
      <c r="YR10" s="158"/>
      <c r="YT10" s="158"/>
      <c r="YU10" s="158"/>
      <c r="YV10" s="158"/>
      <c r="YW10" s="158"/>
      <c r="YX10" s="158"/>
      <c r="YY10" s="158"/>
      <c r="YZ10" s="158"/>
      <c r="ZA10" s="158"/>
      <c r="ZB10" s="158"/>
      <c r="ZC10" s="158"/>
      <c r="ZD10" s="158"/>
      <c r="ZE10" s="158"/>
      <c r="ZF10" s="158"/>
      <c r="ZG10" s="158"/>
      <c r="ZH10" s="158"/>
      <c r="ZI10" s="158"/>
      <c r="ZJ10" s="158"/>
      <c r="ZK10" s="158"/>
      <c r="ZL10" s="158"/>
      <c r="ZM10" s="158"/>
      <c r="ZO10" s="158"/>
      <c r="ZP10" s="158"/>
      <c r="ZQ10" s="158"/>
      <c r="ZR10" s="158"/>
      <c r="ZS10" s="158"/>
      <c r="ZT10" s="158"/>
      <c r="ZU10" s="158"/>
      <c r="ZV10" s="158"/>
      <c r="ZW10" s="158"/>
      <c r="ZX10" s="158"/>
      <c r="ZY10" s="158"/>
      <c r="ZZ10" s="158"/>
      <c r="AAA10" s="158"/>
      <c r="AAB10" s="158"/>
      <c r="AAC10" s="158"/>
      <c r="AAD10" s="158"/>
      <c r="AAE10" s="158"/>
      <c r="AAF10" s="158"/>
      <c r="AAG10" s="158"/>
      <c r="AAH10" s="158"/>
      <c r="AAJ10" s="158"/>
      <c r="AAK10" s="158"/>
      <c r="AAL10" s="158"/>
      <c r="AAM10" s="158"/>
      <c r="AAN10" s="158"/>
      <c r="AAO10" s="158"/>
      <c r="AAP10" s="158"/>
      <c r="AAQ10" s="158"/>
      <c r="AAR10" s="158"/>
      <c r="AAS10" s="158"/>
      <c r="AAT10" s="158"/>
      <c r="AAU10" s="158"/>
      <c r="AAV10" s="158"/>
      <c r="AAW10" s="158"/>
      <c r="AAX10" s="158"/>
      <c r="AAY10" s="158"/>
      <c r="AAZ10" s="158"/>
      <c r="ABA10" s="158"/>
      <c r="ABB10" s="158"/>
      <c r="ABC10" s="158"/>
      <c r="ABE10" s="158"/>
      <c r="ABF10" s="158"/>
      <c r="ABG10" s="158"/>
      <c r="ABH10" s="158"/>
      <c r="ABI10" s="158"/>
      <c r="ABJ10" s="158"/>
      <c r="ABK10" s="158"/>
      <c r="ABL10" s="158"/>
      <c r="ABM10" s="158"/>
      <c r="ABN10" s="158"/>
      <c r="ABO10" s="158"/>
      <c r="ABP10" s="158"/>
      <c r="ABQ10" s="158"/>
      <c r="ABR10" s="158"/>
      <c r="ABS10" s="158"/>
      <c r="ABT10" s="158"/>
      <c r="ABU10" s="158"/>
      <c r="ABV10" s="158"/>
      <c r="ABW10" s="158"/>
      <c r="ABX10" s="158"/>
      <c r="ABZ10" s="158"/>
      <c r="ACA10" s="158"/>
      <c r="ACB10" s="158"/>
      <c r="ACC10" s="158"/>
      <c r="ACD10" s="158"/>
      <c r="ACE10" s="158"/>
      <c r="ACF10" s="158"/>
      <c r="ACG10" s="158"/>
      <c r="ACH10" s="158"/>
      <c r="ACI10" s="158"/>
      <c r="ACJ10" s="158"/>
      <c r="ACK10" s="158"/>
      <c r="ACL10" s="158"/>
      <c r="ACM10" s="158"/>
      <c r="ACN10" s="158"/>
      <c r="ACO10" s="158"/>
      <c r="ACP10" s="158"/>
      <c r="ACQ10" s="158"/>
      <c r="ACR10" s="158"/>
      <c r="ACS10" s="158"/>
      <c r="ACU10" s="158"/>
      <c r="ACV10" s="158"/>
      <c r="ACW10" s="158"/>
      <c r="ACX10" s="158"/>
      <c r="ACY10" s="158"/>
      <c r="ACZ10" s="158"/>
      <c r="ADA10" s="158"/>
      <c r="ADB10" s="158"/>
      <c r="ADC10" s="158"/>
      <c r="ADD10" s="158"/>
      <c r="ADE10" s="158"/>
      <c r="ADF10" s="158"/>
      <c r="ADG10" s="158"/>
      <c r="ADH10" s="158"/>
      <c r="ADI10" s="158"/>
      <c r="ADJ10" s="158"/>
      <c r="ADK10" s="158"/>
      <c r="ADL10" s="158"/>
      <c r="ADM10" s="158"/>
      <c r="ADN10" s="158"/>
      <c r="ADP10" s="158"/>
      <c r="ADQ10" s="158"/>
      <c r="ADR10" s="158"/>
      <c r="ADS10" s="158"/>
      <c r="ADT10" s="158"/>
      <c r="ADU10" s="158"/>
      <c r="ADV10" s="158"/>
      <c r="ADW10" s="158"/>
      <c r="ADX10" s="158"/>
      <c r="ADY10" s="158"/>
      <c r="ADZ10" s="158"/>
      <c r="AEA10" s="158"/>
      <c r="AEB10" s="158"/>
      <c r="AEC10" s="158"/>
      <c r="AED10" s="158"/>
      <c r="AEE10" s="158"/>
      <c r="AEF10" s="158"/>
      <c r="AEG10" s="158"/>
      <c r="AEH10" s="158"/>
      <c r="AEI10" s="158"/>
      <c r="AEK10" s="158"/>
      <c r="AEL10" s="158"/>
      <c r="AEM10" s="158"/>
      <c r="AEN10" s="158"/>
      <c r="AEO10" s="158"/>
      <c r="AEP10" s="158"/>
      <c r="AEQ10" s="158"/>
      <c r="AER10" s="158"/>
      <c r="AES10" s="158"/>
      <c r="AET10" s="158"/>
      <c r="AEU10" s="158"/>
      <c r="AEV10" s="158"/>
      <c r="AEW10" s="158"/>
      <c r="AEX10" s="158"/>
      <c r="AEY10" s="158"/>
      <c r="AEZ10" s="158"/>
      <c r="AFA10" s="158"/>
      <c r="AFB10" s="158"/>
      <c r="AFC10" s="158"/>
      <c r="AFD10" s="158"/>
    </row>
    <row r="11" spans="1:837" s="159" customFormat="1" ht="20.100000000000001" customHeight="1" outlineLevel="4">
      <c r="A11" s="152"/>
      <c r="B11" s="153" t="s">
        <v>377</v>
      </c>
      <c r="C11" s="100" t="s">
        <v>480</v>
      </c>
      <c r="D11" s="154"/>
      <c r="E11" s="155"/>
      <c r="F11" s="206">
        <v>45253</v>
      </c>
      <c r="G11" s="206">
        <f>F11+H11-1</f>
        <v>45253</v>
      </c>
      <c r="H11" s="156">
        <v>1</v>
      </c>
      <c r="I11" s="157">
        <f t="shared" ca="1" si="61"/>
        <v>1</v>
      </c>
      <c r="J11" s="207">
        <f ca="1">H11*K11-H11*I11</f>
        <v>0</v>
      </c>
      <c r="K11" s="99">
        <v>1</v>
      </c>
      <c r="L11" s="158"/>
      <c r="M11" s="158"/>
      <c r="N11" s="158"/>
      <c r="O11" s="158"/>
      <c r="P11" s="158"/>
      <c r="Q11" s="158"/>
      <c r="R11" s="158"/>
      <c r="S11" s="158"/>
      <c r="T11" s="158"/>
      <c r="U11" s="158"/>
      <c r="V11" s="158"/>
      <c r="W11" s="158"/>
      <c r="X11" s="158"/>
      <c r="Y11" s="158"/>
      <c r="Z11" s="158"/>
      <c r="AA11" s="158"/>
      <c r="AB11" s="158"/>
      <c r="AC11" s="158"/>
      <c r="AD11" s="158"/>
      <c r="AE11" s="158"/>
      <c r="AF11" s="158"/>
      <c r="AG11" s="158"/>
      <c r="AH11" s="158"/>
      <c r="AI11" s="158"/>
      <c r="AJ11" s="158"/>
      <c r="AK11" s="158"/>
      <c r="AL11" s="158"/>
      <c r="AM11" s="158"/>
      <c r="AN11" s="158"/>
      <c r="AO11" s="158"/>
      <c r="AP11" s="158"/>
      <c r="AQ11" s="158"/>
      <c r="AR11" s="158"/>
      <c r="AS11" s="158"/>
      <c r="AT11" s="158"/>
      <c r="AU11" s="158"/>
      <c r="AV11" s="158"/>
      <c r="AW11" s="158"/>
      <c r="AX11" s="158"/>
      <c r="AY11" s="158"/>
      <c r="AZ11" s="158"/>
      <c r="BA11" s="158"/>
      <c r="BB11" s="158"/>
      <c r="BC11" s="158"/>
      <c r="BD11" s="158"/>
      <c r="BE11" s="158"/>
      <c r="BF11" s="158"/>
      <c r="BG11" s="158"/>
      <c r="BH11" s="158"/>
      <c r="BI11" s="158"/>
      <c r="BJ11" s="158"/>
      <c r="BK11" s="158"/>
      <c r="BL11" s="158"/>
      <c r="BM11" s="158"/>
      <c r="BN11" s="158"/>
      <c r="BO11" s="158"/>
      <c r="BP11" s="158"/>
      <c r="BQ11" s="158"/>
      <c r="BR11" s="158"/>
      <c r="BS11" s="158"/>
      <c r="BT11" s="158"/>
      <c r="BU11" s="158"/>
      <c r="BV11" s="158"/>
      <c r="BW11" s="158"/>
      <c r="BX11" s="158"/>
      <c r="BY11" s="158"/>
      <c r="BZ11" s="158"/>
      <c r="CA11" s="158"/>
      <c r="CB11" s="158"/>
      <c r="CC11" s="158"/>
      <c r="CD11" s="158"/>
      <c r="CE11" s="158"/>
      <c r="CF11" s="158"/>
      <c r="CG11" s="158"/>
      <c r="CH11" s="158"/>
      <c r="CI11" s="158"/>
      <c r="CJ11" s="158"/>
      <c r="CK11" s="158"/>
      <c r="CL11" s="158"/>
      <c r="CM11" s="158"/>
      <c r="CN11" s="158"/>
      <c r="CO11" s="158"/>
      <c r="CP11" s="158"/>
      <c r="CQ11" s="158"/>
      <c r="CR11" s="158"/>
      <c r="CS11" s="158"/>
      <c r="CT11" s="158"/>
      <c r="CU11" s="158"/>
      <c r="CV11" s="158"/>
      <c r="CW11" s="158"/>
      <c r="CX11" s="158"/>
      <c r="CY11" s="158"/>
      <c r="CZ11" s="158"/>
      <c r="DA11" s="158"/>
      <c r="DB11" s="158"/>
      <c r="DC11" s="158"/>
      <c r="DD11" s="158"/>
      <c r="DE11" s="158"/>
      <c r="DF11" s="158"/>
      <c r="DG11" s="158"/>
      <c r="DH11" s="158"/>
      <c r="DI11" s="158"/>
      <c r="DJ11" s="158"/>
      <c r="DK11" s="158"/>
      <c r="DL11" s="158"/>
      <c r="DM11" s="158"/>
      <c r="DN11" s="158"/>
      <c r="DO11" s="158"/>
      <c r="DP11" s="158"/>
      <c r="DQ11" s="158"/>
      <c r="DR11" s="158"/>
      <c r="DS11" s="158"/>
      <c r="DT11" s="158"/>
      <c r="DU11" s="158"/>
      <c r="DV11" s="158"/>
      <c r="DW11" s="158"/>
      <c r="DX11" s="158"/>
      <c r="DY11" s="158"/>
      <c r="DZ11" s="158"/>
      <c r="EA11" s="158"/>
      <c r="EB11" s="158"/>
      <c r="EC11" s="158"/>
      <c r="ED11" s="158"/>
      <c r="EE11" s="158"/>
      <c r="EF11" s="158"/>
      <c r="EG11" s="158"/>
      <c r="EH11" s="158"/>
      <c r="EI11" s="158"/>
      <c r="EJ11" s="158"/>
      <c r="EK11" s="158"/>
      <c r="EL11" s="158"/>
      <c r="EM11" s="158"/>
      <c r="EN11" s="158"/>
      <c r="EO11" s="158"/>
      <c r="EP11" s="158"/>
      <c r="EQ11" s="158"/>
      <c r="ER11" s="158"/>
      <c r="ES11" s="158"/>
      <c r="ET11" s="158"/>
      <c r="EU11" s="158"/>
      <c r="EV11" s="158"/>
      <c r="EW11" s="158"/>
      <c r="EX11" s="158"/>
      <c r="EY11" s="158"/>
      <c r="EZ11" s="158"/>
      <c r="FA11" s="158"/>
      <c r="FB11" s="158"/>
      <c r="FC11" s="158"/>
      <c r="FD11" s="158"/>
      <c r="FE11" s="158"/>
      <c r="FF11" s="158"/>
      <c r="FG11" s="158"/>
      <c r="FH11" s="158"/>
      <c r="FI11" s="158"/>
      <c r="FJ11" s="158"/>
      <c r="FK11" s="158"/>
      <c r="FL11" s="158"/>
      <c r="FM11" s="158"/>
      <c r="FN11" s="158"/>
      <c r="FO11" s="158"/>
      <c r="FP11" s="158"/>
      <c r="FQ11" s="158"/>
      <c r="FR11" s="158"/>
      <c r="FS11" s="158"/>
      <c r="FT11" s="158"/>
      <c r="FU11" s="158"/>
      <c r="FV11" s="158"/>
      <c r="FW11" s="158"/>
      <c r="FX11" s="158"/>
      <c r="FY11" s="158"/>
      <c r="FZ11" s="158"/>
      <c r="GA11" s="158"/>
      <c r="GB11" s="158"/>
      <c r="GC11" s="158"/>
      <c r="GD11" s="158"/>
      <c r="GE11" s="158"/>
      <c r="GF11" s="158"/>
      <c r="GG11" s="158"/>
      <c r="GH11" s="158"/>
      <c r="GI11" s="158"/>
      <c r="GJ11" s="158"/>
      <c r="GK11" s="158"/>
      <c r="GL11" s="158"/>
      <c r="GM11" s="158"/>
      <c r="GN11" s="158"/>
      <c r="GO11" s="158"/>
      <c r="GP11" s="158"/>
      <c r="GQ11" s="158"/>
      <c r="GR11" s="158"/>
      <c r="GS11" s="158"/>
      <c r="GT11" s="158"/>
      <c r="GU11" s="158"/>
      <c r="GV11" s="158"/>
      <c r="GW11" s="158"/>
      <c r="GX11" s="158"/>
      <c r="GY11" s="158"/>
      <c r="GZ11" s="158"/>
      <c r="HA11" s="158"/>
      <c r="HB11" s="158"/>
      <c r="HC11" s="158"/>
      <c r="HD11" s="158"/>
      <c r="HE11" s="158"/>
      <c r="HF11" s="158"/>
      <c r="HG11" s="158"/>
      <c r="HH11" s="158"/>
      <c r="HI11" s="158"/>
      <c r="HJ11" s="158"/>
      <c r="HK11" s="158"/>
      <c r="HL11" s="158"/>
      <c r="HM11" s="158"/>
      <c r="HN11" s="158"/>
      <c r="HO11" s="158"/>
      <c r="HP11" s="158"/>
      <c r="HQ11" s="158"/>
      <c r="HR11" s="158"/>
      <c r="HS11" s="158"/>
      <c r="HT11" s="158"/>
      <c r="HU11" s="158"/>
      <c r="HV11" s="158"/>
      <c r="HW11" s="158"/>
      <c r="HX11" s="158"/>
      <c r="HY11" s="158"/>
      <c r="HZ11" s="158"/>
      <c r="IA11" s="158"/>
      <c r="IB11" s="158"/>
      <c r="IC11" s="158"/>
      <c r="ID11" s="158"/>
      <c r="IE11" s="158"/>
      <c r="IF11" s="158"/>
      <c r="IG11" s="158"/>
      <c r="IH11" s="158"/>
      <c r="II11" s="158"/>
      <c r="IJ11" s="158"/>
      <c r="IK11" s="158"/>
      <c r="IL11" s="158"/>
      <c r="IM11" s="158"/>
      <c r="IN11" s="158"/>
      <c r="IO11" s="158"/>
      <c r="IP11" s="158"/>
      <c r="IQ11" s="158"/>
      <c r="IR11" s="158"/>
      <c r="IS11" s="158"/>
      <c r="IT11" s="158"/>
      <c r="IU11" s="158"/>
      <c r="IV11" s="158"/>
      <c r="IW11" s="158"/>
      <c r="IX11" s="158"/>
      <c r="IY11" s="158"/>
      <c r="IZ11" s="158"/>
      <c r="JA11" s="158"/>
      <c r="JB11" s="158"/>
      <c r="JC11" s="158"/>
      <c r="JD11" s="158"/>
      <c r="JE11" s="158"/>
      <c r="JF11" s="158"/>
      <c r="JG11" s="158"/>
      <c r="JH11" s="158"/>
      <c r="JI11" s="158"/>
      <c r="JJ11" s="158"/>
      <c r="JK11" s="158"/>
      <c r="JL11" s="158"/>
      <c r="JM11" s="158"/>
      <c r="JN11" s="158"/>
      <c r="JO11" s="158"/>
      <c r="JP11" s="158"/>
      <c r="JQ11" s="158"/>
      <c r="JR11" s="158"/>
      <c r="JS11" s="158"/>
      <c r="JT11" s="158"/>
      <c r="JU11" s="158"/>
      <c r="JV11" s="158"/>
      <c r="JW11" s="158"/>
      <c r="JX11" s="158"/>
      <c r="JY11" s="158"/>
      <c r="JZ11" s="158"/>
      <c r="KA11" s="158"/>
      <c r="KB11" s="158"/>
      <c r="KC11" s="158"/>
      <c r="KD11" s="158"/>
      <c r="KE11" s="158"/>
      <c r="KF11" s="158"/>
      <c r="KG11" s="158"/>
      <c r="KH11" s="158"/>
      <c r="KI11" s="158"/>
      <c r="KJ11" s="158"/>
      <c r="KK11" s="158"/>
      <c r="KL11" s="158"/>
      <c r="KM11" s="158"/>
      <c r="KN11" s="158"/>
      <c r="KO11" s="158"/>
      <c r="KP11" s="158"/>
      <c r="KQ11" s="158"/>
      <c r="KR11" s="158"/>
      <c r="KS11" s="158"/>
      <c r="KT11" s="158"/>
      <c r="KU11" s="158"/>
      <c r="KV11" s="158"/>
      <c r="KW11" s="158"/>
      <c r="KX11" s="158"/>
      <c r="KY11" s="158"/>
      <c r="KZ11" s="158"/>
      <c r="LA11" s="158"/>
      <c r="LB11" s="158"/>
      <c r="LC11" s="158"/>
      <c r="LD11" s="158"/>
      <c r="LE11" s="158"/>
      <c r="LF11" s="158"/>
      <c r="LG11" s="158"/>
      <c r="LH11" s="158"/>
      <c r="LI11" s="158"/>
      <c r="LJ11" s="158"/>
      <c r="LK11" s="158"/>
      <c r="LL11" s="158"/>
      <c r="LM11" s="158"/>
      <c r="LN11" s="158"/>
      <c r="LO11" s="158"/>
      <c r="LP11" s="158"/>
      <c r="LQ11" s="158"/>
      <c r="LR11" s="158"/>
      <c r="LS11" s="158"/>
      <c r="LT11" s="158"/>
      <c r="LU11" s="158"/>
      <c r="LV11" s="158"/>
      <c r="LW11" s="158"/>
      <c r="LX11" s="158"/>
      <c r="LY11" s="158"/>
      <c r="LZ11" s="158"/>
      <c r="MA11" s="158"/>
      <c r="MB11" s="158"/>
      <c r="MC11" s="158"/>
      <c r="MD11" s="158"/>
      <c r="ME11" s="158"/>
      <c r="MF11" s="158"/>
      <c r="MG11" s="158"/>
      <c r="MH11" s="158"/>
      <c r="MI11" s="158"/>
      <c r="MJ11" s="158"/>
      <c r="MK11" s="158"/>
      <c r="ML11" s="158"/>
      <c r="MM11" s="158"/>
      <c r="MN11" s="158"/>
      <c r="MO11" s="158"/>
      <c r="MP11" s="158"/>
      <c r="MQ11" s="158"/>
      <c r="MR11" s="158"/>
      <c r="MS11" s="158"/>
      <c r="MT11" s="158"/>
      <c r="MU11" s="158"/>
      <c r="MV11" s="158"/>
      <c r="MW11" s="158"/>
      <c r="MX11" s="158"/>
      <c r="MY11" s="158"/>
      <c r="MZ11" s="158"/>
      <c r="NA11" s="158"/>
      <c r="NB11" s="158"/>
      <c r="NC11" s="158"/>
      <c r="ND11" s="158"/>
      <c r="NE11" s="158"/>
      <c r="NF11" s="158"/>
      <c r="NG11" s="158"/>
      <c r="NH11" s="158"/>
      <c r="NI11" s="158"/>
      <c r="NJ11" s="158"/>
      <c r="NK11" s="158"/>
      <c r="NL11" s="158"/>
      <c r="NM11" s="158"/>
      <c r="NN11" s="158"/>
      <c r="NO11" s="158"/>
      <c r="NP11" s="158"/>
      <c r="NQ11" s="158"/>
      <c r="NR11" s="158"/>
      <c r="NS11" s="158"/>
      <c r="NT11" s="158"/>
      <c r="NU11" s="158"/>
      <c r="NV11" s="158"/>
      <c r="NW11" s="158"/>
      <c r="NX11" s="158"/>
      <c r="NY11" s="158"/>
      <c r="NZ11" s="158"/>
      <c r="OA11" s="158"/>
      <c r="OB11" s="158"/>
      <c r="OC11" s="158"/>
      <c r="OD11" s="158"/>
      <c r="OE11" s="158"/>
      <c r="OF11" s="158"/>
      <c r="OG11" s="158"/>
      <c r="OH11" s="158"/>
      <c r="OI11" s="158"/>
      <c r="OJ11" s="158"/>
      <c r="OK11" s="158"/>
      <c r="OL11" s="158"/>
      <c r="OM11" s="158"/>
      <c r="ON11" s="158"/>
      <c r="OO11" s="158"/>
      <c r="OP11" s="158"/>
      <c r="OQ11" s="158"/>
      <c r="OR11" s="158"/>
      <c r="OS11" s="158"/>
      <c r="OT11" s="158"/>
      <c r="OU11" s="158"/>
      <c r="OV11" s="158"/>
      <c r="OW11" s="158"/>
      <c r="OX11" s="158"/>
      <c r="OY11" s="158"/>
      <c r="OZ11" s="158"/>
      <c r="PA11" s="158"/>
      <c r="PB11" s="158"/>
      <c r="PC11" s="158"/>
      <c r="PD11" s="158"/>
      <c r="PE11" s="158"/>
      <c r="PF11" s="158"/>
      <c r="PG11" s="158"/>
      <c r="PH11" s="158"/>
      <c r="PI11" s="158"/>
      <c r="PJ11" s="158"/>
      <c r="PK11" s="158"/>
      <c r="PL11" s="158"/>
      <c r="PM11" s="158"/>
      <c r="PN11" s="158"/>
      <c r="PO11" s="158"/>
      <c r="PP11" s="158"/>
      <c r="PQ11" s="158"/>
      <c r="PR11" s="158"/>
      <c r="PS11" s="158"/>
      <c r="PT11" s="158"/>
      <c r="PU11" s="158"/>
      <c r="PV11" s="158"/>
      <c r="PW11" s="158"/>
      <c r="PX11" s="158"/>
      <c r="PY11" s="158"/>
      <c r="PZ11" s="158"/>
      <c r="QA11" s="158"/>
      <c r="QB11" s="158"/>
      <c r="QC11" s="158"/>
      <c r="QD11" s="158"/>
      <c r="QE11" s="158"/>
      <c r="QF11" s="158"/>
      <c r="QG11" s="158"/>
      <c r="QH11" s="158"/>
      <c r="QI11" s="158"/>
      <c r="QJ11" s="158"/>
      <c r="QK11" s="158"/>
      <c r="QL11" s="158"/>
      <c r="QM11" s="158"/>
      <c r="QN11" s="158"/>
      <c r="QO11" s="158"/>
      <c r="QP11" s="158"/>
      <c r="QQ11" s="158"/>
      <c r="QR11" s="158"/>
      <c r="QS11" s="158"/>
      <c r="QT11" s="158"/>
      <c r="QU11" s="158"/>
      <c r="QV11" s="158"/>
      <c r="QW11" s="158"/>
      <c r="QX11" s="158"/>
      <c r="QY11" s="158"/>
      <c r="QZ11" s="158"/>
      <c r="RA11" s="158"/>
      <c r="RB11" s="158"/>
      <c r="RC11" s="158"/>
      <c r="RD11" s="158"/>
      <c r="RE11" s="158"/>
      <c r="RF11" s="158"/>
      <c r="RG11" s="158"/>
      <c r="RH11" s="158"/>
      <c r="RI11" s="158"/>
      <c r="RJ11" s="158"/>
      <c r="RK11" s="158"/>
      <c r="RL11" s="158"/>
      <c r="RM11" s="158"/>
      <c r="RN11" s="158"/>
      <c r="RO11" s="158"/>
      <c r="RP11" s="158"/>
      <c r="RQ11" s="158"/>
      <c r="RR11" s="158"/>
      <c r="RS11" s="158"/>
      <c r="RT11" s="158"/>
      <c r="RU11" s="158"/>
      <c r="RV11" s="158"/>
      <c r="RW11" s="158"/>
      <c r="RX11" s="158"/>
      <c r="RY11" s="158"/>
      <c r="RZ11" s="158"/>
      <c r="SA11" s="158"/>
      <c r="SB11" s="158"/>
      <c r="SC11" s="158"/>
      <c r="SD11" s="158"/>
      <c r="SE11" s="158"/>
      <c r="SF11" s="158"/>
      <c r="SG11" s="158"/>
      <c r="SH11" s="158"/>
      <c r="SI11" s="158"/>
      <c r="SJ11" s="158"/>
      <c r="SK11" s="158"/>
      <c r="SL11" s="158"/>
      <c r="SM11" s="158"/>
      <c r="SN11" s="158"/>
      <c r="SO11" s="158"/>
      <c r="SP11" s="158"/>
      <c r="SQ11" s="158"/>
      <c r="SR11" s="158"/>
      <c r="SS11" s="158"/>
      <c r="ST11" s="158"/>
      <c r="SU11" s="158"/>
      <c r="SV11" s="158"/>
      <c r="SW11" s="158"/>
      <c r="SX11" s="158"/>
      <c r="SY11" s="158"/>
      <c r="SZ11" s="158"/>
      <c r="TA11" s="158"/>
      <c r="TB11" s="158"/>
      <c r="TC11" s="158"/>
      <c r="TD11" s="158"/>
      <c r="TE11" s="158"/>
      <c r="TF11" s="158"/>
      <c r="TG11" s="158"/>
      <c r="TH11" s="158"/>
      <c r="TI11" s="158"/>
      <c r="TJ11" s="158"/>
      <c r="TK11" s="158"/>
      <c r="TL11" s="158"/>
      <c r="TM11" s="158"/>
      <c r="TN11" s="158"/>
      <c r="TO11" s="158"/>
      <c r="TP11" s="158"/>
      <c r="TQ11" s="158"/>
      <c r="TR11" s="158"/>
      <c r="TS11" s="158"/>
      <c r="TT11" s="158"/>
      <c r="TU11" s="158"/>
      <c r="TV11" s="158"/>
      <c r="TW11" s="158"/>
      <c r="TX11" s="158"/>
      <c r="TY11" s="158"/>
      <c r="TZ11" s="158"/>
      <c r="UA11" s="158"/>
      <c r="UB11" s="158"/>
      <c r="UC11" s="158"/>
      <c r="UD11" s="158"/>
      <c r="UE11" s="158"/>
      <c r="UF11" s="158"/>
      <c r="UG11" s="158"/>
      <c r="UH11" s="158"/>
      <c r="UI11" s="158"/>
      <c r="UJ11" s="158"/>
      <c r="UK11" s="158"/>
      <c r="UL11" s="158"/>
      <c r="UM11" s="158"/>
      <c r="UN11" s="158"/>
      <c r="UO11" s="158"/>
      <c r="UP11" s="158"/>
      <c r="UQ11" s="158"/>
      <c r="UR11" s="158"/>
      <c r="US11" s="158"/>
      <c r="UT11" s="158"/>
      <c r="UU11" s="158"/>
      <c r="UV11" s="158"/>
      <c r="UW11" s="158"/>
      <c r="UX11" s="158"/>
      <c r="UY11" s="158"/>
      <c r="UZ11" s="158"/>
      <c r="VA11" s="158"/>
      <c r="VB11" s="158"/>
      <c r="VC11" s="158"/>
      <c r="VD11" s="158"/>
      <c r="VE11" s="158"/>
      <c r="VF11" s="158"/>
      <c r="VG11" s="158"/>
      <c r="VH11" s="158"/>
      <c r="VI11" s="158"/>
      <c r="VJ11" s="158"/>
      <c r="VK11" s="158"/>
      <c r="VL11" s="158"/>
      <c r="VM11" s="158"/>
      <c r="VN11" s="158"/>
      <c r="VO11" s="158"/>
      <c r="VP11" s="158"/>
      <c r="VQ11" s="158"/>
      <c r="VR11" s="158"/>
      <c r="VS11" s="158"/>
      <c r="VT11" s="158"/>
      <c r="VU11" s="158"/>
      <c r="VV11" s="158"/>
      <c r="VW11" s="158"/>
      <c r="VX11" s="158"/>
      <c r="VY11" s="158"/>
      <c r="VZ11" s="158"/>
      <c r="WA11" s="158"/>
      <c r="WB11" s="158"/>
      <c r="WC11" s="158"/>
      <c r="WD11" s="158"/>
      <c r="WE11" s="158"/>
      <c r="WF11" s="158"/>
      <c r="WG11" s="158"/>
      <c r="WH11" s="158"/>
      <c r="WI11" s="158"/>
      <c r="WJ11" s="158"/>
      <c r="WK11" s="158"/>
      <c r="WL11" s="158"/>
      <c r="WM11" s="158"/>
      <c r="WN11" s="158"/>
      <c r="WO11" s="158"/>
      <c r="WP11" s="158"/>
      <c r="WQ11" s="158"/>
      <c r="WR11" s="158"/>
      <c r="WS11" s="158"/>
      <c r="WT11" s="158"/>
      <c r="WU11" s="158"/>
      <c r="WV11" s="158"/>
      <c r="WW11" s="158"/>
      <c r="WX11" s="158"/>
      <c r="WY11" s="158"/>
      <c r="WZ11" s="158"/>
      <c r="XA11" s="158"/>
      <c r="XB11" s="158"/>
      <c r="XC11" s="158"/>
      <c r="XD11" s="158"/>
      <c r="XE11" s="158"/>
      <c r="XF11" s="158"/>
      <c r="XG11" s="158"/>
      <c r="XH11" s="158"/>
      <c r="XI11" s="158"/>
      <c r="XJ11" s="158"/>
      <c r="XK11" s="158"/>
      <c r="XL11" s="158"/>
      <c r="XM11" s="158"/>
      <c r="XN11" s="158"/>
      <c r="XO11" s="158"/>
      <c r="XP11" s="158"/>
      <c r="XQ11" s="158"/>
      <c r="XR11" s="158"/>
      <c r="XS11" s="158"/>
      <c r="XT11" s="158"/>
      <c r="XU11" s="158"/>
      <c r="XV11" s="158"/>
      <c r="XW11" s="158"/>
      <c r="XX11" s="158"/>
      <c r="XY11" s="158"/>
      <c r="XZ11" s="158"/>
      <c r="YA11" s="158"/>
      <c r="YB11" s="158"/>
      <c r="YC11" s="158"/>
      <c r="YD11" s="158"/>
      <c r="YE11" s="158"/>
      <c r="YF11" s="158"/>
      <c r="YG11" s="158"/>
      <c r="YH11" s="158"/>
      <c r="YI11" s="158"/>
      <c r="YJ11" s="158"/>
      <c r="YK11" s="158"/>
      <c r="YL11" s="158"/>
      <c r="YM11" s="158"/>
      <c r="YN11" s="158"/>
      <c r="YO11" s="158"/>
      <c r="YP11" s="158"/>
      <c r="YQ11" s="158"/>
      <c r="YR11" s="158"/>
      <c r="YS11" s="158"/>
      <c r="YT11" s="158"/>
      <c r="YU11" s="158"/>
      <c r="YV11" s="158"/>
      <c r="YW11" s="158"/>
      <c r="YX11" s="158"/>
      <c r="YY11" s="158"/>
      <c r="YZ11" s="158"/>
      <c r="ZA11" s="158"/>
      <c r="ZB11" s="158"/>
      <c r="ZC11" s="158"/>
      <c r="ZD11" s="158"/>
      <c r="ZE11" s="158"/>
      <c r="ZF11" s="158"/>
      <c r="ZG11" s="158"/>
      <c r="ZH11" s="158"/>
      <c r="ZI11" s="158"/>
      <c r="ZJ11" s="158"/>
      <c r="ZK11" s="158"/>
      <c r="ZL11" s="158"/>
      <c r="ZM11" s="158"/>
      <c r="ZN11" s="158"/>
      <c r="ZO11" s="158"/>
      <c r="ZP11" s="158"/>
      <c r="ZQ11" s="158"/>
      <c r="ZR11" s="158"/>
      <c r="ZS11" s="158"/>
      <c r="ZT11" s="158"/>
      <c r="ZU11" s="158"/>
      <c r="ZV11" s="158"/>
      <c r="ZW11" s="158"/>
      <c r="ZX11" s="158"/>
      <c r="ZY11" s="158"/>
      <c r="ZZ11" s="158"/>
      <c r="AAA11" s="158"/>
      <c r="AAB11" s="158"/>
      <c r="AAC11" s="158"/>
      <c r="AAD11" s="158"/>
      <c r="AAE11" s="158"/>
      <c r="AAF11" s="158"/>
      <c r="AAG11" s="158"/>
      <c r="AAH11" s="158"/>
      <c r="AAI11" s="158"/>
      <c r="AAJ11" s="158"/>
      <c r="AAK11" s="158"/>
      <c r="AAL11" s="158"/>
      <c r="AAM11" s="158"/>
      <c r="AAN11" s="158"/>
      <c r="AAO11" s="158"/>
      <c r="AAP11" s="158"/>
      <c r="AAQ11" s="158"/>
      <c r="AAR11" s="158"/>
      <c r="AAS11" s="158"/>
      <c r="AAT11" s="158"/>
      <c r="AAU11" s="158"/>
      <c r="AAV11" s="158"/>
      <c r="AAW11" s="158"/>
      <c r="AAX11" s="158"/>
      <c r="AAY11" s="158"/>
      <c r="AAZ11" s="158"/>
      <c r="ABA11" s="158"/>
      <c r="ABB11" s="158"/>
      <c r="ABC11" s="158"/>
      <c r="ABD11" s="158"/>
      <c r="ABE11" s="158"/>
      <c r="ABF11" s="158"/>
      <c r="ABG11" s="158"/>
      <c r="ABH11" s="158"/>
      <c r="ABI11" s="158"/>
      <c r="ABJ11" s="158"/>
      <c r="ABK11" s="158"/>
      <c r="ABL11" s="158"/>
      <c r="ABM11" s="158"/>
      <c r="ABN11" s="158"/>
      <c r="ABO11" s="158"/>
      <c r="ABP11" s="158"/>
      <c r="ABQ11" s="158"/>
      <c r="ABR11" s="158"/>
      <c r="ABS11" s="158"/>
      <c r="ABT11" s="158"/>
      <c r="ABU11" s="158"/>
      <c r="ABV11" s="158"/>
      <c r="ABW11" s="158"/>
      <c r="ABX11" s="158"/>
      <c r="ABY11" s="158"/>
      <c r="ABZ11" s="158"/>
      <c r="ACA11" s="158"/>
      <c r="ACB11" s="158"/>
      <c r="ACC11" s="158"/>
      <c r="ACD11" s="158"/>
      <c r="ACE11" s="158"/>
      <c r="ACF11" s="158"/>
      <c r="ACG11" s="158"/>
      <c r="ACH11" s="158"/>
      <c r="ACI11" s="158"/>
      <c r="ACJ11" s="158"/>
      <c r="ACK11" s="158"/>
      <c r="ACL11" s="158"/>
      <c r="ACM11" s="158"/>
      <c r="ACN11" s="158"/>
      <c r="ACO11" s="158"/>
      <c r="ACP11" s="158"/>
      <c r="ACQ11" s="158"/>
      <c r="ACR11" s="158"/>
      <c r="ACS11" s="158"/>
      <c r="ACT11" s="158"/>
      <c r="ACU11" s="158"/>
      <c r="ACV11" s="158"/>
      <c r="ACW11" s="158"/>
      <c r="ACX11" s="158"/>
      <c r="ACY11" s="158"/>
      <c r="ACZ11" s="158"/>
      <c r="ADA11" s="158"/>
      <c r="ADB11" s="158"/>
      <c r="ADC11" s="158"/>
      <c r="ADD11" s="158"/>
      <c r="ADE11" s="158"/>
      <c r="ADF11" s="158"/>
      <c r="ADG11" s="158"/>
      <c r="ADH11" s="158"/>
      <c r="ADI11" s="158"/>
      <c r="ADJ11" s="158"/>
      <c r="ADK11" s="158"/>
      <c r="ADL11" s="158"/>
      <c r="ADM11" s="158"/>
      <c r="ADN11" s="158"/>
      <c r="ADO11" s="158"/>
      <c r="ADP11" s="158"/>
      <c r="ADQ11" s="158"/>
      <c r="ADR11" s="158"/>
      <c r="ADS11" s="158"/>
      <c r="ADT11" s="158"/>
      <c r="ADU11" s="158"/>
      <c r="ADV11" s="158"/>
      <c r="ADW11" s="158"/>
      <c r="ADX11" s="158"/>
      <c r="ADY11" s="158"/>
      <c r="ADZ11" s="158"/>
      <c r="AEA11" s="158"/>
      <c r="AEB11" s="158"/>
      <c r="AEC11" s="158"/>
      <c r="AED11" s="158"/>
      <c r="AEE11" s="158"/>
      <c r="AEF11" s="158"/>
      <c r="AEG11" s="158"/>
      <c r="AEH11" s="158"/>
      <c r="AEI11" s="158"/>
      <c r="AEJ11" s="158"/>
      <c r="AEK11" s="158"/>
      <c r="AEL11" s="158"/>
      <c r="AEM11" s="158"/>
      <c r="AEN11" s="158"/>
      <c r="AEO11" s="158"/>
      <c r="AEP11" s="158"/>
      <c r="AEQ11" s="158"/>
      <c r="AER11" s="158"/>
      <c r="AES11" s="158"/>
      <c r="AET11" s="158"/>
      <c r="AEU11" s="158"/>
      <c r="AEV11" s="158"/>
      <c r="AEW11" s="158"/>
      <c r="AEX11" s="158"/>
      <c r="AEY11" s="158"/>
      <c r="AEZ11" s="158"/>
      <c r="AFA11" s="158"/>
      <c r="AFB11" s="158"/>
      <c r="AFC11" s="158"/>
      <c r="AFD11" s="158"/>
      <c r="AFE11" s="158"/>
    </row>
    <row r="12" spans="1:837" s="147" customFormat="1" ht="20.100000000000001" customHeight="1">
      <c r="A12" s="101" t="s">
        <v>380</v>
      </c>
      <c r="B12" s="102" t="s">
        <v>377</v>
      </c>
      <c r="C12" s="103" t="s">
        <v>381</v>
      </c>
      <c r="D12" s="103"/>
      <c r="E12" s="160"/>
      <c r="F12" s="208">
        <f>MIN(F13:F21)</f>
        <v>45254</v>
      </c>
      <c r="G12" s="208">
        <f>MAX(G13:G21)</f>
        <v>45486</v>
      </c>
      <c r="H12" s="104">
        <f t="shared" si="60"/>
        <v>233</v>
      </c>
      <c r="I12" s="105">
        <f t="shared" ca="1" si="61"/>
        <v>0.6523605150214592</v>
      </c>
      <c r="J12" s="203">
        <f ca="1">AVERAGE(J13:J21)*4</f>
        <v>-76</v>
      </c>
      <c r="K12" s="105">
        <f ca="1">I12+J12/H12</f>
        <v>0.3261802575107296</v>
      </c>
      <c r="L12" s="160"/>
      <c r="M12" s="160"/>
      <c r="N12" s="160"/>
      <c r="O12" s="160"/>
      <c r="P12" s="160"/>
      <c r="Q12" s="160"/>
      <c r="R12" s="160"/>
      <c r="S12" s="160"/>
      <c r="T12" s="160"/>
      <c r="U12" s="160"/>
      <c r="V12" s="160"/>
      <c r="W12" s="160"/>
      <c r="X12" s="160"/>
      <c r="Y12" s="160"/>
      <c r="Z12" s="160"/>
      <c r="AA12" s="160"/>
      <c r="AB12" s="160"/>
      <c r="AC12" s="160"/>
      <c r="AD12" s="160"/>
      <c r="AE12" s="160"/>
      <c r="AF12" s="160"/>
      <c r="AG12" s="160"/>
      <c r="AH12" s="160"/>
      <c r="AI12" s="160"/>
      <c r="AJ12" s="160"/>
      <c r="AK12" s="160"/>
      <c r="AL12" s="160"/>
      <c r="AM12" s="160"/>
      <c r="AN12" s="160"/>
      <c r="AO12" s="160"/>
      <c r="AP12" s="160"/>
      <c r="AQ12" s="160"/>
      <c r="AR12" s="160"/>
      <c r="AS12" s="160"/>
      <c r="AT12" s="160"/>
      <c r="AU12" s="160"/>
      <c r="AV12" s="160"/>
      <c r="AW12" s="160"/>
      <c r="AX12" s="160"/>
      <c r="AY12" s="160"/>
      <c r="AZ12" s="160"/>
      <c r="BA12" s="160"/>
      <c r="BB12" s="160"/>
      <c r="BC12" s="160"/>
      <c r="BD12" s="160"/>
      <c r="BE12" s="160"/>
      <c r="BF12" s="160"/>
      <c r="BG12" s="160"/>
      <c r="BH12" s="160"/>
      <c r="BI12" s="160"/>
      <c r="BJ12" s="160"/>
      <c r="BK12" s="160"/>
      <c r="BL12" s="160"/>
      <c r="BM12" s="160"/>
      <c r="BN12" s="160"/>
      <c r="BO12" s="160"/>
      <c r="BP12" s="160"/>
      <c r="BQ12" s="160"/>
      <c r="BR12" s="160"/>
      <c r="BS12" s="160"/>
      <c r="BT12" s="160"/>
      <c r="BU12" s="160"/>
      <c r="BV12" s="160"/>
      <c r="BW12" s="160"/>
      <c r="BX12" s="160"/>
      <c r="BY12" s="160"/>
      <c r="BZ12" s="160"/>
      <c r="CA12" s="160"/>
      <c r="CB12" s="160"/>
      <c r="CC12" s="160"/>
      <c r="CD12" s="160"/>
      <c r="CE12" s="160"/>
      <c r="CF12" s="160"/>
      <c r="CG12" s="160"/>
      <c r="CH12" s="160"/>
      <c r="CI12" s="160"/>
      <c r="CJ12" s="160"/>
      <c r="CK12" s="160"/>
      <c r="CL12" s="160"/>
      <c r="CM12" s="160"/>
      <c r="CN12" s="160"/>
      <c r="CO12" s="160"/>
      <c r="CP12" s="160"/>
      <c r="CQ12" s="160"/>
      <c r="CR12" s="160"/>
      <c r="CS12" s="160"/>
      <c r="CT12" s="160"/>
      <c r="CU12" s="160"/>
      <c r="CV12" s="160"/>
      <c r="CW12" s="160"/>
      <c r="CX12" s="160"/>
      <c r="CY12" s="160"/>
      <c r="CZ12" s="160"/>
      <c r="DA12" s="160"/>
      <c r="DB12" s="160"/>
      <c r="DC12" s="160"/>
      <c r="DD12" s="160"/>
      <c r="DE12" s="160"/>
      <c r="DF12" s="160"/>
      <c r="DG12" s="160"/>
      <c r="DH12" s="160"/>
      <c r="DI12" s="160"/>
      <c r="DJ12" s="160"/>
      <c r="DK12" s="160"/>
      <c r="DL12" s="160"/>
      <c r="DM12" s="160"/>
      <c r="DN12" s="160"/>
      <c r="DO12" s="160"/>
      <c r="DP12" s="160"/>
      <c r="DQ12" s="160"/>
      <c r="DR12" s="160"/>
      <c r="DS12" s="160"/>
      <c r="DT12" s="160"/>
      <c r="DU12" s="160"/>
      <c r="DV12" s="160"/>
      <c r="DW12" s="160"/>
      <c r="DX12" s="160"/>
      <c r="DY12" s="160"/>
      <c r="DZ12" s="160"/>
      <c r="EA12" s="160"/>
      <c r="EB12" s="160"/>
      <c r="EC12" s="160"/>
      <c r="ED12" s="160"/>
      <c r="EE12" s="160"/>
      <c r="EF12" s="160"/>
      <c r="EG12" s="160"/>
      <c r="EH12" s="160"/>
      <c r="EI12" s="160"/>
      <c r="EJ12" s="160"/>
      <c r="EK12" s="160"/>
      <c r="EL12" s="160"/>
      <c r="EM12" s="160"/>
      <c r="EN12" s="160"/>
      <c r="EO12" s="160"/>
      <c r="EP12" s="160"/>
      <c r="EQ12" s="160"/>
      <c r="ER12" s="160"/>
      <c r="ES12" s="160"/>
      <c r="ET12" s="160"/>
      <c r="EU12" s="160"/>
      <c r="EV12" s="160"/>
      <c r="EW12" s="160"/>
      <c r="EX12" s="160"/>
      <c r="EY12" s="160"/>
      <c r="EZ12" s="160"/>
      <c r="FA12" s="160"/>
      <c r="FB12" s="160"/>
      <c r="FC12" s="160"/>
      <c r="FD12" s="160"/>
      <c r="FE12" s="160"/>
      <c r="FF12" s="160"/>
      <c r="FG12" s="160"/>
      <c r="FH12" s="160"/>
      <c r="FI12" s="160"/>
      <c r="FJ12" s="160"/>
      <c r="FK12" s="160"/>
      <c r="FL12" s="160"/>
      <c r="FM12" s="160"/>
      <c r="FN12" s="160"/>
      <c r="FO12" s="160"/>
      <c r="FP12" s="160"/>
      <c r="FQ12" s="160"/>
      <c r="FR12" s="160"/>
      <c r="FS12" s="160"/>
      <c r="FT12" s="160"/>
      <c r="FU12" s="160"/>
      <c r="FV12" s="160"/>
      <c r="FW12" s="160"/>
      <c r="FX12" s="160"/>
      <c r="FY12" s="160"/>
      <c r="FZ12" s="160"/>
      <c r="GA12" s="160"/>
      <c r="GB12" s="160"/>
      <c r="GC12" s="160"/>
      <c r="GD12" s="160"/>
      <c r="GE12" s="160"/>
      <c r="GF12" s="160"/>
      <c r="GG12" s="160"/>
      <c r="GH12" s="160"/>
      <c r="GI12" s="160"/>
      <c r="GJ12" s="160"/>
      <c r="GK12" s="160"/>
      <c r="GL12" s="160"/>
      <c r="GM12" s="160"/>
      <c r="GN12" s="160"/>
      <c r="GO12" s="160"/>
      <c r="GP12" s="160"/>
      <c r="GQ12" s="160"/>
      <c r="GR12" s="160"/>
      <c r="GS12" s="160"/>
      <c r="GT12" s="160"/>
      <c r="GU12" s="160"/>
      <c r="GV12" s="160"/>
      <c r="GW12" s="160"/>
      <c r="GX12" s="160"/>
      <c r="GY12" s="160"/>
      <c r="GZ12" s="160"/>
      <c r="HA12" s="160"/>
      <c r="HB12" s="160"/>
      <c r="HC12" s="160"/>
      <c r="HD12" s="160"/>
      <c r="HE12" s="160"/>
      <c r="HF12" s="160"/>
      <c r="HG12" s="160"/>
      <c r="HH12" s="160"/>
      <c r="HI12" s="160"/>
      <c r="HJ12" s="160"/>
      <c r="HK12" s="160"/>
      <c r="HL12" s="160"/>
      <c r="HM12" s="160"/>
      <c r="HN12" s="160"/>
      <c r="HO12" s="160"/>
      <c r="HP12" s="160"/>
      <c r="HQ12" s="160"/>
      <c r="HR12" s="160"/>
      <c r="HS12" s="160"/>
      <c r="HT12" s="160"/>
      <c r="HU12" s="160"/>
      <c r="HV12" s="160"/>
      <c r="HW12" s="160"/>
      <c r="HX12" s="160"/>
      <c r="HY12" s="160"/>
      <c r="HZ12" s="160"/>
      <c r="IA12" s="160"/>
      <c r="IB12" s="160"/>
      <c r="IC12" s="160"/>
      <c r="ID12" s="160"/>
      <c r="IE12" s="160"/>
      <c r="IF12" s="160"/>
      <c r="IG12" s="160"/>
      <c r="IH12" s="160"/>
      <c r="II12" s="160"/>
      <c r="IJ12" s="160"/>
      <c r="IK12" s="160"/>
      <c r="IL12" s="160"/>
      <c r="IM12" s="160"/>
      <c r="IN12" s="160"/>
      <c r="IO12" s="160"/>
      <c r="IP12" s="160"/>
      <c r="IQ12" s="160"/>
      <c r="IR12" s="160"/>
      <c r="IS12" s="160"/>
      <c r="IT12" s="160"/>
      <c r="IU12" s="160"/>
      <c r="IV12" s="160"/>
      <c r="IW12" s="160"/>
      <c r="IX12" s="160"/>
      <c r="IY12" s="160"/>
      <c r="IZ12" s="160"/>
      <c r="JA12" s="160"/>
      <c r="JB12" s="160"/>
      <c r="JC12" s="160"/>
      <c r="JD12" s="160"/>
      <c r="JE12" s="160"/>
      <c r="JF12" s="160"/>
      <c r="JG12" s="160"/>
      <c r="JH12" s="160"/>
      <c r="JI12" s="160"/>
      <c r="JJ12" s="160"/>
      <c r="JK12" s="160"/>
      <c r="JL12" s="160"/>
      <c r="JM12" s="160"/>
      <c r="JN12" s="160"/>
      <c r="JO12" s="160"/>
      <c r="JP12" s="160"/>
      <c r="JQ12" s="160"/>
      <c r="JR12" s="160"/>
      <c r="JS12" s="160"/>
      <c r="JT12" s="160"/>
      <c r="JU12" s="160"/>
      <c r="JV12" s="160"/>
      <c r="JW12" s="160"/>
      <c r="JX12" s="160"/>
      <c r="JY12" s="160"/>
      <c r="JZ12" s="160"/>
      <c r="KA12" s="160"/>
      <c r="KB12" s="160"/>
      <c r="KC12" s="160"/>
      <c r="KD12" s="160"/>
      <c r="KE12" s="160"/>
      <c r="KF12" s="160"/>
      <c r="KG12" s="160"/>
      <c r="KH12" s="160"/>
      <c r="KI12" s="160"/>
      <c r="KJ12" s="160"/>
      <c r="KK12" s="160"/>
      <c r="KL12" s="160"/>
      <c r="KM12" s="160"/>
      <c r="KN12" s="160"/>
      <c r="KO12" s="160"/>
      <c r="KP12" s="160"/>
      <c r="KQ12" s="160"/>
      <c r="KR12" s="160"/>
      <c r="KS12" s="160"/>
      <c r="KT12" s="160"/>
      <c r="KU12" s="160"/>
      <c r="KV12" s="160"/>
      <c r="KW12" s="160"/>
      <c r="KX12" s="160"/>
      <c r="KY12" s="160"/>
      <c r="KZ12" s="160"/>
      <c r="LA12" s="160"/>
      <c r="LB12" s="160"/>
      <c r="LC12" s="160"/>
      <c r="LD12" s="160"/>
      <c r="LE12" s="160"/>
      <c r="LF12" s="160"/>
      <c r="LG12" s="160"/>
      <c r="LH12" s="160"/>
      <c r="LI12" s="160"/>
      <c r="LJ12" s="160"/>
      <c r="LK12" s="160"/>
      <c r="LL12" s="160"/>
      <c r="LM12" s="160"/>
      <c r="LN12" s="160"/>
      <c r="LO12" s="160"/>
      <c r="LP12" s="160"/>
      <c r="LQ12" s="160"/>
      <c r="LR12" s="160"/>
      <c r="LS12" s="160"/>
      <c r="LT12" s="160"/>
      <c r="LU12" s="160"/>
      <c r="LV12" s="160"/>
      <c r="LW12" s="160"/>
      <c r="LX12" s="160"/>
      <c r="LY12" s="160"/>
      <c r="LZ12" s="160"/>
      <c r="MA12" s="160"/>
      <c r="MB12" s="160"/>
      <c r="MC12" s="160"/>
      <c r="MD12" s="160"/>
      <c r="ME12" s="160"/>
      <c r="MF12" s="160"/>
      <c r="MG12" s="160"/>
      <c r="MH12" s="160"/>
      <c r="MI12" s="160"/>
      <c r="MJ12" s="160"/>
      <c r="MK12" s="160"/>
      <c r="ML12" s="160"/>
      <c r="MM12" s="160"/>
      <c r="MN12" s="160"/>
      <c r="MO12" s="160"/>
      <c r="MP12" s="160"/>
      <c r="MQ12" s="160"/>
      <c r="MR12" s="160"/>
      <c r="MS12" s="160"/>
      <c r="MT12" s="160"/>
      <c r="MU12" s="160"/>
      <c r="MV12" s="160"/>
      <c r="MW12" s="160"/>
      <c r="MX12" s="160"/>
      <c r="MY12" s="160"/>
      <c r="MZ12" s="160"/>
      <c r="NA12" s="160"/>
      <c r="NB12" s="160"/>
      <c r="NC12" s="160"/>
      <c r="ND12" s="160"/>
      <c r="NE12" s="160"/>
      <c r="NF12" s="160"/>
      <c r="NG12" s="160"/>
      <c r="NH12" s="160"/>
      <c r="NI12" s="160"/>
      <c r="NJ12" s="160"/>
      <c r="NK12" s="160"/>
      <c r="NL12" s="160"/>
      <c r="NM12" s="160"/>
      <c r="NN12" s="160"/>
      <c r="NO12" s="160"/>
      <c r="NP12" s="160"/>
      <c r="NQ12" s="160"/>
      <c r="NR12" s="160"/>
      <c r="NS12" s="160"/>
      <c r="NT12" s="160"/>
      <c r="NU12" s="160"/>
      <c r="NV12" s="160"/>
      <c r="NW12" s="160"/>
      <c r="NX12" s="160"/>
      <c r="NY12" s="160"/>
      <c r="NZ12" s="160"/>
      <c r="OA12" s="160"/>
      <c r="OB12" s="160"/>
      <c r="OC12" s="160"/>
      <c r="OD12" s="160"/>
      <c r="OE12" s="160"/>
      <c r="OF12" s="160"/>
      <c r="OG12" s="160"/>
      <c r="OH12" s="160"/>
      <c r="OI12" s="160"/>
      <c r="OJ12" s="160"/>
      <c r="OK12" s="160"/>
      <c r="OL12" s="160"/>
      <c r="OM12" s="160"/>
      <c r="ON12" s="160"/>
      <c r="OO12" s="160"/>
      <c r="OP12" s="160"/>
      <c r="OQ12" s="160"/>
      <c r="OR12" s="160"/>
      <c r="OS12" s="160"/>
      <c r="OT12" s="160"/>
      <c r="OU12" s="160"/>
      <c r="OV12" s="160"/>
      <c r="OW12" s="160"/>
      <c r="OX12" s="160"/>
      <c r="OY12" s="160"/>
      <c r="OZ12" s="160"/>
      <c r="PA12" s="160"/>
      <c r="PB12" s="160"/>
      <c r="PC12" s="160"/>
      <c r="PD12" s="160"/>
      <c r="PE12" s="160"/>
      <c r="PF12" s="160"/>
      <c r="PG12" s="160"/>
      <c r="PH12" s="160"/>
      <c r="PI12" s="160"/>
      <c r="PJ12" s="160"/>
      <c r="PK12" s="160"/>
      <c r="PL12" s="160"/>
      <c r="PM12" s="160"/>
      <c r="PN12" s="160"/>
      <c r="PO12" s="160"/>
      <c r="PP12" s="160"/>
      <c r="PQ12" s="160"/>
      <c r="PR12" s="160"/>
      <c r="PS12" s="160"/>
      <c r="PT12" s="160"/>
      <c r="PU12" s="160"/>
      <c r="PV12" s="160"/>
      <c r="PW12" s="160"/>
      <c r="PX12" s="160"/>
      <c r="PY12" s="160"/>
      <c r="PZ12" s="160"/>
      <c r="QA12" s="160"/>
      <c r="QB12" s="160"/>
      <c r="QC12" s="160"/>
      <c r="QD12" s="160"/>
      <c r="QE12" s="160"/>
      <c r="QF12" s="160"/>
      <c r="QG12" s="160"/>
      <c r="QH12" s="160"/>
      <c r="QI12" s="160"/>
      <c r="QJ12" s="160"/>
      <c r="QK12" s="160"/>
      <c r="QL12" s="160"/>
      <c r="QM12" s="160"/>
      <c r="QN12" s="160"/>
      <c r="QO12" s="160"/>
      <c r="QP12" s="160"/>
      <c r="QQ12" s="160"/>
      <c r="QR12" s="160"/>
      <c r="QS12" s="160"/>
      <c r="QT12" s="160"/>
      <c r="QU12" s="160"/>
      <c r="QV12" s="160"/>
      <c r="QW12" s="160"/>
      <c r="QX12" s="160"/>
      <c r="QY12" s="160"/>
      <c r="QZ12" s="160"/>
      <c r="RA12" s="160"/>
      <c r="RB12" s="160"/>
      <c r="RC12" s="160"/>
      <c r="RD12" s="160"/>
      <c r="RE12" s="160"/>
      <c r="RF12" s="160"/>
      <c r="RG12" s="160"/>
      <c r="RH12" s="160"/>
      <c r="RI12" s="160"/>
      <c r="RJ12" s="160"/>
      <c r="RK12" s="160"/>
      <c r="RL12" s="160"/>
      <c r="RM12" s="160"/>
      <c r="RN12" s="160"/>
      <c r="RO12" s="160"/>
      <c r="RP12" s="160"/>
      <c r="RQ12" s="160"/>
      <c r="RR12" s="160"/>
      <c r="RS12" s="160"/>
      <c r="RT12" s="160"/>
      <c r="RU12" s="160"/>
      <c r="RV12" s="160"/>
      <c r="RW12" s="160"/>
      <c r="RX12" s="160"/>
      <c r="RY12" s="160"/>
      <c r="RZ12" s="160"/>
      <c r="SA12" s="160"/>
      <c r="SB12" s="160"/>
      <c r="SC12" s="160"/>
      <c r="SD12" s="160"/>
      <c r="SE12" s="160"/>
      <c r="SF12" s="160"/>
      <c r="SG12" s="160"/>
      <c r="SH12" s="160"/>
      <c r="SI12" s="160"/>
      <c r="SJ12" s="160"/>
      <c r="SK12" s="160"/>
      <c r="SL12" s="160"/>
      <c r="SM12" s="160"/>
      <c r="SN12" s="160"/>
      <c r="SO12" s="160"/>
      <c r="SP12" s="160"/>
      <c r="SQ12" s="160"/>
      <c r="SR12" s="160"/>
      <c r="SS12" s="160"/>
      <c r="ST12" s="160"/>
      <c r="SU12" s="160"/>
      <c r="SV12" s="160"/>
      <c r="SW12" s="160"/>
      <c r="SX12" s="160"/>
      <c r="SY12" s="160"/>
      <c r="SZ12" s="160"/>
      <c r="TA12" s="160"/>
      <c r="TB12" s="160"/>
      <c r="TC12" s="160"/>
      <c r="TD12" s="160"/>
      <c r="TE12" s="160"/>
      <c r="TF12" s="160"/>
      <c r="TG12" s="160"/>
      <c r="TH12" s="160"/>
      <c r="TI12" s="160"/>
      <c r="TJ12" s="160"/>
      <c r="TK12" s="160"/>
      <c r="TL12" s="160"/>
      <c r="TM12" s="160"/>
      <c r="TN12" s="160"/>
      <c r="TO12" s="160"/>
      <c r="TP12" s="160"/>
      <c r="TQ12" s="160"/>
      <c r="TR12" s="160"/>
      <c r="TS12" s="160"/>
      <c r="TT12" s="160"/>
      <c r="TU12" s="160"/>
      <c r="TV12" s="160"/>
      <c r="TW12" s="160"/>
      <c r="TX12" s="160"/>
      <c r="TY12" s="160"/>
      <c r="TZ12" s="160"/>
      <c r="UA12" s="160"/>
      <c r="UB12" s="160"/>
      <c r="UC12" s="160"/>
      <c r="UD12" s="160"/>
      <c r="UE12" s="160"/>
      <c r="UF12" s="160"/>
      <c r="UG12" s="160"/>
      <c r="UH12" s="160"/>
      <c r="UI12" s="160"/>
      <c r="UJ12" s="160"/>
      <c r="UK12" s="160"/>
      <c r="UL12" s="160"/>
      <c r="UM12" s="160"/>
      <c r="UN12" s="160"/>
      <c r="UO12" s="160"/>
      <c r="UP12" s="160"/>
      <c r="UQ12" s="160"/>
      <c r="UR12" s="161"/>
      <c r="US12" s="160"/>
      <c r="UT12" s="160"/>
      <c r="UU12" s="160"/>
      <c r="UV12" s="160"/>
      <c r="UW12" s="160"/>
      <c r="UX12" s="160"/>
      <c r="UY12" s="160"/>
      <c r="UZ12" s="160"/>
      <c r="VA12" s="160"/>
      <c r="VB12" s="160"/>
      <c r="VC12" s="160"/>
      <c r="VD12" s="160"/>
      <c r="VE12" s="160"/>
      <c r="VF12" s="160"/>
      <c r="VG12" s="160"/>
      <c r="VH12" s="160"/>
      <c r="VI12" s="160"/>
      <c r="VJ12" s="160"/>
      <c r="VK12" s="160"/>
      <c r="VL12" s="160"/>
      <c r="VM12" s="161"/>
      <c r="VN12" s="160"/>
      <c r="VO12" s="160"/>
      <c r="VP12" s="160"/>
      <c r="VQ12" s="160"/>
      <c r="VR12" s="160"/>
      <c r="VS12" s="160"/>
      <c r="VT12" s="160"/>
      <c r="VU12" s="160"/>
      <c r="VV12" s="160"/>
      <c r="VW12" s="160"/>
      <c r="VX12" s="160"/>
      <c r="VY12" s="160"/>
      <c r="VZ12" s="160"/>
      <c r="WA12" s="160"/>
      <c r="WB12" s="160"/>
      <c r="WC12" s="160"/>
      <c r="WD12" s="160"/>
      <c r="WE12" s="160"/>
      <c r="WF12" s="160"/>
      <c r="WG12" s="160"/>
      <c r="WH12" s="161"/>
      <c r="WI12" s="160"/>
      <c r="WJ12" s="160"/>
      <c r="WK12" s="160"/>
      <c r="WL12" s="160"/>
      <c r="WM12" s="160"/>
      <c r="WN12" s="160"/>
      <c r="WO12" s="160"/>
      <c r="WP12" s="160"/>
      <c r="WQ12" s="160"/>
      <c r="WR12" s="160"/>
      <c r="WS12" s="160"/>
      <c r="WT12" s="160"/>
      <c r="WU12" s="160"/>
      <c r="WV12" s="160"/>
      <c r="WW12" s="160"/>
      <c r="WX12" s="160"/>
      <c r="WY12" s="160"/>
      <c r="WZ12" s="160"/>
      <c r="XA12" s="160"/>
      <c r="XB12" s="160"/>
      <c r="XC12" s="161"/>
      <c r="XD12" s="160"/>
      <c r="XE12" s="160"/>
      <c r="XF12" s="160"/>
      <c r="XG12" s="160"/>
      <c r="XH12" s="160"/>
      <c r="XI12" s="160"/>
      <c r="XJ12" s="160"/>
      <c r="XK12" s="160"/>
      <c r="XL12" s="160"/>
      <c r="XM12" s="160"/>
      <c r="XN12" s="160"/>
      <c r="XO12" s="160"/>
      <c r="XP12" s="160"/>
      <c r="XQ12" s="160"/>
      <c r="XR12" s="160"/>
      <c r="XS12" s="160"/>
      <c r="XT12" s="160"/>
      <c r="XU12" s="160"/>
      <c r="XV12" s="160"/>
      <c r="XW12" s="160"/>
      <c r="XX12" s="161"/>
      <c r="XY12" s="160"/>
      <c r="XZ12" s="160"/>
      <c r="YA12" s="160"/>
      <c r="YB12" s="160"/>
      <c r="YC12" s="160"/>
      <c r="YD12" s="160"/>
      <c r="YE12" s="160"/>
      <c r="YF12" s="160"/>
      <c r="YG12" s="160"/>
      <c r="YH12" s="160"/>
      <c r="YI12" s="160"/>
      <c r="YJ12" s="160"/>
      <c r="YK12" s="160"/>
      <c r="YL12" s="160"/>
      <c r="YM12" s="160"/>
      <c r="YN12" s="160"/>
      <c r="YO12" s="160"/>
      <c r="YP12" s="160"/>
      <c r="YQ12" s="160"/>
      <c r="YR12" s="160"/>
      <c r="YS12" s="161"/>
      <c r="YT12" s="160"/>
      <c r="YU12" s="160"/>
      <c r="YV12" s="160"/>
      <c r="YW12" s="160"/>
      <c r="YX12" s="160"/>
      <c r="YY12" s="160"/>
      <c r="YZ12" s="160"/>
      <c r="ZA12" s="160"/>
      <c r="ZB12" s="160"/>
      <c r="ZC12" s="160"/>
      <c r="ZD12" s="160"/>
      <c r="ZE12" s="160"/>
      <c r="ZF12" s="160"/>
      <c r="ZG12" s="160"/>
      <c r="ZH12" s="160"/>
      <c r="ZI12" s="160"/>
      <c r="ZJ12" s="160"/>
      <c r="ZK12" s="160"/>
      <c r="ZL12" s="160"/>
      <c r="ZM12" s="160"/>
      <c r="ZN12" s="161"/>
      <c r="ZO12" s="160"/>
      <c r="ZP12" s="160"/>
      <c r="ZQ12" s="160"/>
      <c r="ZR12" s="160"/>
      <c r="ZS12" s="160"/>
      <c r="ZT12" s="160"/>
      <c r="ZU12" s="160"/>
      <c r="ZV12" s="160"/>
      <c r="ZW12" s="160"/>
      <c r="ZX12" s="160"/>
      <c r="ZY12" s="160"/>
      <c r="ZZ12" s="160"/>
      <c r="AAA12" s="160"/>
      <c r="AAB12" s="160"/>
      <c r="AAC12" s="160"/>
      <c r="AAD12" s="160"/>
      <c r="AAE12" s="160"/>
      <c r="AAF12" s="160"/>
      <c r="AAG12" s="160"/>
      <c r="AAH12" s="160"/>
      <c r="AAI12" s="161"/>
      <c r="AAJ12" s="160"/>
      <c r="AAK12" s="160"/>
      <c r="AAL12" s="160"/>
      <c r="AAM12" s="160"/>
      <c r="AAN12" s="160"/>
      <c r="AAO12" s="160"/>
      <c r="AAP12" s="160"/>
      <c r="AAQ12" s="160"/>
      <c r="AAR12" s="160"/>
      <c r="AAS12" s="160"/>
      <c r="AAT12" s="160"/>
      <c r="AAU12" s="160"/>
      <c r="AAV12" s="160"/>
      <c r="AAW12" s="160"/>
      <c r="AAX12" s="160"/>
      <c r="AAY12" s="160"/>
      <c r="AAZ12" s="160"/>
      <c r="ABA12" s="160"/>
      <c r="ABB12" s="160"/>
      <c r="ABC12" s="160"/>
      <c r="ABD12" s="161"/>
      <c r="ABE12" s="160"/>
      <c r="ABF12" s="160"/>
      <c r="ABG12" s="160"/>
      <c r="ABH12" s="160"/>
      <c r="ABI12" s="160"/>
      <c r="ABJ12" s="160"/>
      <c r="ABK12" s="160"/>
      <c r="ABL12" s="160"/>
      <c r="ABM12" s="160"/>
      <c r="ABN12" s="160"/>
      <c r="ABO12" s="160"/>
      <c r="ABP12" s="160"/>
      <c r="ABQ12" s="160"/>
      <c r="ABR12" s="160"/>
      <c r="ABS12" s="160"/>
      <c r="ABT12" s="160"/>
      <c r="ABU12" s="160"/>
      <c r="ABV12" s="160"/>
      <c r="ABW12" s="160"/>
      <c r="ABX12" s="160"/>
      <c r="ABY12" s="161"/>
      <c r="ABZ12" s="160"/>
      <c r="ACA12" s="160"/>
      <c r="ACB12" s="160"/>
      <c r="ACC12" s="160"/>
      <c r="ACD12" s="160"/>
      <c r="ACE12" s="160"/>
      <c r="ACF12" s="160"/>
      <c r="ACG12" s="160"/>
      <c r="ACH12" s="160"/>
      <c r="ACI12" s="160"/>
      <c r="ACJ12" s="160"/>
      <c r="ACK12" s="160"/>
      <c r="ACL12" s="160"/>
      <c r="ACM12" s="160"/>
      <c r="ACN12" s="160"/>
      <c r="ACO12" s="160"/>
      <c r="ACP12" s="160"/>
      <c r="ACQ12" s="160"/>
      <c r="ACR12" s="160"/>
      <c r="ACS12" s="160"/>
      <c r="ACT12" s="161"/>
      <c r="ACU12" s="160"/>
      <c r="ACV12" s="160"/>
      <c r="ACW12" s="160"/>
      <c r="ACX12" s="160"/>
      <c r="ACY12" s="160"/>
      <c r="ACZ12" s="160"/>
      <c r="ADA12" s="160"/>
      <c r="ADB12" s="160"/>
      <c r="ADC12" s="160"/>
      <c r="ADD12" s="160"/>
      <c r="ADE12" s="160"/>
      <c r="ADF12" s="160"/>
      <c r="ADG12" s="160"/>
      <c r="ADH12" s="160"/>
      <c r="ADI12" s="160"/>
      <c r="ADJ12" s="160"/>
      <c r="ADK12" s="160"/>
      <c r="ADL12" s="160"/>
      <c r="ADM12" s="160"/>
      <c r="ADN12" s="160"/>
      <c r="ADO12" s="161"/>
      <c r="ADP12" s="160"/>
      <c r="ADQ12" s="160"/>
      <c r="ADR12" s="160"/>
      <c r="ADS12" s="160"/>
      <c r="ADT12" s="160"/>
      <c r="ADU12" s="160"/>
      <c r="ADV12" s="160"/>
      <c r="ADW12" s="160"/>
      <c r="ADX12" s="160"/>
      <c r="ADY12" s="160"/>
      <c r="ADZ12" s="160"/>
      <c r="AEA12" s="160"/>
      <c r="AEB12" s="160"/>
      <c r="AEC12" s="160"/>
      <c r="AED12" s="160"/>
      <c r="AEE12" s="160"/>
      <c r="AEF12" s="160"/>
      <c r="AEG12" s="160"/>
      <c r="AEH12" s="160"/>
      <c r="AEI12" s="160"/>
      <c r="AEJ12" s="161"/>
      <c r="AEK12" s="160"/>
      <c r="AEL12" s="160"/>
      <c r="AEM12" s="160"/>
      <c r="AEN12" s="160"/>
      <c r="AEO12" s="160"/>
      <c r="AEP12" s="160"/>
      <c r="AEQ12" s="160"/>
      <c r="AER12" s="160"/>
      <c r="AES12" s="160"/>
      <c r="AET12" s="160"/>
      <c r="AEU12" s="160"/>
      <c r="AEV12" s="160"/>
      <c r="AEW12" s="160"/>
      <c r="AEX12" s="160"/>
      <c r="AEY12" s="160"/>
      <c r="AEZ12" s="160"/>
      <c r="AFA12" s="160"/>
      <c r="AFB12" s="160"/>
      <c r="AFC12" s="160"/>
      <c r="AFD12" s="160"/>
      <c r="AFE12" s="161"/>
    </row>
    <row r="13" spans="1:837" s="151" customFormat="1" ht="20.100000000000001" customHeight="1" outlineLevel="1">
      <c r="A13" s="93">
        <v>2.1</v>
      </c>
      <c r="B13" s="94" t="s">
        <v>377</v>
      </c>
      <c r="C13" s="106" t="s">
        <v>382</v>
      </c>
      <c r="D13" s="149"/>
      <c r="E13" s="149"/>
      <c r="F13" s="204">
        <f>MIN(F14:F18)</f>
        <v>45254</v>
      </c>
      <c r="G13" s="204">
        <f>MAX(G14:G18)</f>
        <v>45410</v>
      </c>
      <c r="H13" s="96">
        <f t="shared" si="60"/>
        <v>157</v>
      </c>
      <c r="I13" s="97">
        <f t="shared" ca="1" si="61"/>
        <v>0.96815286624203822</v>
      </c>
      <c r="J13" s="205">
        <f ca="1">AVERAGE(J14:J18)*2</f>
        <v>-30</v>
      </c>
      <c r="K13" s="97">
        <f ca="1">I13+J13/H13</f>
        <v>0.77707006369426757</v>
      </c>
      <c r="L13" s="150"/>
      <c r="M13" s="150"/>
      <c r="N13" s="150"/>
      <c r="O13" s="150"/>
      <c r="P13" s="150"/>
      <c r="Q13" s="150"/>
      <c r="R13" s="150"/>
      <c r="S13" s="150"/>
      <c r="T13" s="150"/>
      <c r="U13" s="150"/>
      <c r="V13" s="150"/>
      <c r="W13" s="150"/>
      <c r="X13" s="150"/>
      <c r="Y13" s="150"/>
      <c r="Z13" s="150"/>
      <c r="AA13" s="150"/>
      <c r="AB13" s="150"/>
      <c r="AC13" s="150"/>
      <c r="AD13" s="150"/>
      <c r="AE13" s="150"/>
      <c r="AF13" s="150"/>
      <c r="AG13" s="150"/>
      <c r="AH13" s="150"/>
      <c r="AI13" s="150"/>
      <c r="AJ13" s="150"/>
      <c r="AK13" s="150"/>
      <c r="AL13" s="150"/>
      <c r="AM13" s="150"/>
      <c r="AN13" s="150"/>
      <c r="AO13" s="150"/>
      <c r="AP13" s="150"/>
      <c r="AQ13" s="150"/>
      <c r="AR13" s="150"/>
      <c r="AS13" s="150"/>
      <c r="AT13" s="150"/>
      <c r="AU13" s="150"/>
      <c r="AV13" s="150"/>
      <c r="AW13" s="150"/>
      <c r="AX13" s="150"/>
      <c r="AY13" s="150"/>
      <c r="AZ13" s="150"/>
      <c r="BA13" s="150"/>
      <c r="BB13" s="150"/>
      <c r="BC13" s="150"/>
      <c r="BD13" s="150"/>
      <c r="BE13" s="150"/>
      <c r="BF13" s="150"/>
      <c r="BG13" s="150"/>
      <c r="BH13" s="150"/>
      <c r="BI13" s="150"/>
      <c r="BJ13" s="150"/>
      <c r="BK13" s="150"/>
      <c r="BL13" s="150"/>
      <c r="BM13" s="150"/>
      <c r="BN13" s="150"/>
      <c r="BO13" s="150"/>
      <c r="BP13" s="150"/>
      <c r="BQ13" s="150"/>
      <c r="BR13" s="150"/>
      <c r="BS13" s="150"/>
      <c r="BT13" s="150"/>
      <c r="BU13" s="150"/>
      <c r="BV13" s="150"/>
      <c r="BW13" s="150"/>
      <c r="BX13" s="150"/>
      <c r="BY13" s="150"/>
      <c r="BZ13" s="150"/>
      <c r="CA13" s="150"/>
      <c r="CB13" s="150"/>
      <c r="CC13" s="150"/>
      <c r="CD13" s="150"/>
      <c r="CE13" s="150"/>
      <c r="CF13" s="150"/>
      <c r="CG13" s="150"/>
      <c r="CH13" s="150"/>
      <c r="CI13" s="150"/>
      <c r="CJ13" s="150"/>
      <c r="CK13" s="150"/>
      <c r="CL13" s="150"/>
      <c r="CM13" s="150"/>
      <c r="CN13" s="150"/>
      <c r="CO13" s="150"/>
      <c r="CP13" s="150"/>
      <c r="CQ13" s="150"/>
      <c r="CR13" s="150"/>
      <c r="CS13" s="150"/>
      <c r="CT13" s="150"/>
      <c r="CU13" s="150"/>
      <c r="CV13" s="150"/>
      <c r="CW13" s="150"/>
      <c r="CX13" s="150"/>
      <c r="CY13" s="150"/>
      <c r="CZ13" s="150"/>
      <c r="DA13" s="150"/>
      <c r="DB13" s="150"/>
      <c r="DC13" s="150"/>
      <c r="DD13" s="150"/>
      <c r="DE13" s="150"/>
      <c r="DF13" s="150"/>
      <c r="DG13" s="150"/>
      <c r="DH13" s="150"/>
      <c r="DI13" s="150"/>
      <c r="DJ13" s="150"/>
      <c r="DK13" s="150"/>
      <c r="DL13" s="150"/>
      <c r="DM13" s="150"/>
      <c r="DN13" s="150"/>
      <c r="DO13" s="150"/>
      <c r="DP13" s="150"/>
      <c r="DQ13" s="150"/>
      <c r="DR13" s="150"/>
      <c r="DS13" s="150"/>
      <c r="DT13" s="150"/>
      <c r="DU13" s="150"/>
      <c r="DV13" s="150"/>
      <c r="DW13" s="150"/>
      <c r="DX13" s="150"/>
      <c r="DY13" s="150"/>
      <c r="DZ13" s="150"/>
      <c r="EA13" s="150"/>
      <c r="EB13" s="150"/>
      <c r="EC13" s="150"/>
      <c r="ED13" s="150"/>
      <c r="EE13" s="150"/>
      <c r="EF13" s="150"/>
      <c r="EG13" s="150"/>
      <c r="EH13" s="150"/>
      <c r="EI13" s="150"/>
      <c r="EJ13" s="150"/>
      <c r="EK13" s="150"/>
      <c r="EL13" s="150"/>
      <c r="EM13" s="150"/>
      <c r="EN13" s="150"/>
      <c r="EO13" s="150"/>
      <c r="EP13" s="150"/>
      <c r="EQ13" s="150"/>
      <c r="ER13" s="150"/>
      <c r="ES13" s="150"/>
      <c r="ET13" s="150"/>
      <c r="EU13" s="150"/>
      <c r="EV13" s="150"/>
      <c r="EW13" s="150"/>
      <c r="EX13" s="150"/>
      <c r="EY13" s="150"/>
      <c r="EZ13" s="150"/>
      <c r="FA13" s="150"/>
      <c r="FB13" s="150"/>
      <c r="FC13" s="150"/>
      <c r="FD13" s="150"/>
      <c r="FE13" s="150"/>
      <c r="FF13" s="150"/>
      <c r="FG13" s="150"/>
      <c r="FH13" s="150"/>
      <c r="FI13" s="150"/>
      <c r="FJ13" s="150"/>
      <c r="FK13" s="150"/>
      <c r="FL13" s="150"/>
      <c r="FM13" s="150"/>
      <c r="FN13" s="150"/>
      <c r="FO13" s="150"/>
      <c r="FP13" s="150"/>
      <c r="FQ13" s="150"/>
      <c r="FR13" s="150"/>
      <c r="FS13" s="150"/>
      <c r="FT13" s="150"/>
      <c r="FU13" s="150"/>
      <c r="FV13" s="150"/>
      <c r="FW13" s="150"/>
      <c r="FX13" s="150"/>
      <c r="FY13" s="150"/>
      <c r="FZ13" s="150"/>
      <c r="GA13" s="150"/>
      <c r="GB13" s="150"/>
      <c r="GC13" s="150"/>
      <c r="GD13" s="150"/>
      <c r="GE13" s="150"/>
      <c r="GF13" s="150"/>
      <c r="GG13" s="150"/>
      <c r="GH13" s="150"/>
      <c r="GI13" s="150"/>
      <c r="GJ13" s="150"/>
      <c r="GK13" s="150"/>
      <c r="GL13" s="150"/>
      <c r="GM13" s="150"/>
      <c r="GN13" s="150"/>
      <c r="GO13" s="150"/>
      <c r="GP13" s="150"/>
      <c r="GQ13" s="150"/>
      <c r="GR13" s="150"/>
      <c r="GS13" s="150"/>
      <c r="GT13" s="150"/>
      <c r="GU13" s="150"/>
      <c r="GV13" s="150"/>
      <c r="GW13" s="150"/>
      <c r="GX13" s="150"/>
      <c r="GY13" s="150"/>
      <c r="GZ13" s="150"/>
      <c r="HA13" s="150"/>
      <c r="HB13" s="150"/>
      <c r="HC13" s="150"/>
      <c r="HD13" s="150"/>
      <c r="HE13" s="150"/>
      <c r="HF13" s="150"/>
      <c r="HG13" s="150"/>
      <c r="HH13" s="150"/>
      <c r="HI13" s="150"/>
      <c r="HJ13" s="150"/>
      <c r="HK13" s="150"/>
      <c r="HL13" s="150"/>
      <c r="HM13" s="150"/>
      <c r="HN13" s="150"/>
      <c r="HO13" s="150"/>
      <c r="HP13" s="150"/>
      <c r="HQ13" s="150"/>
      <c r="HR13" s="150"/>
      <c r="HS13" s="150"/>
      <c r="HT13" s="150"/>
      <c r="HU13" s="150"/>
      <c r="HV13" s="150"/>
      <c r="HW13" s="150"/>
      <c r="HX13" s="150"/>
      <c r="HY13" s="150"/>
      <c r="HZ13" s="150"/>
      <c r="IA13" s="150"/>
      <c r="IB13" s="150"/>
      <c r="IC13" s="150"/>
      <c r="ID13" s="150"/>
      <c r="IE13" s="150"/>
      <c r="IF13" s="150"/>
      <c r="IG13" s="150"/>
      <c r="IH13" s="150"/>
      <c r="II13" s="150"/>
      <c r="IJ13" s="150"/>
      <c r="IK13" s="150"/>
      <c r="IL13" s="150"/>
      <c r="IM13" s="150"/>
      <c r="IN13" s="150"/>
      <c r="IO13" s="150"/>
      <c r="IP13" s="150"/>
      <c r="IQ13" s="150"/>
      <c r="IR13" s="150"/>
      <c r="IS13" s="150"/>
      <c r="IT13" s="150"/>
      <c r="IU13" s="150"/>
      <c r="IV13" s="150"/>
      <c r="IW13" s="150"/>
      <c r="IX13" s="150"/>
      <c r="IY13" s="150"/>
      <c r="IZ13" s="150"/>
      <c r="JA13" s="150"/>
      <c r="JB13" s="150"/>
      <c r="JC13" s="150"/>
      <c r="JD13" s="150"/>
      <c r="JE13" s="150"/>
      <c r="JF13" s="150"/>
      <c r="JG13" s="150"/>
      <c r="JH13" s="150"/>
      <c r="JI13" s="150"/>
      <c r="JJ13" s="150"/>
      <c r="JK13" s="150"/>
      <c r="JL13" s="150"/>
      <c r="JM13" s="150"/>
      <c r="JN13" s="150"/>
      <c r="JO13" s="150"/>
      <c r="JP13" s="150"/>
      <c r="JQ13" s="150"/>
      <c r="JR13" s="150"/>
      <c r="JS13" s="150"/>
      <c r="JT13" s="150"/>
      <c r="JU13" s="150"/>
      <c r="JV13" s="150"/>
      <c r="JW13" s="150"/>
      <c r="JX13" s="150"/>
      <c r="JY13" s="150"/>
      <c r="JZ13" s="150"/>
      <c r="KA13" s="150"/>
      <c r="KB13" s="150"/>
      <c r="KC13" s="150"/>
      <c r="KD13" s="150"/>
      <c r="KE13" s="150"/>
      <c r="KF13" s="150"/>
      <c r="KG13" s="150"/>
      <c r="KH13" s="150"/>
      <c r="KI13" s="150"/>
      <c r="KJ13" s="150"/>
      <c r="KK13" s="150"/>
      <c r="KL13" s="150"/>
      <c r="KM13" s="150"/>
      <c r="KN13" s="150"/>
      <c r="KO13" s="150"/>
      <c r="KP13" s="150"/>
      <c r="KQ13" s="150"/>
      <c r="KR13" s="150"/>
      <c r="KS13" s="150"/>
      <c r="KT13" s="150"/>
      <c r="KU13" s="150"/>
      <c r="KV13" s="150"/>
      <c r="KW13" s="150"/>
      <c r="KX13" s="150"/>
      <c r="KY13" s="150"/>
      <c r="KZ13" s="150"/>
      <c r="LA13" s="150"/>
      <c r="LB13" s="150"/>
      <c r="LC13" s="150"/>
      <c r="LD13" s="150"/>
      <c r="LE13" s="150"/>
      <c r="LF13" s="150"/>
      <c r="LG13" s="150"/>
      <c r="LH13" s="150"/>
      <c r="LI13" s="150"/>
      <c r="LJ13" s="150"/>
      <c r="LK13" s="150"/>
      <c r="LL13" s="150"/>
      <c r="LM13" s="150"/>
      <c r="LN13" s="150"/>
      <c r="LO13" s="150"/>
      <c r="LP13" s="150"/>
      <c r="LQ13" s="150"/>
      <c r="LR13" s="150"/>
      <c r="LS13" s="150"/>
      <c r="LT13" s="150"/>
      <c r="LU13" s="150"/>
      <c r="LV13" s="150"/>
      <c r="LW13" s="150"/>
      <c r="LX13" s="150"/>
      <c r="LY13" s="150"/>
      <c r="LZ13" s="150"/>
      <c r="MA13" s="150"/>
      <c r="MB13" s="150"/>
      <c r="MC13" s="150"/>
      <c r="MD13" s="150"/>
      <c r="ME13" s="150"/>
      <c r="MF13" s="150"/>
      <c r="MG13" s="150"/>
      <c r="MH13" s="150"/>
      <c r="MI13" s="150"/>
      <c r="MJ13" s="150"/>
      <c r="MK13" s="150"/>
      <c r="ML13" s="150"/>
      <c r="MM13" s="150"/>
      <c r="MN13" s="150"/>
      <c r="MO13" s="150"/>
      <c r="MP13" s="150"/>
      <c r="MQ13" s="150"/>
      <c r="MR13" s="150"/>
      <c r="MS13" s="150"/>
      <c r="MT13" s="150"/>
      <c r="MU13" s="150"/>
      <c r="MV13" s="150"/>
      <c r="MW13" s="150"/>
      <c r="MX13" s="150"/>
      <c r="MY13" s="150"/>
      <c r="MZ13" s="150"/>
      <c r="NA13" s="150"/>
      <c r="NB13" s="150"/>
      <c r="NC13" s="150"/>
      <c r="ND13" s="150"/>
      <c r="NE13" s="150"/>
      <c r="NF13" s="150"/>
      <c r="NG13" s="150"/>
      <c r="NH13" s="150"/>
      <c r="NI13" s="150"/>
      <c r="NJ13" s="150"/>
      <c r="NK13" s="150"/>
      <c r="NL13" s="150"/>
      <c r="NM13" s="150"/>
      <c r="NN13" s="150"/>
      <c r="NO13" s="150"/>
      <c r="NP13" s="150"/>
      <c r="NQ13" s="150"/>
      <c r="NR13" s="150"/>
      <c r="NS13" s="150"/>
      <c r="NT13" s="150"/>
      <c r="NU13" s="150"/>
      <c r="NV13" s="150"/>
      <c r="NW13" s="150"/>
      <c r="NX13" s="150"/>
      <c r="NY13" s="150"/>
      <c r="NZ13" s="150"/>
      <c r="OA13" s="150"/>
      <c r="OB13" s="150"/>
      <c r="OC13" s="150"/>
      <c r="OD13" s="150"/>
      <c r="OE13" s="150"/>
      <c r="OF13" s="150"/>
      <c r="OG13" s="150"/>
      <c r="OH13" s="150"/>
      <c r="OI13" s="150"/>
      <c r="OJ13" s="150"/>
      <c r="OK13" s="150"/>
      <c r="OL13" s="150"/>
      <c r="OM13" s="150"/>
      <c r="ON13" s="150"/>
      <c r="OO13" s="150"/>
      <c r="OP13" s="150"/>
      <c r="OQ13" s="150"/>
      <c r="OR13" s="150"/>
      <c r="OS13" s="150"/>
      <c r="OT13" s="150"/>
      <c r="OU13" s="150"/>
      <c r="OV13" s="150"/>
      <c r="OW13" s="150"/>
      <c r="OX13" s="150"/>
      <c r="OY13" s="150"/>
      <c r="OZ13" s="150"/>
      <c r="PA13" s="150"/>
      <c r="PB13" s="150"/>
      <c r="PC13" s="150"/>
      <c r="PD13" s="150"/>
      <c r="PE13" s="150"/>
      <c r="PF13" s="150"/>
      <c r="PG13" s="150"/>
      <c r="PH13" s="150"/>
      <c r="PI13" s="150"/>
      <c r="PJ13" s="150"/>
      <c r="PK13" s="150"/>
      <c r="PL13" s="150"/>
      <c r="PM13" s="150"/>
      <c r="PN13" s="150"/>
      <c r="PO13" s="150"/>
      <c r="PP13" s="150"/>
      <c r="PQ13" s="150"/>
      <c r="PR13" s="150"/>
      <c r="PS13" s="150"/>
      <c r="PT13" s="150"/>
      <c r="PU13" s="150"/>
      <c r="PV13" s="150"/>
      <c r="PW13" s="150"/>
      <c r="PX13" s="150"/>
      <c r="PY13" s="150"/>
      <c r="PZ13" s="150"/>
      <c r="QA13" s="150"/>
      <c r="QB13" s="150"/>
      <c r="QC13" s="150"/>
      <c r="QD13" s="150"/>
      <c r="QE13" s="150"/>
      <c r="QF13" s="150"/>
      <c r="QG13" s="150"/>
      <c r="QH13" s="150"/>
      <c r="QI13" s="150"/>
      <c r="QJ13" s="150"/>
      <c r="QK13" s="150"/>
      <c r="QL13" s="150"/>
      <c r="QM13" s="150"/>
      <c r="QN13" s="150"/>
      <c r="QO13" s="150"/>
      <c r="QP13" s="150"/>
      <c r="QQ13" s="150"/>
      <c r="QR13" s="150"/>
      <c r="QS13" s="150"/>
      <c r="QT13" s="150"/>
      <c r="QU13" s="150"/>
      <c r="QV13" s="150"/>
      <c r="QW13" s="150"/>
      <c r="QX13" s="150"/>
      <c r="QY13" s="150"/>
      <c r="QZ13" s="150"/>
      <c r="RA13" s="150"/>
      <c r="RB13" s="150"/>
      <c r="RC13" s="150"/>
      <c r="RD13" s="150"/>
      <c r="RE13" s="150"/>
      <c r="RF13" s="150"/>
      <c r="RG13" s="150"/>
      <c r="RH13" s="150"/>
      <c r="RI13" s="150"/>
      <c r="RJ13" s="150"/>
      <c r="RK13" s="150"/>
      <c r="RL13" s="150"/>
      <c r="RM13" s="150"/>
      <c r="RN13" s="150"/>
      <c r="RO13" s="150"/>
      <c r="RP13" s="150"/>
      <c r="RQ13" s="150"/>
      <c r="RR13" s="150"/>
      <c r="RS13" s="150"/>
      <c r="RT13" s="150"/>
      <c r="RU13" s="150"/>
      <c r="RV13" s="150"/>
      <c r="RW13" s="150"/>
      <c r="RX13" s="150"/>
      <c r="RY13" s="150"/>
      <c r="RZ13" s="150"/>
      <c r="SA13" s="150"/>
      <c r="SB13" s="150"/>
      <c r="SC13" s="150"/>
      <c r="SD13" s="150"/>
      <c r="SE13" s="150"/>
      <c r="SF13" s="150"/>
      <c r="SG13" s="150"/>
      <c r="SH13" s="150"/>
      <c r="SI13" s="150"/>
      <c r="SJ13" s="150"/>
      <c r="SK13" s="150"/>
      <c r="SL13" s="150"/>
      <c r="SM13" s="150"/>
      <c r="SN13" s="150"/>
      <c r="SO13" s="150"/>
      <c r="SP13" s="150"/>
      <c r="SQ13" s="150"/>
      <c r="SR13" s="150"/>
      <c r="SS13" s="150"/>
      <c r="ST13" s="150"/>
      <c r="SU13" s="150"/>
      <c r="SV13" s="150"/>
      <c r="SW13" s="150"/>
      <c r="SX13" s="150"/>
      <c r="SY13" s="150"/>
      <c r="SZ13" s="150"/>
      <c r="TA13" s="150"/>
      <c r="TB13" s="150"/>
      <c r="TC13" s="150"/>
      <c r="TD13" s="150"/>
      <c r="TE13" s="150"/>
      <c r="TF13" s="150"/>
      <c r="TG13" s="150"/>
      <c r="TH13" s="150"/>
      <c r="TI13" s="150"/>
      <c r="TJ13" s="150"/>
      <c r="TK13" s="150"/>
      <c r="TL13" s="150"/>
      <c r="TM13" s="150"/>
      <c r="TN13" s="150"/>
      <c r="TO13" s="150"/>
      <c r="TP13" s="150"/>
      <c r="TQ13" s="150"/>
      <c r="TR13" s="150"/>
      <c r="TS13" s="150"/>
      <c r="TT13" s="150"/>
      <c r="TU13" s="150"/>
      <c r="TV13" s="150"/>
      <c r="TW13" s="150"/>
      <c r="TX13" s="150"/>
      <c r="TY13" s="150"/>
      <c r="TZ13" s="150"/>
      <c r="UA13" s="150"/>
      <c r="UB13" s="150"/>
      <c r="UC13" s="150"/>
      <c r="UD13" s="150"/>
      <c r="UE13" s="150"/>
      <c r="UF13" s="150"/>
      <c r="UG13" s="150"/>
      <c r="UH13" s="150"/>
      <c r="UI13" s="150"/>
      <c r="UJ13" s="150"/>
      <c r="UK13" s="150"/>
      <c r="UL13" s="150"/>
      <c r="UM13" s="150"/>
      <c r="UN13" s="150"/>
      <c r="UO13" s="150"/>
      <c r="UP13" s="150"/>
      <c r="UQ13" s="150"/>
      <c r="US13" s="150"/>
      <c r="UT13" s="150"/>
      <c r="UU13" s="150"/>
      <c r="UV13" s="150"/>
      <c r="UW13" s="150"/>
      <c r="UX13" s="150"/>
      <c r="UY13" s="150"/>
      <c r="UZ13" s="150"/>
      <c r="VA13" s="150"/>
      <c r="VB13" s="150"/>
      <c r="VC13" s="150"/>
      <c r="VD13" s="150"/>
      <c r="VE13" s="150"/>
      <c r="VF13" s="150"/>
      <c r="VG13" s="150"/>
      <c r="VH13" s="150"/>
      <c r="VI13" s="150"/>
      <c r="VJ13" s="150"/>
      <c r="VK13" s="150"/>
      <c r="VL13" s="150"/>
      <c r="VN13" s="150"/>
      <c r="VO13" s="150"/>
      <c r="VP13" s="150"/>
      <c r="VQ13" s="150"/>
      <c r="VR13" s="150"/>
      <c r="VS13" s="150"/>
      <c r="VT13" s="150"/>
      <c r="VU13" s="150"/>
      <c r="VV13" s="150"/>
      <c r="VW13" s="150"/>
      <c r="VX13" s="150"/>
      <c r="VY13" s="150"/>
      <c r="VZ13" s="150"/>
      <c r="WA13" s="150"/>
      <c r="WB13" s="150"/>
      <c r="WC13" s="150"/>
      <c r="WD13" s="150"/>
      <c r="WE13" s="150"/>
      <c r="WF13" s="150"/>
      <c r="WG13" s="150"/>
      <c r="WI13" s="150"/>
      <c r="WJ13" s="150"/>
      <c r="WK13" s="150"/>
      <c r="WL13" s="150"/>
      <c r="WM13" s="150"/>
      <c r="WN13" s="150"/>
      <c r="WO13" s="150"/>
      <c r="WP13" s="150"/>
      <c r="WQ13" s="150"/>
      <c r="WR13" s="150"/>
      <c r="WS13" s="150"/>
      <c r="WT13" s="150"/>
      <c r="WU13" s="150"/>
      <c r="WV13" s="150"/>
      <c r="WW13" s="150"/>
      <c r="WX13" s="150"/>
      <c r="WY13" s="150"/>
      <c r="WZ13" s="150"/>
      <c r="XA13" s="150"/>
      <c r="XB13" s="150"/>
      <c r="XD13" s="150"/>
      <c r="XE13" s="150"/>
      <c r="XF13" s="150"/>
      <c r="XG13" s="150"/>
      <c r="XH13" s="150"/>
      <c r="XI13" s="150"/>
      <c r="XJ13" s="150"/>
      <c r="XK13" s="150"/>
      <c r="XL13" s="150"/>
      <c r="XM13" s="150"/>
      <c r="XN13" s="150"/>
      <c r="XO13" s="150"/>
      <c r="XP13" s="150"/>
      <c r="XQ13" s="150"/>
      <c r="XR13" s="150"/>
      <c r="XS13" s="150"/>
      <c r="XT13" s="150"/>
      <c r="XU13" s="150"/>
      <c r="XV13" s="150"/>
      <c r="XW13" s="150"/>
      <c r="XY13" s="150"/>
      <c r="XZ13" s="150"/>
      <c r="YA13" s="150"/>
      <c r="YB13" s="150"/>
      <c r="YC13" s="150"/>
      <c r="YD13" s="150"/>
      <c r="YE13" s="150"/>
      <c r="YF13" s="150"/>
      <c r="YG13" s="150"/>
      <c r="YH13" s="150"/>
      <c r="YI13" s="150"/>
      <c r="YJ13" s="150"/>
      <c r="YK13" s="150"/>
      <c r="YL13" s="150"/>
      <c r="YM13" s="150"/>
      <c r="YN13" s="150"/>
      <c r="YO13" s="150"/>
      <c r="YP13" s="150"/>
      <c r="YQ13" s="150"/>
      <c r="YR13" s="150"/>
      <c r="YT13" s="150"/>
      <c r="YU13" s="150"/>
      <c r="YV13" s="150"/>
      <c r="YW13" s="150"/>
      <c r="YX13" s="150"/>
      <c r="YY13" s="150"/>
      <c r="YZ13" s="150"/>
      <c r="ZA13" s="150"/>
      <c r="ZB13" s="150"/>
      <c r="ZC13" s="150"/>
      <c r="ZD13" s="150"/>
      <c r="ZE13" s="150"/>
      <c r="ZF13" s="150"/>
      <c r="ZG13" s="150"/>
      <c r="ZH13" s="150"/>
      <c r="ZI13" s="150"/>
      <c r="ZJ13" s="150"/>
      <c r="ZK13" s="150"/>
      <c r="ZL13" s="150"/>
      <c r="ZM13" s="150"/>
      <c r="ZO13" s="150"/>
      <c r="ZP13" s="150"/>
      <c r="ZQ13" s="150"/>
      <c r="ZR13" s="150"/>
      <c r="ZS13" s="150"/>
      <c r="ZT13" s="150"/>
      <c r="ZU13" s="150"/>
      <c r="ZV13" s="150"/>
      <c r="ZW13" s="150"/>
      <c r="ZX13" s="150"/>
      <c r="ZY13" s="150"/>
      <c r="ZZ13" s="150"/>
      <c r="AAA13" s="150"/>
      <c r="AAB13" s="150"/>
      <c r="AAC13" s="150"/>
      <c r="AAD13" s="150"/>
      <c r="AAE13" s="150"/>
      <c r="AAF13" s="150"/>
      <c r="AAG13" s="150"/>
      <c r="AAH13" s="150"/>
      <c r="AAJ13" s="150"/>
      <c r="AAK13" s="150"/>
      <c r="AAL13" s="150"/>
      <c r="AAM13" s="150"/>
      <c r="AAN13" s="150"/>
      <c r="AAO13" s="150"/>
      <c r="AAP13" s="150"/>
      <c r="AAQ13" s="150"/>
      <c r="AAR13" s="150"/>
      <c r="AAS13" s="150"/>
      <c r="AAT13" s="150"/>
      <c r="AAU13" s="150"/>
      <c r="AAV13" s="150"/>
      <c r="AAW13" s="150"/>
      <c r="AAX13" s="150"/>
      <c r="AAY13" s="150"/>
      <c r="AAZ13" s="150"/>
      <c r="ABA13" s="150"/>
      <c r="ABB13" s="150"/>
      <c r="ABC13" s="150"/>
      <c r="ABE13" s="150"/>
      <c r="ABF13" s="150"/>
      <c r="ABG13" s="150"/>
      <c r="ABH13" s="150"/>
      <c r="ABI13" s="150"/>
      <c r="ABJ13" s="150"/>
      <c r="ABK13" s="150"/>
      <c r="ABL13" s="150"/>
      <c r="ABM13" s="150"/>
      <c r="ABN13" s="150"/>
      <c r="ABO13" s="150"/>
      <c r="ABP13" s="150"/>
      <c r="ABQ13" s="150"/>
      <c r="ABR13" s="150"/>
      <c r="ABS13" s="150"/>
      <c r="ABT13" s="150"/>
      <c r="ABU13" s="150"/>
      <c r="ABV13" s="150"/>
      <c r="ABW13" s="150"/>
      <c r="ABX13" s="150"/>
      <c r="ABZ13" s="150"/>
      <c r="ACA13" s="150"/>
      <c r="ACB13" s="150"/>
      <c r="ACC13" s="150"/>
      <c r="ACD13" s="150"/>
      <c r="ACE13" s="150"/>
      <c r="ACF13" s="150"/>
      <c r="ACG13" s="150"/>
      <c r="ACH13" s="150"/>
      <c r="ACI13" s="150"/>
      <c r="ACJ13" s="150"/>
      <c r="ACK13" s="150"/>
      <c r="ACL13" s="150"/>
      <c r="ACM13" s="150"/>
      <c r="ACN13" s="150"/>
      <c r="ACO13" s="150"/>
      <c r="ACP13" s="150"/>
      <c r="ACQ13" s="150"/>
      <c r="ACR13" s="150"/>
      <c r="ACS13" s="150"/>
      <c r="ACU13" s="150"/>
      <c r="ACV13" s="150"/>
      <c r="ACW13" s="150"/>
      <c r="ACX13" s="150"/>
      <c r="ACY13" s="150"/>
      <c r="ACZ13" s="150"/>
      <c r="ADA13" s="150"/>
      <c r="ADB13" s="150"/>
      <c r="ADC13" s="150"/>
      <c r="ADD13" s="150"/>
      <c r="ADE13" s="150"/>
      <c r="ADF13" s="150"/>
      <c r="ADG13" s="150"/>
      <c r="ADH13" s="150"/>
      <c r="ADI13" s="150"/>
      <c r="ADJ13" s="150"/>
      <c r="ADK13" s="150"/>
      <c r="ADL13" s="150"/>
      <c r="ADM13" s="150"/>
      <c r="ADN13" s="150"/>
      <c r="ADP13" s="150"/>
      <c r="ADQ13" s="150"/>
      <c r="ADR13" s="150"/>
      <c r="ADS13" s="150"/>
      <c r="ADT13" s="150"/>
      <c r="ADU13" s="150"/>
      <c r="ADV13" s="150"/>
      <c r="ADW13" s="150"/>
      <c r="ADX13" s="150"/>
      <c r="ADY13" s="150"/>
      <c r="ADZ13" s="150"/>
      <c r="AEA13" s="150"/>
      <c r="AEB13" s="150"/>
      <c r="AEC13" s="150"/>
      <c r="AED13" s="150"/>
      <c r="AEE13" s="150"/>
      <c r="AEF13" s="150"/>
      <c r="AEG13" s="150"/>
      <c r="AEH13" s="150"/>
      <c r="AEI13" s="150"/>
      <c r="AEK13" s="150"/>
      <c r="AEL13" s="150"/>
      <c r="AEM13" s="150"/>
      <c r="AEN13" s="150"/>
      <c r="AEO13" s="150"/>
      <c r="AEP13" s="150"/>
      <c r="AEQ13" s="150"/>
      <c r="AER13" s="150"/>
      <c r="AES13" s="150"/>
      <c r="AET13" s="150"/>
      <c r="AEU13" s="150"/>
      <c r="AEV13" s="150"/>
      <c r="AEW13" s="150"/>
      <c r="AEX13" s="150"/>
      <c r="AEY13" s="150"/>
      <c r="AEZ13" s="150"/>
      <c r="AFA13" s="150"/>
      <c r="AFB13" s="150"/>
      <c r="AFC13" s="150"/>
      <c r="AFD13" s="150"/>
    </row>
    <row r="14" spans="1:837" s="163" customFormat="1" ht="20.100000000000001" customHeight="1" outlineLevel="4">
      <c r="A14" s="152"/>
      <c r="B14" s="162" t="s">
        <v>377</v>
      </c>
      <c r="C14" s="107" t="s">
        <v>383</v>
      </c>
      <c r="D14" s="154"/>
      <c r="E14" s="155"/>
      <c r="F14" s="206">
        <f>G11+1</f>
        <v>45254</v>
      </c>
      <c r="G14" s="206">
        <f>F14+H14-1</f>
        <v>45313</v>
      </c>
      <c r="H14" s="156">
        <v>60</v>
      </c>
      <c r="I14" s="157">
        <f t="shared" ca="1" si="61"/>
        <v>1</v>
      </c>
      <c r="J14" s="207">
        <f ca="1">H14*K14-H14*I14</f>
        <v>-6</v>
      </c>
      <c r="K14" s="99">
        <v>0.9</v>
      </c>
      <c r="L14" s="158"/>
      <c r="M14" s="158"/>
      <c r="N14" s="158"/>
      <c r="O14" s="158"/>
      <c r="P14" s="158"/>
      <c r="Q14" s="158"/>
      <c r="R14" s="158"/>
      <c r="S14" s="158"/>
      <c r="T14" s="158"/>
      <c r="U14" s="158"/>
      <c r="V14" s="158"/>
      <c r="W14" s="158"/>
      <c r="X14" s="158"/>
      <c r="Y14" s="158"/>
      <c r="Z14" s="158"/>
      <c r="AA14" s="158"/>
      <c r="AB14" s="158"/>
      <c r="AC14" s="158"/>
      <c r="AD14" s="158"/>
      <c r="AE14" s="158"/>
      <c r="AF14" s="158"/>
      <c r="AG14" s="158"/>
      <c r="AH14" s="158"/>
      <c r="AI14" s="158"/>
      <c r="AJ14" s="158"/>
      <c r="AK14" s="158"/>
      <c r="AL14" s="158"/>
      <c r="AM14" s="158"/>
      <c r="AN14" s="158"/>
      <c r="AO14" s="158"/>
      <c r="AP14" s="158"/>
      <c r="AQ14" s="158"/>
      <c r="AR14" s="158"/>
      <c r="AS14" s="158"/>
      <c r="AT14" s="158"/>
      <c r="AU14" s="158"/>
      <c r="AV14" s="158"/>
      <c r="AW14" s="158"/>
      <c r="AX14" s="158"/>
      <c r="AY14" s="158"/>
      <c r="AZ14" s="158"/>
      <c r="BA14" s="158"/>
      <c r="BB14" s="158"/>
      <c r="BC14" s="158"/>
      <c r="BD14" s="158"/>
      <c r="BE14" s="158"/>
      <c r="BF14" s="158"/>
      <c r="BG14" s="158"/>
      <c r="BH14" s="158"/>
      <c r="BI14" s="158"/>
      <c r="BJ14" s="158"/>
      <c r="BK14" s="158"/>
      <c r="BL14" s="158"/>
      <c r="BM14" s="158"/>
      <c r="BN14" s="158"/>
      <c r="BO14" s="158"/>
      <c r="BP14" s="158"/>
      <c r="BQ14" s="158"/>
      <c r="BR14" s="158"/>
      <c r="BS14" s="158"/>
      <c r="BT14" s="158"/>
      <c r="BU14" s="158"/>
      <c r="BV14" s="158"/>
      <c r="BW14" s="158"/>
      <c r="BX14" s="158"/>
      <c r="BY14" s="158"/>
      <c r="BZ14" s="158"/>
      <c r="CA14" s="158"/>
      <c r="CB14" s="158"/>
      <c r="CC14" s="158"/>
      <c r="CD14" s="158"/>
      <c r="CE14" s="158"/>
      <c r="CF14" s="158"/>
      <c r="CG14" s="158"/>
      <c r="CH14" s="158"/>
      <c r="CI14" s="158"/>
      <c r="CJ14" s="158"/>
      <c r="CK14" s="158"/>
      <c r="CL14" s="158"/>
      <c r="CM14" s="158"/>
      <c r="CN14" s="158"/>
      <c r="CO14" s="158"/>
      <c r="CP14" s="158"/>
      <c r="CQ14" s="158"/>
      <c r="CR14" s="158"/>
      <c r="CS14" s="158"/>
      <c r="CT14" s="158"/>
      <c r="CU14" s="158"/>
      <c r="CV14" s="158"/>
      <c r="CW14" s="158"/>
      <c r="CX14" s="158"/>
      <c r="CY14" s="158"/>
      <c r="CZ14" s="158"/>
      <c r="DA14" s="158"/>
      <c r="DB14" s="158"/>
      <c r="DC14" s="158"/>
      <c r="DD14" s="158"/>
      <c r="DE14" s="158"/>
      <c r="DF14" s="158"/>
      <c r="DG14" s="158"/>
      <c r="DH14" s="158"/>
      <c r="DI14" s="158"/>
      <c r="DJ14" s="158"/>
      <c r="DK14" s="158"/>
      <c r="DL14" s="158"/>
      <c r="DM14" s="158"/>
      <c r="DN14" s="158"/>
      <c r="DO14" s="158"/>
      <c r="DP14" s="158"/>
      <c r="DQ14" s="158"/>
      <c r="DR14" s="158"/>
      <c r="DS14" s="158"/>
      <c r="DT14" s="158"/>
      <c r="DU14" s="158"/>
      <c r="DV14" s="158"/>
      <c r="DW14" s="158"/>
      <c r="DX14" s="158"/>
      <c r="DY14" s="158"/>
      <c r="DZ14" s="158"/>
      <c r="EA14" s="158"/>
      <c r="EB14" s="158"/>
      <c r="EC14" s="158"/>
      <c r="ED14" s="158"/>
      <c r="EE14" s="158"/>
      <c r="EF14" s="158"/>
      <c r="EG14" s="158"/>
      <c r="EH14" s="158"/>
      <c r="EI14" s="158"/>
      <c r="EJ14" s="158"/>
      <c r="EK14" s="158"/>
      <c r="EL14" s="158"/>
      <c r="EM14" s="158"/>
      <c r="EN14" s="158"/>
      <c r="EO14" s="158"/>
      <c r="EP14" s="158"/>
      <c r="EQ14" s="158"/>
      <c r="ER14" s="158"/>
      <c r="ES14" s="158"/>
      <c r="ET14" s="158"/>
      <c r="EU14" s="158"/>
      <c r="EV14" s="158"/>
      <c r="EW14" s="158"/>
      <c r="EX14" s="158"/>
      <c r="EY14" s="158"/>
      <c r="EZ14" s="158"/>
      <c r="FA14" s="158"/>
      <c r="FB14" s="158"/>
      <c r="FC14" s="158"/>
      <c r="FD14" s="158"/>
      <c r="FE14" s="158"/>
      <c r="FF14" s="158"/>
      <c r="FG14" s="158"/>
      <c r="FH14" s="158"/>
      <c r="FI14" s="158"/>
      <c r="FJ14" s="158"/>
      <c r="FK14" s="158"/>
      <c r="FL14" s="158"/>
      <c r="FM14" s="158"/>
      <c r="FN14" s="158"/>
      <c r="FO14" s="158"/>
      <c r="FP14" s="158"/>
      <c r="FQ14" s="158"/>
      <c r="FR14" s="158"/>
      <c r="FS14" s="158"/>
      <c r="FT14" s="158"/>
      <c r="FU14" s="158"/>
      <c r="FV14" s="158"/>
      <c r="FW14" s="158"/>
      <c r="FX14" s="158"/>
      <c r="FY14" s="158"/>
      <c r="FZ14" s="158"/>
      <c r="GA14" s="158"/>
      <c r="GB14" s="158"/>
      <c r="GC14" s="158"/>
      <c r="GD14" s="158"/>
      <c r="GE14" s="158"/>
      <c r="GF14" s="158"/>
      <c r="GG14" s="158"/>
      <c r="GH14" s="158"/>
      <c r="GI14" s="158"/>
      <c r="GJ14" s="158"/>
      <c r="GK14" s="158"/>
      <c r="GL14" s="158"/>
      <c r="GM14" s="158"/>
      <c r="GN14" s="158"/>
      <c r="GO14" s="158"/>
      <c r="GP14" s="158"/>
      <c r="GQ14" s="158"/>
      <c r="GR14" s="158"/>
      <c r="GS14" s="158"/>
      <c r="GT14" s="158"/>
      <c r="GU14" s="158"/>
      <c r="GV14" s="158"/>
      <c r="GW14" s="158"/>
      <c r="GX14" s="158"/>
      <c r="GY14" s="158"/>
      <c r="GZ14" s="158"/>
      <c r="HA14" s="158"/>
      <c r="HB14" s="158"/>
      <c r="HC14" s="158"/>
      <c r="HD14" s="158"/>
      <c r="HE14" s="158"/>
      <c r="HF14" s="158"/>
      <c r="HG14" s="158"/>
      <c r="HH14" s="158"/>
      <c r="HI14" s="158"/>
      <c r="HJ14" s="158"/>
      <c r="HK14" s="158"/>
      <c r="HL14" s="158"/>
      <c r="HM14" s="158"/>
      <c r="HN14" s="158"/>
      <c r="HO14" s="158"/>
      <c r="HP14" s="158"/>
      <c r="HQ14" s="158"/>
      <c r="HR14" s="158"/>
      <c r="HS14" s="158"/>
      <c r="HT14" s="158"/>
      <c r="HU14" s="158"/>
      <c r="HV14" s="158"/>
      <c r="HW14" s="158"/>
      <c r="HX14" s="158"/>
      <c r="HY14" s="158"/>
      <c r="HZ14" s="158"/>
      <c r="IA14" s="158"/>
      <c r="IB14" s="158"/>
      <c r="IC14" s="158"/>
      <c r="ID14" s="158"/>
      <c r="IE14" s="158"/>
      <c r="IF14" s="158"/>
      <c r="IG14" s="158"/>
      <c r="IH14" s="158"/>
      <c r="II14" s="158"/>
      <c r="IJ14" s="158"/>
      <c r="IK14" s="158"/>
      <c r="IL14" s="158"/>
      <c r="IM14" s="158"/>
      <c r="IN14" s="158"/>
      <c r="IO14" s="158"/>
      <c r="IP14" s="158"/>
      <c r="IQ14" s="158"/>
      <c r="IR14" s="158"/>
      <c r="IS14" s="158"/>
      <c r="IT14" s="158"/>
      <c r="IU14" s="158"/>
      <c r="IV14" s="158"/>
      <c r="IW14" s="158"/>
      <c r="IX14" s="158"/>
      <c r="IY14" s="158"/>
      <c r="IZ14" s="158"/>
      <c r="JA14" s="158"/>
      <c r="JB14" s="158"/>
      <c r="JC14" s="158"/>
      <c r="JD14" s="158"/>
      <c r="JE14" s="158"/>
      <c r="JF14" s="158"/>
      <c r="JG14" s="158"/>
      <c r="JH14" s="158"/>
      <c r="JI14" s="158"/>
      <c r="JJ14" s="158"/>
      <c r="JK14" s="158"/>
      <c r="JL14" s="158"/>
      <c r="JM14" s="158"/>
      <c r="JN14" s="158"/>
      <c r="JO14" s="158"/>
      <c r="JP14" s="158"/>
      <c r="JQ14" s="158"/>
      <c r="JR14" s="158"/>
      <c r="JS14" s="158"/>
      <c r="JT14" s="158"/>
      <c r="JU14" s="158"/>
      <c r="JV14" s="158"/>
      <c r="JW14" s="158"/>
      <c r="JX14" s="158"/>
      <c r="JY14" s="158"/>
      <c r="JZ14" s="158"/>
      <c r="KA14" s="158"/>
      <c r="KB14" s="158"/>
      <c r="KC14" s="158"/>
      <c r="KD14" s="158"/>
      <c r="KE14" s="158"/>
      <c r="KF14" s="158"/>
      <c r="KG14" s="158"/>
      <c r="KH14" s="158"/>
      <c r="KI14" s="158"/>
      <c r="KJ14" s="158"/>
      <c r="KK14" s="158"/>
      <c r="KL14" s="158"/>
      <c r="KM14" s="158"/>
      <c r="KN14" s="158"/>
      <c r="KO14" s="158"/>
      <c r="KP14" s="158"/>
      <c r="KQ14" s="158"/>
      <c r="KR14" s="158"/>
      <c r="KS14" s="158"/>
      <c r="KT14" s="158"/>
      <c r="KU14" s="158"/>
      <c r="KV14" s="158"/>
      <c r="KW14" s="158"/>
      <c r="KX14" s="158"/>
      <c r="KY14" s="158"/>
      <c r="KZ14" s="158"/>
      <c r="LA14" s="158"/>
      <c r="LB14" s="158"/>
      <c r="LC14" s="158"/>
      <c r="LD14" s="158"/>
      <c r="LE14" s="158"/>
      <c r="LF14" s="158"/>
      <c r="LG14" s="158"/>
      <c r="LH14" s="158"/>
      <c r="LI14" s="158"/>
      <c r="LJ14" s="158"/>
      <c r="LK14" s="158"/>
      <c r="LL14" s="158"/>
      <c r="LM14" s="158"/>
      <c r="LN14" s="158"/>
      <c r="LO14" s="158"/>
      <c r="LP14" s="158"/>
      <c r="LQ14" s="158"/>
      <c r="LR14" s="158"/>
      <c r="LS14" s="158"/>
      <c r="LT14" s="158"/>
      <c r="LU14" s="158"/>
      <c r="LV14" s="158"/>
      <c r="LW14" s="158"/>
      <c r="LX14" s="158"/>
      <c r="LY14" s="158"/>
      <c r="LZ14" s="158"/>
      <c r="MA14" s="158"/>
      <c r="MB14" s="158"/>
      <c r="MC14" s="158"/>
      <c r="MD14" s="158"/>
      <c r="ME14" s="158"/>
      <c r="MF14" s="158"/>
      <c r="MG14" s="158"/>
      <c r="MH14" s="158"/>
      <c r="MI14" s="158"/>
      <c r="MJ14" s="158"/>
      <c r="MK14" s="158"/>
      <c r="ML14" s="158"/>
      <c r="MM14" s="158"/>
      <c r="MN14" s="158"/>
      <c r="MO14" s="158"/>
      <c r="MP14" s="158"/>
      <c r="MQ14" s="158"/>
      <c r="MR14" s="158"/>
      <c r="MS14" s="158"/>
      <c r="MT14" s="158"/>
      <c r="MU14" s="158"/>
      <c r="MV14" s="158"/>
      <c r="MW14" s="158"/>
      <c r="MX14" s="158"/>
      <c r="MY14" s="158"/>
      <c r="MZ14" s="158"/>
      <c r="NA14" s="158"/>
      <c r="NB14" s="158"/>
      <c r="NC14" s="158"/>
      <c r="ND14" s="158"/>
      <c r="NE14" s="158"/>
      <c r="NF14" s="158"/>
      <c r="NG14" s="158"/>
      <c r="NH14" s="158"/>
      <c r="NI14" s="158"/>
      <c r="NJ14" s="158"/>
      <c r="NK14" s="158"/>
      <c r="NL14" s="158"/>
      <c r="NM14" s="158"/>
      <c r="NN14" s="158"/>
      <c r="NO14" s="158"/>
      <c r="NP14" s="158"/>
      <c r="NQ14" s="158"/>
      <c r="NR14" s="158"/>
      <c r="NS14" s="158"/>
      <c r="NT14" s="158"/>
      <c r="NU14" s="158"/>
      <c r="NV14" s="158"/>
      <c r="NW14" s="158"/>
      <c r="NX14" s="158"/>
      <c r="NY14" s="158"/>
      <c r="NZ14" s="158"/>
      <c r="OA14" s="158"/>
      <c r="OB14" s="158"/>
      <c r="OC14" s="158"/>
      <c r="OD14" s="158"/>
      <c r="OE14" s="158"/>
      <c r="OF14" s="158"/>
      <c r="OG14" s="158"/>
      <c r="OH14" s="158"/>
      <c r="OI14" s="158"/>
      <c r="OJ14" s="158"/>
      <c r="OK14" s="158"/>
      <c r="OL14" s="158"/>
      <c r="OM14" s="158"/>
      <c r="ON14" s="158"/>
      <c r="OO14" s="158"/>
      <c r="OP14" s="158"/>
      <c r="OQ14" s="158"/>
      <c r="OR14" s="158"/>
      <c r="OS14" s="158"/>
      <c r="OT14" s="158"/>
      <c r="OU14" s="158"/>
      <c r="OV14" s="158"/>
      <c r="OW14" s="158"/>
      <c r="OX14" s="158"/>
      <c r="OY14" s="158"/>
      <c r="OZ14" s="158"/>
      <c r="PA14" s="158"/>
      <c r="PB14" s="158"/>
      <c r="PC14" s="158"/>
      <c r="PD14" s="158"/>
      <c r="PE14" s="158"/>
      <c r="PF14" s="158"/>
      <c r="PG14" s="158"/>
      <c r="PH14" s="158"/>
      <c r="PI14" s="158"/>
      <c r="PJ14" s="158"/>
      <c r="PK14" s="158"/>
      <c r="PL14" s="158"/>
      <c r="PM14" s="158"/>
      <c r="PN14" s="158"/>
      <c r="PO14" s="158"/>
      <c r="PP14" s="158"/>
      <c r="PQ14" s="158"/>
      <c r="PR14" s="158"/>
      <c r="PS14" s="158"/>
      <c r="PT14" s="158"/>
      <c r="PU14" s="158"/>
      <c r="PV14" s="158"/>
      <c r="PW14" s="158"/>
      <c r="PX14" s="158"/>
      <c r="PY14" s="158"/>
      <c r="PZ14" s="158"/>
      <c r="QA14" s="158"/>
      <c r="QB14" s="158"/>
      <c r="QC14" s="158"/>
      <c r="QD14" s="158"/>
      <c r="QE14" s="158"/>
      <c r="QF14" s="158"/>
      <c r="QG14" s="158"/>
      <c r="QH14" s="158"/>
      <c r="QI14" s="158"/>
      <c r="QJ14" s="158"/>
      <c r="QK14" s="158"/>
      <c r="QL14" s="158"/>
      <c r="QM14" s="158"/>
      <c r="QN14" s="158"/>
      <c r="QO14" s="158"/>
      <c r="QP14" s="158"/>
      <c r="QQ14" s="158"/>
      <c r="QR14" s="158"/>
      <c r="QS14" s="158"/>
      <c r="QT14" s="158"/>
      <c r="QU14" s="158"/>
      <c r="QV14" s="158"/>
      <c r="QW14" s="158"/>
      <c r="QX14" s="158"/>
      <c r="QY14" s="158"/>
      <c r="QZ14" s="158"/>
      <c r="RA14" s="158"/>
      <c r="RB14" s="158"/>
      <c r="RC14" s="158"/>
      <c r="RD14" s="158"/>
      <c r="RE14" s="158"/>
      <c r="RF14" s="158"/>
      <c r="RG14" s="158"/>
      <c r="RH14" s="158"/>
      <c r="RI14" s="158"/>
      <c r="RJ14" s="158"/>
      <c r="RK14" s="158"/>
      <c r="RL14" s="158"/>
      <c r="RM14" s="158"/>
      <c r="RN14" s="158"/>
      <c r="RO14" s="158"/>
      <c r="RP14" s="158"/>
      <c r="RQ14" s="158"/>
      <c r="RR14" s="158"/>
      <c r="RS14" s="158"/>
      <c r="RT14" s="158"/>
      <c r="RU14" s="158"/>
      <c r="RV14" s="158"/>
      <c r="RW14" s="158"/>
      <c r="RX14" s="158"/>
      <c r="RY14" s="158"/>
      <c r="RZ14" s="158"/>
      <c r="SA14" s="158"/>
      <c r="SB14" s="158"/>
      <c r="SC14" s="158"/>
      <c r="SD14" s="158"/>
      <c r="SE14" s="158"/>
      <c r="SF14" s="158"/>
      <c r="SG14" s="158"/>
      <c r="SH14" s="158"/>
      <c r="SI14" s="158"/>
      <c r="SJ14" s="158"/>
      <c r="SK14" s="158"/>
      <c r="SL14" s="158"/>
      <c r="SM14" s="158"/>
      <c r="SN14" s="158"/>
      <c r="SO14" s="158"/>
      <c r="SP14" s="158"/>
      <c r="SQ14" s="158"/>
      <c r="SR14" s="158"/>
      <c r="SS14" s="158"/>
      <c r="ST14" s="158"/>
      <c r="SU14" s="158"/>
      <c r="SV14" s="158"/>
      <c r="SW14" s="158"/>
      <c r="SX14" s="158"/>
      <c r="SY14" s="158"/>
      <c r="SZ14" s="158"/>
      <c r="TA14" s="158"/>
      <c r="TB14" s="158"/>
      <c r="TC14" s="158"/>
      <c r="TD14" s="158"/>
      <c r="TE14" s="158"/>
      <c r="TF14" s="158"/>
      <c r="TG14" s="158"/>
      <c r="TH14" s="158"/>
      <c r="TI14" s="158"/>
      <c r="TJ14" s="158"/>
      <c r="TK14" s="158"/>
      <c r="TL14" s="158"/>
      <c r="TM14" s="158"/>
      <c r="TN14" s="158"/>
      <c r="TO14" s="158"/>
      <c r="TP14" s="158"/>
      <c r="TQ14" s="158"/>
      <c r="TR14" s="158"/>
      <c r="TS14" s="158"/>
      <c r="TT14" s="158"/>
      <c r="TU14" s="158"/>
      <c r="TV14" s="158"/>
      <c r="TW14" s="158"/>
      <c r="TX14" s="158"/>
      <c r="TY14" s="158"/>
      <c r="TZ14" s="158"/>
      <c r="UA14" s="158"/>
      <c r="UB14" s="158"/>
      <c r="UC14" s="158"/>
      <c r="UD14" s="158"/>
      <c r="UE14" s="158"/>
      <c r="UF14" s="158"/>
      <c r="UG14" s="158"/>
      <c r="UH14" s="158"/>
      <c r="UI14" s="158"/>
      <c r="UJ14" s="158"/>
      <c r="UK14" s="158"/>
      <c r="UL14" s="158"/>
      <c r="UM14" s="158"/>
      <c r="UN14" s="158"/>
      <c r="UO14" s="158"/>
      <c r="UP14" s="158"/>
      <c r="UQ14" s="158"/>
      <c r="UR14" s="159"/>
      <c r="US14" s="158"/>
      <c r="UT14" s="158"/>
      <c r="UU14" s="158"/>
      <c r="UV14" s="158"/>
      <c r="UW14" s="158"/>
      <c r="UX14" s="158"/>
      <c r="UY14" s="158"/>
      <c r="UZ14" s="158"/>
      <c r="VA14" s="158"/>
      <c r="VB14" s="158"/>
      <c r="VC14" s="158"/>
      <c r="VD14" s="158"/>
      <c r="VE14" s="158"/>
      <c r="VF14" s="158"/>
      <c r="VG14" s="158"/>
      <c r="VH14" s="158"/>
      <c r="VI14" s="158"/>
      <c r="VJ14" s="158"/>
      <c r="VK14" s="158"/>
      <c r="VL14" s="158"/>
      <c r="VM14" s="159"/>
      <c r="VN14" s="158"/>
      <c r="VO14" s="158"/>
      <c r="VP14" s="158"/>
      <c r="VQ14" s="158"/>
      <c r="VR14" s="158"/>
      <c r="VS14" s="158"/>
      <c r="VT14" s="158"/>
      <c r="VU14" s="158"/>
      <c r="VV14" s="158"/>
      <c r="VW14" s="158"/>
      <c r="VX14" s="158"/>
      <c r="VY14" s="158"/>
      <c r="VZ14" s="158"/>
      <c r="WA14" s="158"/>
      <c r="WB14" s="158"/>
      <c r="WC14" s="158"/>
      <c r="WD14" s="158"/>
      <c r="WE14" s="158"/>
      <c r="WF14" s="158"/>
      <c r="WG14" s="158"/>
      <c r="WH14" s="159"/>
      <c r="WI14" s="158"/>
      <c r="WJ14" s="158"/>
      <c r="WK14" s="158"/>
      <c r="WL14" s="158"/>
      <c r="WM14" s="158"/>
      <c r="WN14" s="158"/>
      <c r="WO14" s="158"/>
      <c r="WP14" s="158"/>
      <c r="WQ14" s="158"/>
      <c r="WR14" s="158"/>
      <c r="WS14" s="158"/>
      <c r="WT14" s="158"/>
      <c r="WU14" s="158"/>
      <c r="WV14" s="158"/>
      <c r="WW14" s="158"/>
      <c r="WX14" s="158"/>
      <c r="WY14" s="158"/>
      <c r="WZ14" s="158"/>
      <c r="XA14" s="158"/>
      <c r="XB14" s="158"/>
      <c r="XC14" s="159"/>
      <c r="XD14" s="158"/>
      <c r="XE14" s="158"/>
      <c r="XF14" s="158"/>
      <c r="XG14" s="158"/>
      <c r="XH14" s="158"/>
      <c r="XI14" s="158"/>
      <c r="XJ14" s="158"/>
      <c r="XK14" s="158"/>
      <c r="XL14" s="158"/>
      <c r="XM14" s="158"/>
      <c r="XN14" s="158"/>
      <c r="XO14" s="158"/>
      <c r="XP14" s="158"/>
      <c r="XQ14" s="158"/>
      <c r="XR14" s="158"/>
      <c r="XS14" s="158"/>
      <c r="XT14" s="158"/>
      <c r="XU14" s="158"/>
      <c r="XV14" s="158"/>
      <c r="XW14" s="158"/>
      <c r="XX14" s="159"/>
      <c r="XY14" s="158"/>
      <c r="XZ14" s="158"/>
      <c r="YA14" s="158"/>
      <c r="YB14" s="158"/>
      <c r="YC14" s="158"/>
      <c r="YD14" s="158"/>
      <c r="YE14" s="158"/>
      <c r="YF14" s="158"/>
      <c r="YG14" s="158"/>
      <c r="YH14" s="158"/>
      <c r="YI14" s="158"/>
      <c r="YJ14" s="158"/>
      <c r="YK14" s="158"/>
      <c r="YL14" s="158"/>
      <c r="YM14" s="158"/>
      <c r="YN14" s="158"/>
      <c r="YO14" s="158"/>
      <c r="YP14" s="158"/>
      <c r="YQ14" s="158"/>
      <c r="YR14" s="158"/>
      <c r="YS14" s="159"/>
      <c r="YT14" s="158"/>
      <c r="YU14" s="158"/>
      <c r="YV14" s="158"/>
      <c r="YW14" s="158"/>
      <c r="YX14" s="158"/>
      <c r="YY14" s="158"/>
      <c r="YZ14" s="158"/>
      <c r="ZA14" s="158"/>
      <c r="ZB14" s="158"/>
      <c r="ZC14" s="158"/>
      <c r="ZD14" s="158"/>
      <c r="ZE14" s="158"/>
      <c r="ZF14" s="158"/>
      <c r="ZG14" s="158"/>
      <c r="ZH14" s="158"/>
      <c r="ZI14" s="158"/>
      <c r="ZJ14" s="158"/>
      <c r="ZK14" s="158"/>
      <c r="ZL14" s="158"/>
      <c r="ZM14" s="158"/>
      <c r="ZN14" s="159"/>
      <c r="ZO14" s="158"/>
      <c r="ZP14" s="158"/>
      <c r="ZQ14" s="158"/>
      <c r="ZR14" s="158"/>
      <c r="ZS14" s="158"/>
      <c r="ZT14" s="158"/>
      <c r="ZU14" s="158"/>
      <c r="ZV14" s="158"/>
      <c r="ZW14" s="158"/>
      <c r="ZX14" s="158"/>
      <c r="ZY14" s="158"/>
      <c r="ZZ14" s="158"/>
      <c r="AAA14" s="158"/>
      <c r="AAB14" s="158"/>
      <c r="AAC14" s="158"/>
      <c r="AAD14" s="158"/>
      <c r="AAE14" s="158"/>
      <c r="AAF14" s="158"/>
      <c r="AAG14" s="158"/>
      <c r="AAH14" s="158"/>
      <c r="AAI14" s="159"/>
      <c r="AAJ14" s="158"/>
      <c r="AAK14" s="158"/>
      <c r="AAL14" s="158"/>
      <c r="AAM14" s="158"/>
      <c r="AAN14" s="158"/>
      <c r="AAO14" s="158"/>
      <c r="AAP14" s="158"/>
      <c r="AAQ14" s="158"/>
      <c r="AAR14" s="158"/>
      <c r="AAS14" s="158"/>
      <c r="AAT14" s="158"/>
      <c r="AAU14" s="158"/>
      <c r="AAV14" s="158"/>
      <c r="AAW14" s="158"/>
      <c r="AAX14" s="158"/>
      <c r="AAY14" s="158"/>
      <c r="AAZ14" s="158"/>
      <c r="ABA14" s="158"/>
      <c r="ABB14" s="158"/>
      <c r="ABC14" s="158"/>
      <c r="ABD14" s="159"/>
      <c r="ABE14" s="158"/>
      <c r="ABF14" s="158"/>
      <c r="ABG14" s="158"/>
      <c r="ABH14" s="158"/>
      <c r="ABI14" s="158"/>
      <c r="ABJ14" s="158"/>
      <c r="ABK14" s="158"/>
      <c r="ABL14" s="158"/>
      <c r="ABM14" s="158"/>
      <c r="ABN14" s="158"/>
      <c r="ABO14" s="158"/>
      <c r="ABP14" s="158"/>
      <c r="ABQ14" s="158"/>
      <c r="ABR14" s="158"/>
      <c r="ABS14" s="158"/>
      <c r="ABT14" s="158"/>
      <c r="ABU14" s="158"/>
      <c r="ABV14" s="158"/>
      <c r="ABW14" s="158"/>
      <c r="ABX14" s="158"/>
      <c r="ABY14" s="159"/>
      <c r="ABZ14" s="158"/>
      <c r="ACA14" s="158"/>
      <c r="ACB14" s="158"/>
      <c r="ACC14" s="158"/>
      <c r="ACD14" s="158"/>
      <c r="ACE14" s="158"/>
      <c r="ACF14" s="158"/>
      <c r="ACG14" s="158"/>
      <c r="ACH14" s="158"/>
      <c r="ACI14" s="158"/>
      <c r="ACJ14" s="158"/>
      <c r="ACK14" s="158"/>
      <c r="ACL14" s="158"/>
      <c r="ACM14" s="158"/>
      <c r="ACN14" s="158"/>
      <c r="ACO14" s="158"/>
      <c r="ACP14" s="158"/>
      <c r="ACQ14" s="158"/>
      <c r="ACR14" s="158"/>
      <c r="ACS14" s="158"/>
      <c r="ACT14" s="159"/>
      <c r="ACU14" s="158"/>
      <c r="ACV14" s="158"/>
      <c r="ACW14" s="158"/>
      <c r="ACX14" s="158"/>
      <c r="ACY14" s="158"/>
      <c r="ACZ14" s="158"/>
      <c r="ADA14" s="158"/>
      <c r="ADB14" s="158"/>
      <c r="ADC14" s="158"/>
      <c r="ADD14" s="158"/>
      <c r="ADE14" s="158"/>
      <c r="ADF14" s="158"/>
      <c r="ADG14" s="158"/>
      <c r="ADH14" s="158"/>
      <c r="ADI14" s="158"/>
      <c r="ADJ14" s="158"/>
      <c r="ADK14" s="158"/>
      <c r="ADL14" s="158"/>
      <c r="ADM14" s="158"/>
      <c r="ADN14" s="158"/>
      <c r="ADO14" s="159"/>
      <c r="ADP14" s="158"/>
      <c r="ADQ14" s="158"/>
      <c r="ADR14" s="158"/>
      <c r="ADS14" s="158"/>
      <c r="ADT14" s="158"/>
      <c r="ADU14" s="158"/>
      <c r="ADV14" s="158"/>
      <c r="ADW14" s="158"/>
      <c r="ADX14" s="158"/>
      <c r="ADY14" s="158"/>
      <c r="ADZ14" s="158"/>
      <c r="AEA14" s="158"/>
      <c r="AEB14" s="158"/>
      <c r="AEC14" s="158"/>
      <c r="AED14" s="158"/>
      <c r="AEE14" s="158"/>
      <c r="AEF14" s="158"/>
      <c r="AEG14" s="158"/>
      <c r="AEH14" s="158"/>
      <c r="AEI14" s="158"/>
      <c r="AEJ14" s="159"/>
      <c r="AEK14" s="158"/>
      <c r="AEL14" s="158"/>
      <c r="AEM14" s="158"/>
      <c r="AEN14" s="158"/>
      <c r="AEO14" s="158"/>
      <c r="AEP14" s="158"/>
      <c r="AEQ14" s="158"/>
      <c r="AER14" s="158"/>
      <c r="AES14" s="158"/>
      <c r="AET14" s="158"/>
      <c r="AEU14" s="158"/>
      <c r="AEV14" s="158"/>
      <c r="AEW14" s="158"/>
      <c r="AEX14" s="158"/>
      <c r="AEY14" s="158"/>
      <c r="AEZ14" s="158"/>
      <c r="AFA14" s="158"/>
      <c r="AFB14" s="158"/>
      <c r="AFC14" s="158"/>
      <c r="AFD14" s="158"/>
      <c r="AFE14" s="159"/>
    </row>
    <row r="15" spans="1:837" s="163" customFormat="1" ht="20.100000000000001" customHeight="1" outlineLevel="4">
      <c r="A15" s="152"/>
      <c r="B15" s="153" t="s">
        <v>377</v>
      </c>
      <c r="C15" s="107" t="s">
        <v>481</v>
      </c>
      <c r="D15" s="154"/>
      <c r="E15" s="155"/>
      <c r="F15" s="206">
        <f>F14+5</f>
        <v>45259</v>
      </c>
      <c r="G15" s="206">
        <v>45351</v>
      </c>
      <c r="H15" s="209">
        <v>50</v>
      </c>
      <c r="I15" s="164">
        <f t="shared" ca="1" si="61"/>
        <v>1</v>
      </c>
      <c r="J15" s="207">
        <f ca="1">H15*K15-H15*I15</f>
        <v>-15</v>
      </c>
      <c r="K15" s="99">
        <v>0.7</v>
      </c>
      <c r="L15" s="158"/>
      <c r="M15" s="158"/>
      <c r="N15" s="158"/>
      <c r="O15" s="158"/>
      <c r="P15" s="158"/>
      <c r="Q15" s="158"/>
      <c r="R15" s="158"/>
      <c r="S15" s="158"/>
      <c r="T15" s="158"/>
      <c r="U15" s="158"/>
      <c r="V15" s="158"/>
      <c r="W15" s="158"/>
      <c r="X15" s="158"/>
      <c r="Y15" s="158"/>
      <c r="Z15" s="158"/>
      <c r="AA15" s="158"/>
      <c r="AB15" s="158"/>
      <c r="AC15" s="158"/>
      <c r="AD15" s="158"/>
      <c r="AE15" s="158"/>
      <c r="AF15" s="158"/>
      <c r="AG15" s="158"/>
      <c r="AH15" s="158"/>
      <c r="AI15" s="158"/>
      <c r="AJ15" s="158"/>
      <c r="AK15" s="158"/>
      <c r="AL15" s="158"/>
      <c r="AM15" s="158"/>
      <c r="AN15" s="158"/>
      <c r="AO15" s="158"/>
      <c r="AP15" s="158"/>
      <c r="AQ15" s="158"/>
      <c r="AR15" s="158"/>
      <c r="AS15" s="158"/>
      <c r="AT15" s="158"/>
      <c r="AU15" s="158"/>
      <c r="AV15" s="158"/>
      <c r="AW15" s="158"/>
      <c r="AX15" s="158"/>
      <c r="AY15" s="158"/>
      <c r="AZ15" s="158"/>
      <c r="BA15" s="158"/>
      <c r="BB15" s="158"/>
      <c r="BC15" s="158"/>
      <c r="BD15" s="158"/>
      <c r="BE15" s="158"/>
      <c r="BF15" s="158"/>
      <c r="BG15" s="158"/>
      <c r="BH15" s="158"/>
      <c r="BI15" s="158"/>
      <c r="BJ15" s="158"/>
      <c r="BK15" s="158"/>
      <c r="BL15" s="158"/>
      <c r="BM15" s="158"/>
      <c r="BN15" s="158"/>
      <c r="BO15" s="158"/>
      <c r="BP15" s="158"/>
      <c r="BQ15" s="158"/>
      <c r="BR15" s="158"/>
      <c r="BS15" s="158"/>
      <c r="BT15" s="158"/>
      <c r="BU15" s="158"/>
      <c r="BV15" s="158"/>
      <c r="BW15" s="158"/>
      <c r="BX15" s="158"/>
      <c r="BY15" s="158"/>
      <c r="BZ15" s="158"/>
      <c r="CA15" s="158"/>
      <c r="CB15" s="158"/>
      <c r="CC15" s="158"/>
      <c r="CD15" s="158"/>
      <c r="CE15" s="158"/>
      <c r="CF15" s="158"/>
      <c r="CG15" s="158"/>
      <c r="CH15" s="158"/>
      <c r="CI15" s="158"/>
      <c r="CJ15" s="158"/>
      <c r="CK15" s="158"/>
      <c r="CL15" s="158"/>
      <c r="CM15" s="158"/>
      <c r="CN15" s="158"/>
      <c r="CO15" s="158"/>
      <c r="CP15" s="158"/>
      <c r="CQ15" s="158"/>
      <c r="CR15" s="158"/>
      <c r="CS15" s="158"/>
      <c r="CT15" s="158"/>
      <c r="CU15" s="158"/>
      <c r="CV15" s="158"/>
      <c r="CW15" s="158"/>
      <c r="CX15" s="158"/>
      <c r="CY15" s="158"/>
      <c r="CZ15" s="158"/>
      <c r="DA15" s="158"/>
      <c r="DB15" s="158"/>
      <c r="DC15" s="158"/>
      <c r="DD15" s="158"/>
      <c r="DE15" s="158"/>
      <c r="DF15" s="158"/>
      <c r="DG15" s="158"/>
      <c r="DH15" s="158"/>
      <c r="DI15" s="158"/>
      <c r="DJ15" s="158"/>
      <c r="DK15" s="158"/>
      <c r="DL15" s="158"/>
      <c r="DM15" s="158"/>
      <c r="DN15" s="158"/>
      <c r="DO15" s="158"/>
      <c r="DP15" s="158"/>
      <c r="DQ15" s="158"/>
      <c r="DR15" s="158"/>
      <c r="DS15" s="158"/>
      <c r="DT15" s="158"/>
      <c r="DU15" s="158"/>
      <c r="DV15" s="158"/>
      <c r="DW15" s="158"/>
      <c r="DX15" s="158"/>
      <c r="DY15" s="158"/>
      <c r="DZ15" s="158"/>
      <c r="EA15" s="158"/>
      <c r="EB15" s="158"/>
      <c r="EC15" s="158"/>
      <c r="ED15" s="158"/>
      <c r="EE15" s="158"/>
      <c r="EF15" s="158"/>
      <c r="EG15" s="158"/>
      <c r="EH15" s="158"/>
      <c r="EI15" s="158"/>
      <c r="EJ15" s="158"/>
      <c r="EK15" s="158"/>
      <c r="EL15" s="158"/>
      <c r="EM15" s="158"/>
      <c r="EN15" s="158"/>
      <c r="EO15" s="158"/>
      <c r="EP15" s="158"/>
      <c r="EQ15" s="158"/>
      <c r="ER15" s="158"/>
      <c r="ES15" s="158"/>
      <c r="ET15" s="158"/>
      <c r="EU15" s="158"/>
      <c r="EV15" s="158"/>
      <c r="EW15" s="158"/>
      <c r="EX15" s="158"/>
      <c r="EY15" s="158"/>
      <c r="EZ15" s="158"/>
      <c r="FA15" s="158"/>
      <c r="FB15" s="158"/>
      <c r="FC15" s="158"/>
      <c r="FD15" s="158"/>
      <c r="FE15" s="158"/>
      <c r="FF15" s="158"/>
      <c r="FG15" s="158"/>
      <c r="FH15" s="158"/>
      <c r="FI15" s="158"/>
      <c r="FJ15" s="158"/>
      <c r="FK15" s="158"/>
      <c r="FL15" s="158"/>
      <c r="FM15" s="158"/>
      <c r="FN15" s="158"/>
      <c r="FO15" s="158"/>
      <c r="FP15" s="158"/>
      <c r="FQ15" s="158"/>
      <c r="FR15" s="158"/>
      <c r="FS15" s="158"/>
      <c r="FT15" s="158"/>
      <c r="FU15" s="158"/>
      <c r="FV15" s="158"/>
      <c r="FW15" s="158"/>
      <c r="FX15" s="158"/>
      <c r="FY15" s="158"/>
      <c r="FZ15" s="158"/>
      <c r="GA15" s="158"/>
      <c r="GB15" s="158"/>
      <c r="GC15" s="158"/>
      <c r="GD15" s="158"/>
      <c r="GE15" s="158"/>
      <c r="GF15" s="158"/>
      <c r="GG15" s="158"/>
      <c r="GH15" s="158"/>
      <c r="GI15" s="158"/>
      <c r="GJ15" s="158"/>
      <c r="GK15" s="158"/>
      <c r="GL15" s="158"/>
      <c r="GM15" s="158"/>
      <c r="GN15" s="158"/>
      <c r="GO15" s="158"/>
      <c r="GP15" s="158"/>
      <c r="GQ15" s="158"/>
      <c r="GR15" s="158"/>
      <c r="GS15" s="158"/>
      <c r="GT15" s="158"/>
      <c r="GU15" s="158"/>
      <c r="GV15" s="158"/>
      <c r="GW15" s="158"/>
      <c r="GX15" s="158"/>
      <c r="GY15" s="158"/>
      <c r="GZ15" s="158"/>
      <c r="HA15" s="158"/>
      <c r="HB15" s="158"/>
      <c r="HC15" s="158"/>
      <c r="HD15" s="158"/>
      <c r="HE15" s="158"/>
      <c r="HF15" s="158"/>
      <c r="HG15" s="158"/>
      <c r="HH15" s="158"/>
      <c r="HI15" s="158"/>
      <c r="HJ15" s="158"/>
      <c r="HK15" s="158"/>
      <c r="HL15" s="158"/>
      <c r="HM15" s="158"/>
      <c r="HN15" s="158"/>
      <c r="HO15" s="158"/>
      <c r="HP15" s="158"/>
      <c r="HQ15" s="158"/>
      <c r="HR15" s="158"/>
      <c r="HS15" s="158"/>
      <c r="HT15" s="158"/>
      <c r="HU15" s="158"/>
      <c r="HV15" s="158"/>
      <c r="HW15" s="158"/>
      <c r="HX15" s="158"/>
      <c r="HY15" s="158"/>
      <c r="HZ15" s="158"/>
      <c r="IA15" s="158"/>
      <c r="IB15" s="158"/>
      <c r="IC15" s="158"/>
      <c r="ID15" s="158"/>
      <c r="IE15" s="158"/>
      <c r="IF15" s="158"/>
      <c r="IG15" s="158"/>
      <c r="IH15" s="158"/>
      <c r="II15" s="158"/>
      <c r="IJ15" s="158"/>
      <c r="IK15" s="158"/>
      <c r="IL15" s="158"/>
      <c r="IM15" s="158"/>
      <c r="IN15" s="158"/>
      <c r="IO15" s="158"/>
      <c r="IP15" s="158"/>
      <c r="IQ15" s="158"/>
      <c r="IR15" s="158"/>
      <c r="IS15" s="158"/>
      <c r="IT15" s="158"/>
      <c r="IU15" s="158"/>
      <c r="IV15" s="158"/>
      <c r="IW15" s="158"/>
      <c r="IX15" s="158"/>
      <c r="IY15" s="158"/>
      <c r="IZ15" s="158"/>
      <c r="JA15" s="158"/>
      <c r="JB15" s="158"/>
      <c r="JC15" s="158"/>
      <c r="JD15" s="158"/>
      <c r="JE15" s="158"/>
      <c r="JF15" s="158"/>
      <c r="JG15" s="158"/>
      <c r="JH15" s="158"/>
      <c r="JI15" s="158"/>
      <c r="JJ15" s="158"/>
      <c r="JK15" s="158"/>
      <c r="JL15" s="158"/>
      <c r="JM15" s="158"/>
      <c r="JN15" s="158"/>
      <c r="JO15" s="158"/>
      <c r="JP15" s="158"/>
      <c r="JQ15" s="158"/>
      <c r="JR15" s="158"/>
      <c r="JS15" s="158"/>
      <c r="JT15" s="158"/>
      <c r="JU15" s="158"/>
      <c r="JV15" s="158"/>
      <c r="JW15" s="158"/>
      <c r="JX15" s="158"/>
      <c r="JY15" s="158"/>
      <c r="JZ15" s="158"/>
      <c r="KA15" s="158"/>
      <c r="KB15" s="158"/>
      <c r="KC15" s="158"/>
      <c r="KD15" s="158"/>
      <c r="KE15" s="158"/>
      <c r="KF15" s="158"/>
      <c r="KG15" s="158"/>
      <c r="KH15" s="158"/>
      <c r="KI15" s="158"/>
      <c r="KJ15" s="158"/>
      <c r="KK15" s="158"/>
      <c r="KL15" s="158"/>
      <c r="KM15" s="158"/>
      <c r="KN15" s="158"/>
      <c r="KO15" s="158"/>
      <c r="KP15" s="158"/>
      <c r="KQ15" s="158"/>
      <c r="KR15" s="158"/>
      <c r="KS15" s="158"/>
      <c r="KT15" s="158"/>
      <c r="KU15" s="158"/>
      <c r="KV15" s="158"/>
      <c r="KW15" s="158"/>
      <c r="KX15" s="158"/>
      <c r="KY15" s="158"/>
      <c r="KZ15" s="158"/>
      <c r="LA15" s="158"/>
      <c r="LB15" s="158"/>
      <c r="LC15" s="158"/>
      <c r="LD15" s="158"/>
      <c r="LE15" s="158"/>
      <c r="LF15" s="158"/>
      <c r="LG15" s="158"/>
      <c r="LH15" s="158"/>
      <c r="LI15" s="158"/>
      <c r="LJ15" s="158"/>
      <c r="LK15" s="158"/>
      <c r="LL15" s="158"/>
      <c r="LM15" s="158"/>
      <c r="LN15" s="158"/>
      <c r="LO15" s="158"/>
      <c r="LP15" s="158"/>
      <c r="LQ15" s="158"/>
      <c r="LR15" s="158"/>
      <c r="LS15" s="158"/>
      <c r="LT15" s="158"/>
      <c r="LU15" s="158"/>
      <c r="LV15" s="158"/>
      <c r="LW15" s="158"/>
      <c r="LX15" s="158"/>
      <c r="LY15" s="158"/>
      <c r="LZ15" s="158"/>
      <c r="MA15" s="158"/>
      <c r="MB15" s="158"/>
      <c r="MC15" s="158"/>
      <c r="MD15" s="158"/>
      <c r="ME15" s="158"/>
      <c r="MF15" s="158"/>
      <c r="MG15" s="158"/>
      <c r="MH15" s="158"/>
      <c r="MI15" s="158"/>
      <c r="MJ15" s="158"/>
      <c r="MK15" s="158"/>
      <c r="ML15" s="158"/>
      <c r="MM15" s="158"/>
      <c r="MN15" s="158"/>
      <c r="MO15" s="158"/>
      <c r="MP15" s="158"/>
      <c r="MQ15" s="158"/>
      <c r="MR15" s="158"/>
      <c r="MS15" s="158"/>
      <c r="MT15" s="158"/>
      <c r="MU15" s="158"/>
      <c r="MV15" s="158"/>
      <c r="MW15" s="158"/>
      <c r="MX15" s="158"/>
      <c r="MY15" s="158"/>
      <c r="MZ15" s="158"/>
      <c r="NA15" s="158"/>
      <c r="NB15" s="158"/>
      <c r="NC15" s="158"/>
      <c r="ND15" s="158"/>
      <c r="NE15" s="158"/>
      <c r="NF15" s="158"/>
      <c r="NG15" s="158"/>
      <c r="NH15" s="158"/>
      <c r="NI15" s="158"/>
      <c r="NJ15" s="158"/>
      <c r="NK15" s="158"/>
      <c r="NL15" s="158"/>
      <c r="NM15" s="158"/>
      <c r="NN15" s="158"/>
      <c r="NO15" s="158"/>
      <c r="NP15" s="158"/>
      <c r="NQ15" s="158"/>
      <c r="NR15" s="158"/>
      <c r="NS15" s="158"/>
      <c r="NT15" s="158"/>
      <c r="NU15" s="158"/>
      <c r="NV15" s="158"/>
      <c r="NW15" s="158"/>
      <c r="NX15" s="158"/>
      <c r="NY15" s="158"/>
      <c r="NZ15" s="158"/>
      <c r="OA15" s="158"/>
      <c r="OB15" s="158"/>
      <c r="OC15" s="158"/>
      <c r="OD15" s="158"/>
      <c r="OE15" s="158"/>
      <c r="OF15" s="158"/>
      <c r="OG15" s="158"/>
      <c r="OH15" s="158"/>
      <c r="OI15" s="158"/>
      <c r="OJ15" s="158"/>
      <c r="OK15" s="158"/>
      <c r="OL15" s="158"/>
      <c r="OM15" s="158"/>
      <c r="ON15" s="158"/>
      <c r="OO15" s="158"/>
      <c r="OP15" s="158"/>
      <c r="OQ15" s="158"/>
      <c r="OR15" s="158"/>
      <c r="OS15" s="158"/>
      <c r="OT15" s="158"/>
      <c r="OU15" s="158"/>
      <c r="OV15" s="158"/>
      <c r="OW15" s="158"/>
      <c r="OX15" s="158"/>
      <c r="OY15" s="158"/>
      <c r="OZ15" s="158"/>
      <c r="PA15" s="158"/>
      <c r="PB15" s="158"/>
      <c r="PC15" s="158"/>
      <c r="PD15" s="158"/>
      <c r="PE15" s="158"/>
      <c r="PF15" s="158"/>
      <c r="PG15" s="158"/>
      <c r="PH15" s="158"/>
      <c r="PI15" s="158"/>
      <c r="PJ15" s="158"/>
      <c r="PK15" s="158"/>
      <c r="PL15" s="158"/>
      <c r="PM15" s="158"/>
      <c r="PN15" s="158"/>
      <c r="PO15" s="158"/>
      <c r="PP15" s="158"/>
      <c r="PQ15" s="158"/>
      <c r="PR15" s="158"/>
      <c r="PS15" s="158"/>
      <c r="PT15" s="158"/>
      <c r="PU15" s="158"/>
      <c r="PV15" s="158"/>
      <c r="PW15" s="158"/>
      <c r="PX15" s="158"/>
      <c r="PY15" s="158"/>
      <c r="PZ15" s="158"/>
      <c r="QA15" s="158"/>
      <c r="QB15" s="158"/>
      <c r="QC15" s="158"/>
      <c r="QD15" s="158"/>
      <c r="QE15" s="158"/>
      <c r="QF15" s="158"/>
      <c r="QG15" s="158"/>
      <c r="QH15" s="158"/>
      <c r="QI15" s="158"/>
      <c r="QJ15" s="158"/>
      <c r="QK15" s="158"/>
      <c r="QL15" s="158"/>
      <c r="QM15" s="158"/>
      <c r="QN15" s="158"/>
      <c r="QO15" s="158"/>
      <c r="QP15" s="158"/>
      <c r="QQ15" s="158"/>
      <c r="QR15" s="158"/>
      <c r="QS15" s="158"/>
      <c r="QT15" s="158"/>
      <c r="QU15" s="158"/>
      <c r="QV15" s="158"/>
      <c r="QW15" s="158"/>
      <c r="QX15" s="158"/>
      <c r="QY15" s="158"/>
      <c r="QZ15" s="158"/>
      <c r="RA15" s="158"/>
      <c r="RB15" s="158"/>
      <c r="RC15" s="158"/>
      <c r="RD15" s="158"/>
      <c r="RE15" s="158"/>
      <c r="RF15" s="158"/>
      <c r="RG15" s="158"/>
      <c r="RH15" s="158"/>
      <c r="RI15" s="158"/>
      <c r="RJ15" s="158"/>
      <c r="RK15" s="158"/>
      <c r="RL15" s="158"/>
      <c r="RM15" s="158"/>
      <c r="RN15" s="158"/>
      <c r="RO15" s="158"/>
      <c r="RP15" s="158"/>
      <c r="RQ15" s="158"/>
      <c r="RR15" s="158"/>
      <c r="RS15" s="158"/>
      <c r="RT15" s="158"/>
      <c r="RU15" s="158"/>
      <c r="RV15" s="158"/>
      <c r="RW15" s="158"/>
      <c r="RX15" s="158"/>
      <c r="RY15" s="158"/>
      <c r="RZ15" s="158"/>
      <c r="SA15" s="158"/>
      <c r="SB15" s="158"/>
      <c r="SC15" s="158"/>
      <c r="SD15" s="158"/>
      <c r="SE15" s="158"/>
      <c r="SF15" s="158"/>
      <c r="SG15" s="158"/>
      <c r="SH15" s="158"/>
      <c r="SI15" s="158"/>
      <c r="SJ15" s="158"/>
      <c r="SK15" s="158"/>
      <c r="SL15" s="158"/>
      <c r="SM15" s="158"/>
      <c r="SN15" s="158"/>
      <c r="SO15" s="158"/>
      <c r="SP15" s="158"/>
      <c r="SQ15" s="158"/>
      <c r="SR15" s="158"/>
      <c r="SS15" s="158"/>
      <c r="ST15" s="158"/>
      <c r="SU15" s="158"/>
      <c r="SV15" s="158"/>
      <c r="SW15" s="158"/>
      <c r="SX15" s="158"/>
      <c r="SY15" s="158"/>
      <c r="SZ15" s="158"/>
      <c r="TA15" s="158"/>
      <c r="TB15" s="158"/>
      <c r="TC15" s="158"/>
      <c r="TD15" s="158"/>
      <c r="TE15" s="158"/>
      <c r="TF15" s="158"/>
      <c r="TG15" s="158"/>
      <c r="TH15" s="158"/>
      <c r="TI15" s="158"/>
      <c r="TJ15" s="158"/>
      <c r="TK15" s="158"/>
      <c r="TL15" s="158"/>
      <c r="TM15" s="158"/>
      <c r="TN15" s="158"/>
      <c r="TO15" s="158"/>
      <c r="TP15" s="158"/>
      <c r="TQ15" s="158"/>
      <c r="TR15" s="158"/>
      <c r="TS15" s="158"/>
      <c r="TT15" s="158"/>
      <c r="TU15" s="158"/>
      <c r="TV15" s="158"/>
      <c r="TW15" s="158"/>
      <c r="TX15" s="158"/>
      <c r="TY15" s="158"/>
      <c r="TZ15" s="158"/>
      <c r="UA15" s="158"/>
      <c r="UB15" s="158"/>
      <c r="UC15" s="158"/>
      <c r="UD15" s="158"/>
      <c r="UE15" s="158"/>
      <c r="UF15" s="158"/>
      <c r="UG15" s="158"/>
      <c r="UH15" s="158"/>
      <c r="UI15" s="158"/>
      <c r="UJ15" s="158"/>
      <c r="UK15" s="158"/>
      <c r="UL15" s="158"/>
      <c r="UM15" s="158"/>
      <c r="UN15" s="158"/>
      <c r="UO15" s="158"/>
      <c r="UP15" s="158"/>
      <c r="UQ15" s="158"/>
      <c r="UR15" s="159"/>
      <c r="US15" s="158"/>
      <c r="UT15" s="158"/>
      <c r="UU15" s="158"/>
      <c r="UV15" s="158"/>
      <c r="UW15" s="158"/>
      <c r="UX15" s="158"/>
      <c r="UY15" s="158"/>
      <c r="UZ15" s="158"/>
      <c r="VA15" s="158"/>
      <c r="VB15" s="158"/>
      <c r="VC15" s="158"/>
      <c r="VD15" s="158"/>
      <c r="VE15" s="158"/>
      <c r="VF15" s="158"/>
      <c r="VG15" s="158"/>
      <c r="VH15" s="158"/>
      <c r="VI15" s="158"/>
      <c r="VJ15" s="158"/>
      <c r="VK15" s="158"/>
      <c r="VL15" s="158"/>
      <c r="VM15" s="159"/>
      <c r="VN15" s="158"/>
      <c r="VO15" s="158"/>
      <c r="VP15" s="158"/>
      <c r="VQ15" s="158"/>
      <c r="VR15" s="158"/>
      <c r="VS15" s="158"/>
      <c r="VT15" s="158"/>
      <c r="VU15" s="158"/>
      <c r="VV15" s="158"/>
      <c r="VW15" s="158"/>
      <c r="VX15" s="158"/>
      <c r="VY15" s="158"/>
      <c r="VZ15" s="158"/>
      <c r="WA15" s="158"/>
      <c r="WB15" s="158"/>
      <c r="WC15" s="158"/>
      <c r="WD15" s="158"/>
      <c r="WE15" s="158"/>
      <c r="WF15" s="158"/>
      <c r="WG15" s="158"/>
      <c r="WH15" s="159"/>
      <c r="WI15" s="158"/>
      <c r="WJ15" s="158"/>
      <c r="WK15" s="158"/>
      <c r="WL15" s="158"/>
      <c r="WM15" s="158"/>
      <c r="WN15" s="158"/>
      <c r="WO15" s="158"/>
      <c r="WP15" s="158"/>
      <c r="WQ15" s="158"/>
      <c r="WR15" s="158"/>
      <c r="WS15" s="158"/>
      <c r="WT15" s="158"/>
      <c r="WU15" s="158"/>
      <c r="WV15" s="158"/>
      <c r="WW15" s="158"/>
      <c r="WX15" s="158"/>
      <c r="WY15" s="158"/>
      <c r="WZ15" s="158"/>
      <c r="XA15" s="158"/>
      <c r="XB15" s="158"/>
      <c r="XC15" s="159"/>
      <c r="XD15" s="158"/>
      <c r="XE15" s="158"/>
      <c r="XF15" s="158"/>
      <c r="XG15" s="158"/>
      <c r="XH15" s="158"/>
      <c r="XI15" s="158"/>
      <c r="XJ15" s="158"/>
      <c r="XK15" s="158"/>
      <c r="XL15" s="158"/>
      <c r="XM15" s="158"/>
      <c r="XN15" s="158"/>
      <c r="XO15" s="158"/>
      <c r="XP15" s="158"/>
      <c r="XQ15" s="158"/>
      <c r="XR15" s="158"/>
      <c r="XS15" s="158"/>
      <c r="XT15" s="158"/>
      <c r="XU15" s="158"/>
      <c r="XV15" s="158"/>
      <c r="XW15" s="158"/>
      <c r="XX15" s="159"/>
      <c r="XY15" s="158"/>
      <c r="XZ15" s="158"/>
      <c r="YA15" s="158"/>
      <c r="YB15" s="158"/>
      <c r="YC15" s="158"/>
      <c r="YD15" s="158"/>
      <c r="YE15" s="158"/>
      <c r="YF15" s="158"/>
      <c r="YG15" s="158"/>
      <c r="YH15" s="158"/>
      <c r="YI15" s="158"/>
      <c r="YJ15" s="158"/>
      <c r="YK15" s="158"/>
      <c r="YL15" s="158"/>
      <c r="YM15" s="158"/>
      <c r="YN15" s="158"/>
      <c r="YO15" s="158"/>
      <c r="YP15" s="158"/>
      <c r="YQ15" s="158"/>
      <c r="YR15" s="158"/>
      <c r="YS15" s="159"/>
      <c r="YT15" s="158"/>
      <c r="YU15" s="158"/>
      <c r="YV15" s="158"/>
      <c r="YW15" s="158"/>
      <c r="YX15" s="158"/>
      <c r="YY15" s="158"/>
      <c r="YZ15" s="158"/>
      <c r="ZA15" s="158"/>
      <c r="ZB15" s="158"/>
      <c r="ZC15" s="158"/>
      <c r="ZD15" s="158"/>
      <c r="ZE15" s="158"/>
      <c r="ZF15" s="158"/>
      <c r="ZG15" s="158"/>
      <c r="ZH15" s="158"/>
      <c r="ZI15" s="158"/>
      <c r="ZJ15" s="158"/>
      <c r="ZK15" s="158"/>
      <c r="ZL15" s="158"/>
      <c r="ZM15" s="158"/>
      <c r="ZN15" s="159"/>
      <c r="ZO15" s="158"/>
      <c r="ZP15" s="158"/>
      <c r="ZQ15" s="158"/>
      <c r="ZR15" s="158"/>
      <c r="ZS15" s="158"/>
      <c r="ZT15" s="158"/>
      <c r="ZU15" s="158"/>
      <c r="ZV15" s="158"/>
      <c r="ZW15" s="158"/>
      <c r="ZX15" s="158"/>
      <c r="ZY15" s="158"/>
      <c r="ZZ15" s="158"/>
      <c r="AAA15" s="158"/>
      <c r="AAB15" s="158"/>
      <c r="AAC15" s="158"/>
      <c r="AAD15" s="158"/>
      <c r="AAE15" s="158"/>
      <c r="AAF15" s="158"/>
      <c r="AAG15" s="158"/>
      <c r="AAH15" s="158"/>
      <c r="AAI15" s="159"/>
      <c r="AAJ15" s="158"/>
      <c r="AAK15" s="158"/>
      <c r="AAL15" s="158"/>
      <c r="AAM15" s="158"/>
      <c r="AAN15" s="158"/>
      <c r="AAO15" s="158"/>
      <c r="AAP15" s="158"/>
      <c r="AAQ15" s="158"/>
      <c r="AAR15" s="158"/>
      <c r="AAS15" s="158"/>
      <c r="AAT15" s="158"/>
      <c r="AAU15" s="158"/>
      <c r="AAV15" s="158"/>
      <c r="AAW15" s="158"/>
      <c r="AAX15" s="158"/>
      <c r="AAY15" s="158"/>
      <c r="AAZ15" s="158"/>
      <c r="ABA15" s="158"/>
      <c r="ABB15" s="158"/>
      <c r="ABC15" s="158"/>
      <c r="ABD15" s="159"/>
      <c r="ABE15" s="158"/>
      <c r="ABF15" s="158"/>
      <c r="ABG15" s="158"/>
      <c r="ABH15" s="158"/>
      <c r="ABI15" s="158"/>
      <c r="ABJ15" s="158"/>
      <c r="ABK15" s="158"/>
      <c r="ABL15" s="158"/>
      <c r="ABM15" s="158"/>
      <c r="ABN15" s="158"/>
      <c r="ABO15" s="158"/>
      <c r="ABP15" s="158"/>
      <c r="ABQ15" s="158"/>
      <c r="ABR15" s="158"/>
      <c r="ABS15" s="158"/>
      <c r="ABT15" s="158"/>
      <c r="ABU15" s="158"/>
      <c r="ABV15" s="158"/>
      <c r="ABW15" s="158"/>
      <c r="ABX15" s="158"/>
      <c r="ABY15" s="159"/>
      <c r="ABZ15" s="158"/>
      <c r="ACA15" s="158"/>
      <c r="ACB15" s="158"/>
      <c r="ACC15" s="158"/>
      <c r="ACD15" s="158"/>
      <c r="ACE15" s="158"/>
      <c r="ACF15" s="158"/>
      <c r="ACG15" s="158"/>
      <c r="ACH15" s="158"/>
      <c r="ACI15" s="158"/>
      <c r="ACJ15" s="158"/>
      <c r="ACK15" s="158"/>
      <c r="ACL15" s="158"/>
      <c r="ACM15" s="158"/>
      <c r="ACN15" s="158"/>
      <c r="ACO15" s="158"/>
      <c r="ACP15" s="158"/>
      <c r="ACQ15" s="158"/>
      <c r="ACR15" s="158"/>
      <c r="ACS15" s="158"/>
      <c r="ACT15" s="159"/>
      <c r="ACU15" s="158"/>
      <c r="ACV15" s="158"/>
      <c r="ACW15" s="158"/>
      <c r="ACX15" s="158"/>
      <c r="ACY15" s="158"/>
      <c r="ACZ15" s="158"/>
      <c r="ADA15" s="158"/>
      <c r="ADB15" s="158"/>
      <c r="ADC15" s="158"/>
      <c r="ADD15" s="158"/>
      <c r="ADE15" s="158"/>
      <c r="ADF15" s="158"/>
      <c r="ADG15" s="158"/>
      <c r="ADH15" s="158"/>
      <c r="ADI15" s="158"/>
      <c r="ADJ15" s="158"/>
      <c r="ADK15" s="158"/>
      <c r="ADL15" s="158"/>
      <c r="ADM15" s="158"/>
      <c r="ADN15" s="158"/>
      <c r="ADO15" s="159"/>
      <c r="ADP15" s="158"/>
      <c r="ADQ15" s="158"/>
      <c r="ADR15" s="158"/>
      <c r="ADS15" s="158"/>
      <c r="ADT15" s="158"/>
      <c r="ADU15" s="158"/>
      <c r="ADV15" s="158"/>
      <c r="ADW15" s="158"/>
      <c r="ADX15" s="158"/>
      <c r="ADY15" s="158"/>
      <c r="ADZ15" s="158"/>
      <c r="AEA15" s="158"/>
      <c r="AEB15" s="158"/>
      <c r="AEC15" s="158"/>
      <c r="AED15" s="158"/>
      <c r="AEE15" s="158"/>
      <c r="AEF15" s="158"/>
      <c r="AEG15" s="158"/>
      <c r="AEH15" s="158"/>
      <c r="AEI15" s="158"/>
      <c r="AEJ15" s="159"/>
      <c r="AEK15" s="158"/>
      <c r="AEL15" s="158"/>
      <c r="AEM15" s="158"/>
      <c r="AEN15" s="158"/>
      <c r="AEO15" s="158"/>
      <c r="AEP15" s="158"/>
      <c r="AEQ15" s="158"/>
      <c r="AER15" s="158"/>
      <c r="AES15" s="158"/>
      <c r="AET15" s="158"/>
      <c r="AEU15" s="158"/>
      <c r="AEV15" s="158"/>
      <c r="AEW15" s="158"/>
      <c r="AEX15" s="158"/>
      <c r="AEY15" s="158"/>
      <c r="AEZ15" s="158"/>
      <c r="AFA15" s="158"/>
      <c r="AFB15" s="158"/>
      <c r="AFC15" s="158"/>
      <c r="AFD15" s="158"/>
      <c r="AFE15" s="159"/>
    </row>
    <row r="16" spans="1:837" s="163" customFormat="1" ht="19.5" customHeight="1" outlineLevel="4">
      <c r="A16" s="152"/>
      <c r="B16" s="162" t="s">
        <v>377</v>
      </c>
      <c r="C16" s="107" t="s">
        <v>482</v>
      </c>
      <c r="D16" s="154"/>
      <c r="E16" s="155"/>
      <c r="F16" s="206">
        <f>G15+1</f>
        <v>45352</v>
      </c>
      <c r="G16" s="206">
        <f t="shared" ref="G16:G17" si="62">F16+H16-1</f>
        <v>45372</v>
      </c>
      <c r="H16" s="156">
        <v>21</v>
      </c>
      <c r="I16" s="157">
        <f t="shared" ca="1" si="61"/>
        <v>1</v>
      </c>
      <c r="J16" s="207">
        <f ca="1">H16*K16-H16*I16</f>
        <v>-21</v>
      </c>
      <c r="K16" s="99">
        <v>0</v>
      </c>
      <c r="L16" s="158"/>
      <c r="M16" s="158"/>
      <c r="N16" s="158"/>
      <c r="O16" s="158"/>
      <c r="P16" s="158"/>
      <c r="Q16" s="158"/>
      <c r="R16" s="158"/>
      <c r="S16" s="158"/>
      <c r="T16" s="158"/>
      <c r="U16" s="158"/>
      <c r="V16" s="158"/>
      <c r="W16" s="158"/>
      <c r="X16" s="158"/>
      <c r="Y16" s="158"/>
      <c r="Z16" s="158"/>
      <c r="AA16" s="158"/>
      <c r="AB16" s="158"/>
      <c r="AC16" s="158"/>
      <c r="AD16" s="158"/>
      <c r="AE16" s="158"/>
      <c r="AF16" s="158"/>
      <c r="AG16" s="158"/>
      <c r="AH16" s="158"/>
      <c r="AI16" s="158"/>
      <c r="AJ16" s="158"/>
      <c r="AK16" s="158"/>
      <c r="AL16" s="158"/>
      <c r="AM16" s="158"/>
      <c r="AN16" s="158"/>
      <c r="AO16" s="158"/>
      <c r="AP16" s="158"/>
      <c r="AQ16" s="158"/>
      <c r="AR16" s="158"/>
      <c r="AS16" s="158"/>
      <c r="AT16" s="158"/>
      <c r="AU16" s="158"/>
      <c r="AV16" s="158"/>
      <c r="AW16" s="158"/>
      <c r="AX16" s="158"/>
      <c r="AY16" s="158"/>
      <c r="AZ16" s="158"/>
      <c r="BA16" s="158"/>
      <c r="BB16" s="158"/>
      <c r="BC16" s="158"/>
      <c r="BD16" s="158"/>
      <c r="BE16" s="158"/>
      <c r="BF16" s="158"/>
      <c r="BG16" s="158"/>
      <c r="BH16" s="158"/>
      <c r="BI16" s="158"/>
      <c r="BJ16" s="158"/>
      <c r="BK16" s="158"/>
      <c r="BL16" s="158"/>
      <c r="BM16" s="158"/>
      <c r="BN16" s="158"/>
      <c r="BO16" s="158"/>
      <c r="BP16" s="158"/>
      <c r="BQ16" s="158"/>
      <c r="BR16" s="158"/>
      <c r="BS16" s="158"/>
      <c r="BT16" s="158"/>
      <c r="BU16" s="158"/>
      <c r="BV16" s="158"/>
      <c r="BW16" s="158"/>
      <c r="BX16" s="158"/>
      <c r="BY16" s="158"/>
      <c r="BZ16" s="158"/>
      <c r="CA16" s="158"/>
      <c r="CB16" s="158"/>
      <c r="CC16" s="158"/>
      <c r="CD16" s="158"/>
      <c r="CE16" s="158"/>
      <c r="CF16" s="158"/>
      <c r="CG16" s="158"/>
      <c r="CH16" s="158"/>
      <c r="CI16" s="158"/>
      <c r="CJ16" s="158"/>
      <c r="CK16" s="158"/>
      <c r="CL16" s="158"/>
      <c r="CM16" s="158"/>
      <c r="CN16" s="158"/>
      <c r="CO16" s="158"/>
      <c r="CP16" s="158"/>
      <c r="CQ16" s="158"/>
      <c r="CR16" s="158"/>
      <c r="CS16" s="158"/>
      <c r="CT16" s="158"/>
      <c r="CU16" s="158"/>
      <c r="CV16" s="158"/>
      <c r="CW16" s="158"/>
      <c r="CX16" s="158"/>
      <c r="CY16" s="158"/>
      <c r="CZ16" s="158"/>
      <c r="DA16" s="158"/>
      <c r="DB16" s="158"/>
      <c r="DC16" s="158"/>
      <c r="DD16" s="158"/>
      <c r="DE16" s="158"/>
      <c r="DF16" s="158"/>
      <c r="DG16" s="158"/>
      <c r="DH16" s="158"/>
      <c r="DI16" s="158"/>
      <c r="DJ16" s="158"/>
      <c r="DK16" s="158"/>
      <c r="DL16" s="158"/>
      <c r="DM16" s="158"/>
      <c r="DN16" s="158"/>
      <c r="DO16" s="158"/>
      <c r="DP16" s="158"/>
      <c r="DQ16" s="158"/>
      <c r="DR16" s="158"/>
      <c r="DS16" s="158"/>
      <c r="DT16" s="158"/>
      <c r="DU16" s="158"/>
      <c r="DV16" s="158"/>
      <c r="DW16" s="158"/>
      <c r="DX16" s="158"/>
      <c r="DY16" s="158"/>
      <c r="DZ16" s="158"/>
      <c r="EA16" s="158"/>
      <c r="EB16" s="158"/>
      <c r="EC16" s="158"/>
      <c r="ED16" s="158"/>
      <c r="EE16" s="158"/>
      <c r="EF16" s="158"/>
      <c r="EG16" s="158"/>
      <c r="EH16" s="158"/>
      <c r="EI16" s="158"/>
      <c r="EJ16" s="158"/>
      <c r="EK16" s="158"/>
      <c r="EL16" s="158"/>
      <c r="EM16" s="158"/>
      <c r="EN16" s="158"/>
      <c r="EO16" s="158"/>
      <c r="EP16" s="158"/>
      <c r="EQ16" s="158"/>
      <c r="ER16" s="158"/>
      <c r="ES16" s="158"/>
      <c r="ET16" s="158"/>
      <c r="EU16" s="158"/>
      <c r="EV16" s="158"/>
      <c r="EW16" s="158"/>
      <c r="EX16" s="158"/>
      <c r="EY16" s="158"/>
      <c r="EZ16" s="158"/>
      <c r="FA16" s="158"/>
      <c r="FB16" s="158"/>
      <c r="FC16" s="158"/>
      <c r="FD16" s="158"/>
      <c r="FE16" s="158"/>
      <c r="FF16" s="158"/>
      <c r="FG16" s="158"/>
      <c r="FH16" s="158"/>
      <c r="FI16" s="158"/>
      <c r="FJ16" s="158"/>
      <c r="FK16" s="158"/>
      <c r="FL16" s="158"/>
      <c r="FM16" s="158"/>
      <c r="FN16" s="158"/>
      <c r="FO16" s="158"/>
      <c r="FP16" s="158"/>
      <c r="FQ16" s="158"/>
      <c r="FR16" s="158"/>
      <c r="FS16" s="158"/>
      <c r="FT16" s="158"/>
      <c r="FU16" s="158"/>
      <c r="FV16" s="158"/>
      <c r="FW16" s="158"/>
      <c r="FX16" s="158"/>
      <c r="FY16" s="158"/>
      <c r="FZ16" s="158"/>
      <c r="GA16" s="158"/>
      <c r="GB16" s="158"/>
      <c r="GC16" s="158"/>
      <c r="GD16" s="158"/>
      <c r="GE16" s="158"/>
      <c r="GF16" s="158"/>
      <c r="GG16" s="158"/>
      <c r="GH16" s="158"/>
      <c r="GI16" s="158"/>
      <c r="GJ16" s="158"/>
      <c r="GK16" s="158"/>
      <c r="GL16" s="158"/>
      <c r="GM16" s="158"/>
      <c r="GN16" s="158"/>
      <c r="GO16" s="158"/>
      <c r="GP16" s="158"/>
      <c r="GQ16" s="158"/>
      <c r="GR16" s="158"/>
      <c r="GS16" s="158"/>
      <c r="GT16" s="158"/>
      <c r="GU16" s="158"/>
      <c r="GV16" s="158"/>
      <c r="GW16" s="158"/>
      <c r="GX16" s="158"/>
      <c r="GY16" s="158"/>
      <c r="GZ16" s="158"/>
      <c r="HA16" s="158"/>
      <c r="HB16" s="158"/>
      <c r="HC16" s="158"/>
      <c r="HD16" s="158"/>
      <c r="HE16" s="158"/>
      <c r="HF16" s="158"/>
      <c r="HG16" s="158"/>
      <c r="HH16" s="158"/>
      <c r="HI16" s="158"/>
      <c r="HJ16" s="158"/>
      <c r="HK16" s="158"/>
      <c r="HL16" s="158"/>
      <c r="HM16" s="158"/>
      <c r="HN16" s="158"/>
      <c r="HO16" s="158"/>
      <c r="HP16" s="158"/>
      <c r="HQ16" s="158"/>
      <c r="HR16" s="158"/>
      <c r="HS16" s="158"/>
      <c r="HT16" s="158"/>
      <c r="HU16" s="158"/>
      <c r="HV16" s="158"/>
      <c r="HW16" s="158"/>
      <c r="HX16" s="158"/>
      <c r="HY16" s="158"/>
      <c r="HZ16" s="158"/>
      <c r="IA16" s="158"/>
      <c r="IB16" s="158"/>
      <c r="IC16" s="158"/>
      <c r="ID16" s="158"/>
      <c r="IE16" s="158"/>
      <c r="IF16" s="158"/>
      <c r="IG16" s="158"/>
      <c r="IH16" s="158"/>
      <c r="II16" s="158"/>
      <c r="IJ16" s="158"/>
      <c r="IK16" s="158"/>
      <c r="IL16" s="158"/>
      <c r="IM16" s="158"/>
      <c r="IN16" s="158"/>
      <c r="IO16" s="158"/>
      <c r="IP16" s="158"/>
      <c r="IQ16" s="158"/>
      <c r="IR16" s="158"/>
      <c r="IS16" s="158"/>
      <c r="IT16" s="158"/>
      <c r="IU16" s="158"/>
      <c r="IV16" s="158"/>
      <c r="IW16" s="158"/>
      <c r="IX16" s="158"/>
      <c r="IY16" s="158"/>
      <c r="IZ16" s="158"/>
      <c r="JA16" s="158"/>
      <c r="JB16" s="158"/>
      <c r="JC16" s="158"/>
      <c r="JD16" s="158"/>
      <c r="JE16" s="158"/>
      <c r="JF16" s="158"/>
      <c r="JG16" s="158"/>
      <c r="JH16" s="158"/>
      <c r="JI16" s="158"/>
      <c r="JJ16" s="158"/>
      <c r="JK16" s="158"/>
      <c r="JL16" s="158"/>
      <c r="JM16" s="158"/>
      <c r="JN16" s="158"/>
      <c r="JO16" s="158"/>
      <c r="JP16" s="158"/>
      <c r="JQ16" s="158"/>
      <c r="JR16" s="158"/>
      <c r="JS16" s="158"/>
      <c r="JT16" s="158"/>
      <c r="JU16" s="158"/>
      <c r="JV16" s="158"/>
      <c r="JW16" s="158"/>
      <c r="JX16" s="158"/>
      <c r="JY16" s="158"/>
      <c r="JZ16" s="158"/>
      <c r="KA16" s="158"/>
      <c r="KB16" s="158"/>
      <c r="KC16" s="158"/>
      <c r="KD16" s="158"/>
      <c r="KE16" s="158"/>
      <c r="KF16" s="158"/>
      <c r="KG16" s="158"/>
      <c r="KH16" s="158"/>
      <c r="KI16" s="158"/>
      <c r="KJ16" s="158"/>
      <c r="KK16" s="158"/>
      <c r="KL16" s="158"/>
      <c r="KM16" s="158"/>
      <c r="KN16" s="158"/>
      <c r="KO16" s="158"/>
      <c r="KP16" s="158"/>
      <c r="KQ16" s="158"/>
      <c r="KR16" s="158"/>
      <c r="KS16" s="158"/>
      <c r="KT16" s="158"/>
      <c r="KU16" s="158"/>
      <c r="KV16" s="158"/>
      <c r="KW16" s="158"/>
      <c r="KX16" s="158"/>
      <c r="KY16" s="158"/>
      <c r="KZ16" s="158"/>
      <c r="LA16" s="158"/>
      <c r="LB16" s="158"/>
      <c r="LC16" s="158"/>
      <c r="LD16" s="158"/>
      <c r="LE16" s="158"/>
      <c r="LF16" s="158"/>
      <c r="LG16" s="158"/>
      <c r="LH16" s="158"/>
      <c r="LI16" s="158"/>
      <c r="LJ16" s="158"/>
      <c r="LK16" s="158"/>
      <c r="LL16" s="158"/>
      <c r="LM16" s="158"/>
      <c r="LN16" s="158"/>
      <c r="LO16" s="158"/>
      <c r="LP16" s="158"/>
      <c r="LQ16" s="158"/>
      <c r="LR16" s="158"/>
      <c r="LS16" s="158"/>
      <c r="LT16" s="158"/>
      <c r="LU16" s="158"/>
      <c r="LV16" s="158"/>
      <c r="LW16" s="158"/>
      <c r="LX16" s="158"/>
      <c r="LY16" s="158"/>
      <c r="LZ16" s="158"/>
      <c r="MA16" s="158"/>
      <c r="MB16" s="158"/>
      <c r="MC16" s="158"/>
      <c r="MD16" s="158"/>
      <c r="ME16" s="158"/>
      <c r="MF16" s="158"/>
      <c r="MG16" s="158"/>
      <c r="MH16" s="158"/>
      <c r="MI16" s="158"/>
      <c r="MJ16" s="158"/>
      <c r="MK16" s="158"/>
      <c r="ML16" s="158"/>
      <c r="MM16" s="158"/>
      <c r="MN16" s="158"/>
      <c r="MO16" s="158"/>
      <c r="MP16" s="158"/>
      <c r="MQ16" s="158"/>
      <c r="MR16" s="158"/>
      <c r="MS16" s="158"/>
      <c r="MT16" s="158"/>
      <c r="MU16" s="158"/>
      <c r="MV16" s="158"/>
      <c r="MW16" s="158"/>
      <c r="MX16" s="158"/>
      <c r="MY16" s="158"/>
      <c r="MZ16" s="158"/>
      <c r="NA16" s="158"/>
      <c r="NB16" s="158"/>
      <c r="NC16" s="158"/>
      <c r="ND16" s="158"/>
      <c r="NE16" s="158"/>
      <c r="NF16" s="158"/>
      <c r="NG16" s="158"/>
      <c r="NH16" s="158"/>
      <c r="NI16" s="158"/>
      <c r="NJ16" s="158"/>
      <c r="NK16" s="158"/>
      <c r="NL16" s="158"/>
      <c r="NM16" s="158"/>
      <c r="NN16" s="158"/>
      <c r="NO16" s="158"/>
      <c r="NP16" s="158"/>
      <c r="NQ16" s="158"/>
      <c r="NR16" s="158"/>
      <c r="NS16" s="158"/>
      <c r="NT16" s="158"/>
      <c r="NU16" s="158"/>
      <c r="NV16" s="158"/>
      <c r="NW16" s="158"/>
      <c r="NX16" s="158"/>
      <c r="NY16" s="158"/>
      <c r="NZ16" s="158"/>
      <c r="OA16" s="158"/>
      <c r="OB16" s="158"/>
      <c r="OC16" s="158"/>
      <c r="OD16" s="158"/>
      <c r="OE16" s="158"/>
      <c r="OF16" s="158"/>
      <c r="OG16" s="158"/>
      <c r="OH16" s="158"/>
      <c r="OI16" s="158"/>
      <c r="OJ16" s="158"/>
      <c r="OK16" s="158"/>
      <c r="OL16" s="158"/>
      <c r="OM16" s="158"/>
      <c r="ON16" s="158"/>
      <c r="OO16" s="158"/>
      <c r="OP16" s="158"/>
      <c r="OQ16" s="158"/>
      <c r="OR16" s="158"/>
      <c r="OS16" s="158"/>
      <c r="OT16" s="158"/>
      <c r="OU16" s="158"/>
      <c r="OV16" s="158"/>
      <c r="OW16" s="158"/>
      <c r="OX16" s="158"/>
      <c r="OY16" s="158"/>
      <c r="OZ16" s="158"/>
      <c r="PA16" s="158"/>
      <c r="PB16" s="158"/>
      <c r="PC16" s="158"/>
      <c r="PD16" s="158"/>
      <c r="PE16" s="158"/>
      <c r="PF16" s="158"/>
      <c r="PG16" s="158"/>
      <c r="PH16" s="158"/>
      <c r="PI16" s="158"/>
      <c r="PJ16" s="158"/>
      <c r="PK16" s="158"/>
      <c r="PL16" s="158"/>
      <c r="PM16" s="158"/>
      <c r="PN16" s="158"/>
      <c r="PO16" s="158"/>
      <c r="PP16" s="158"/>
      <c r="PQ16" s="158"/>
      <c r="PR16" s="158"/>
      <c r="PS16" s="158"/>
      <c r="PT16" s="158"/>
      <c r="PU16" s="158"/>
      <c r="PV16" s="158"/>
      <c r="PW16" s="158"/>
      <c r="PX16" s="158"/>
      <c r="PY16" s="158"/>
      <c r="PZ16" s="158"/>
      <c r="QA16" s="158"/>
      <c r="QB16" s="158"/>
      <c r="QC16" s="158"/>
      <c r="QD16" s="158"/>
      <c r="QE16" s="158"/>
      <c r="QF16" s="158"/>
      <c r="QG16" s="158"/>
      <c r="QH16" s="158"/>
      <c r="QI16" s="158"/>
      <c r="QJ16" s="158"/>
      <c r="QK16" s="158"/>
      <c r="QL16" s="158"/>
      <c r="QM16" s="158"/>
      <c r="QN16" s="158"/>
      <c r="QO16" s="158"/>
      <c r="QP16" s="158"/>
      <c r="QQ16" s="158"/>
      <c r="QR16" s="158"/>
      <c r="QS16" s="158"/>
      <c r="QT16" s="158"/>
      <c r="QU16" s="158"/>
      <c r="QV16" s="158"/>
      <c r="QW16" s="158"/>
      <c r="QX16" s="158"/>
      <c r="QY16" s="158"/>
      <c r="QZ16" s="158"/>
      <c r="RA16" s="158"/>
      <c r="RB16" s="158"/>
      <c r="RC16" s="158"/>
      <c r="RD16" s="158"/>
      <c r="RE16" s="158"/>
      <c r="RF16" s="158"/>
      <c r="RG16" s="158"/>
      <c r="RH16" s="158"/>
      <c r="RI16" s="158"/>
      <c r="RJ16" s="158"/>
      <c r="RK16" s="158"/>
      <c r="RL16" s="158"/>
      <c r="RM16" s="158"/>
      <c r="RN16" s="158"/>
      <c r="RO16" s="158"/>
      <c r="RP16" s="158"/>
      <c r="RQ16" s="158"/>
      <c r="RR16" s="158"/>
      <c r="RS16" s="158"/>
      <c r="RT16" s="158"/>
      <c r="RU16" s="158"/>
      <c r="RV16" s="158"/>
      <c r="RW16" s="158"/>
      <c r="RX16" s="158"/>
      <c r="RY16" s="158"/>
      <c r="RZ16" s="158"/>
      <c r="SA16" s="158"/>
      <c r="SB16" s="158"/>
      <c r="SC16" s="158"/>
      <c r="SD16" s="158"/>
      <c r="SE16" s="158"/>
      <c r="SF16" s="158"/>
      <c r="SG16" s="158"/>
      <c r="SH16" s="158"/>
      <c r="SI16" s="158"/>
      <c r="SJ16" s="158"/>
      <c r="SK16" s="158"/>
      <c r="SL16" s="158"/>
      <c r="SM16" s="158"/>
      <c r="SN16" s="158"/>
      <c r="SO16" s="158"/>
      <c r="SP16" s="158"/>
      <c r="SQ16" s="158"/>
      <c r="SR16" s="158"/>
      <c r="SS16" s="158"/>
      <c r="ST16" s="158"/>
      <c r="SU16" s="158"/>
      <c r="SV16" s="158"/>
      <c r="SW16" s="158"/>
      <c r="SX16" s="158"/>
      <c r="SY16" s="158"/>
      <c r="SZ16" s="158"/>
      <c r="TA16" s="158"/>
      <c r="TB16" s="158"/>
      <c r="TC16" s="158"/>
      <c r="TD16" s="158"/>
      <c r="TE16" s="158"/>
      <c r="TF16" s="158"/>
      <c r="TG16" s="158"/>
      <c r="TH16" s="158"/>
      <c r="TI16" s="158"/>
      <c r="TJ16" s="158"/>
      <c r="TK16" s="158"/>
      <c r="TL16" s="158"/>
      <c r="TM16" s="158"/>
      <c r="TN16" s="158"/>
      <c r="TO16" s="158"/>
      <c r="TP16" s="158"/>
      <c r="TQ16" s="158"/>
      <c r="TR16" s="158"/>
      <c r="TS16" s="158"/>
      <c r="TT16" s="158"/>
      <c r="TU16" s="158"/>
      <c r="TV16" s="158"/>
      <c r="TW16" s="158"/>
      <c r="TX16" s="158"/>
      <c r="TY16" s="158"/>
      <c r="TZ16" s="158"/>
      <c r="UA16" s="158"/>
      <c r="UB16" s="158"/>
      <c r="UC16" s="158"/>
      <c r="UD16" s="158"/>
      <c r="UE16" s="158"/>
      <c r="UF16" s="158"/>
      <c r="UG16" s="158"/>
      <c r="UH16" s="158"/>
      <c r="UI16" s="158"/>
      <c r="UJ16" s="158"/>
      <c r="UK16" s="158"/>
      <c r="UL16" s="158"/>
      <c r="UM16" s="158"/>
      <c r="UN16" s="158"/>
      <c r="UO16" s="158"/>
      <c r="UP16" s="158"/>
      <c r="UQ16" s="158"/>
      <c r="UR16" s="159"/>
      <c r="US16" s="158"/>
      <c r="UT16" s="158"/>
      <c r="UU16" s="158"/>
      <c r="UV16" s="158"/>
      <c r="UW16" s="158"/>
      <c r="UX16" s="158"/>
      <c r="UY16" s="158"/>
      <c r="UZ16" s="158"/>
      <c r="VA16" s="158"/>
      <c r="VB16" s="158"/>
      <c r="VC16" s="158"/>
      <c r="VD16" s="158"/>
      <c r="VE16" s="158"/>
      <c r="VF16" s="158"/>
      <c r="VG16" s="158"/>
      <c r="VH16" s="158"/>
      <c r="VI16" s="158"/>
      <c r="VJ16" s="158"/>
      <c r="VK16" s="158"/>
      <c r="VL16" s="158"/>
      <c r="VM16" s="159"/>
      <c r="VN16" s="158"/>
      <c r="VO16" s="158"/>
      <c r="VP16" s="158"/>
      <c r="VQ16" s="158"/>
      <c r="VR16" s="158"/>
      <c r="VS16" s="158"/>
      <c r="VT16" s="158"/>
      <c r="VU16" s="158"/>
      <c r="VV16" s="158"/>
      <c r="VW16" s="158"/>
      <c r="VX16" s="158"/>
      <c r="VY16" s="158"/>
      <c r="VZ16" s="158"/>
      <c r="WA16" s="158"/>
      <c r="WB16" s="158"/>
      <c r="WC16" s="158"/>
      <c r="WD16" s="158"/>
      <c r="WE16" s="158"/>
      <c r="WF16" s="158"/>
      <c r="WG16" s="158"/>
      <c r="WH16" s="159"/>
      <c r="WI16" s="158"/>
      <c r="WJ16" s="158"/>
      <c r="WK16" s="158"/>
      <c r="WL16" s="158"/>
      <c r="WM16" s="158"/>
      <c r="WN16" s="158"/>
      <c r="WO16" s="158"/>
      <c r="WP16" s="158"/>
      <c r="WQ16" s="158"/>
      <c r="WR16" s="158"/>
      <c r="WS16" s="158"/>
      <c r="WT16" s="158"/>
      <c r="WU16" s="158"/>
      <c r="WV16" s="158"/>
      <c r="WW16" s="158"/>
      <c r="WX16" s="158"/>
      <c r="WY16" s="158"/>
      <c r="WZ16" s="158"/>
      <c r="XA16" s="158"/>
      <c r="XB16" s="158"/>
      <c r="XC16" s="159"/>
      <c r="XD16" s="158"/>
      <c r="XE16" s="158"/>
      <c r="XF16" s="158"/>
      <c r="XG16" s="158"/>
      <c r="XH16" s="158"/>
      <c r="XI16" s="158"/>
      <c r="XJ16" s="158"/>
      <c r="XK16" s="158"/>
      <c r="XL16" s="158"/>
      <c r="XM16" s="158"/>
      <c r="XN16" s="158"/>
      <c r="XO16" s="158"/>
      <c r="XP16" s="158"/>
      <c r="XQ16" s="158"/>
      <c r="XR16" s="158"/>
      <c r="XS16" s="158"/>
      <c r="XT16" s="158"/>
      <c r="XU16" s="158"/>
      <c r="XV16" s="158"/>
      <c r="XW16" s="158"/>
      <c r="XX16" s="159"/>
      <c r="XY16" s="158"/>
      <c r="XZ16" s="158"/>
      <c r="YA16" s="158"/>
      <c r="YB16" s="158"/>
      <c r="YC16" s="158"/>
      <c r="YD16" s="158"/>
      <c r="YE16" s="158"/>
      <c r="YF16" s="158"/>
      <c r="YG16" s="158"/>
      <c r="YH16" s="158"/>
      <c r="YI16" s="158"/>
      <c r="YJ16" s="158"/>
      <c r="YK16" s="158"/>
      <c r="YL16" s="158"/>
      <c r="YM16" s="158"/>
      <c r="YN16" s="158"/>
      <c r="YO16" s="158"/>
      <c r="YP16" s="158"/>
      <c r="YQ16" s="158"/>
      <c r="YR16" s="158"/>
      <c r="YS16" s="159"/>
      <c r="YT16" s="158"/>
      <c r="YU16" s="158"/>
      <c r="YV16" s="158"/>
      <c r="YW16" s="158"/>
      <c r="YX16" s="158"/>
      <c r="YY16" s="158"/>
      <c r="YZ16" s="158"/>
      <c r="ZA16" s="158"/>
      <c r="ZB16" s="158"/>
      <c r="ZC16" s="158"/>
      <c r="ZD16" s="158"/>
      <c r="ZE16" s="158"/>
      <c r="ZF16" s="158"/>
      <c r="ZG16" s="158"/>
      <c r="ZH16" s="158"/>
      <c r="ZI16" s="158"/>
      <c r="ZJ16" s="158"/>
      <c r="ZK16" s="158"/>
      <c r="ZL16" s="158"/>
      <c r="ZM16" s="158"/>
      <c r="ZN16" s="159"/>
      <c r="ZO16" s="158"/>
      <c r="ZP16" s="158"/>
      <c r="ZQ16" s="158"/>
      <c r="ZR16" s="158"/>
      <c r="ZS16" s="158"/>
      <c r="ZT16" s="158"/>
      <c r="ZU16" s="158"/>
      <c r="ZV16" s="158"/>
      <c r="ZW16" s="158"/>
      <c r="ZX16" s="158"/>
      <c r="ZY16" s="158"/>
      <c r="ZZ16" s="158"/>
      <c r="AAA16" s="158"/>
      <c r="AAB16" s="158"/>
      <c r="AAC16" s="158"/>
      <c r="AAD16" s="158"/>
      <c r="AAE16" s="158"/>
      <c r="AAF16" s="158"/>
      <c r="AAG16" s="158"/>
      <c r="AAH16" s="158"/>
      <c r="AAI16" s="159"/>
      <c r="AAJ16" s="158"/>
      <c r="AAK16" s="158"/>
      <c r="AAL16" s="158"/>
      <c r="AAM16" s="158"/>
      <c r="AAN16" s="158"/>
      <c r="AAO16" s="158"/>
      <c r="AAP16" s="158"/>
      <c r="AAQ16" s="158"/>
      <c r="AAR16" s="158"/>
      <c r="AAS16" s="158"/>
      <c r="AAT16" s="158"/>
      <c r="AAU16" s="158"/>
      <c r="AAV16" s="158"/>
      <c r="AAW16" s="158"/>
      <c r="AAX16" s="158"/>
      <c r="AAY16" s="158"/>
      <c r="AAZ16" s="158"/>
      <c r="ABA16" s="158"/>
      <c r="ABB16" s="158"/>
      <c r="ABC16" s="158"/>
      <c r="ABD16" s="159"/>
      <c r="ABE16" s="158"/>
      <c r="ABF16" s="158"/>
      <c r="ABG16" s="158"/>
      <c r="ABH16" s="158"/>
      <c r="ABI16" s="158"/>
      <c r="ABJ16" s="158"/>
      <c r="ABK16" s="158"/>
      <c r="ABL16" s="158"/>
      <c r="ABM16" s="158"/>
      <c r="ABN16" s="158"/>
      <c r="ABO16" s="158"/>
      <c r="ABP16" s="158"/>
      <c r="ABQ16" s="158"/>
      <c r="ABR16" s="158"/>
      <c r="ABS16" s="158"/>
      <c r="ABT16" s="158"/>
      <c r="ABU16" s="158"/>
      <c r="ABV16" s="158"/>
      <c r="ABW16" s="158"/>
      <c r="ABX16" s="158"/>
      <c r="ABY16" s="159"/>
      <c r="ABZ16" s="158"/>
      <c r="ACA16" s="158"/>
      <c r="ACB16" s="158"/>
      <c r="ACC16" s="158"/>
      <c r="ACD16" s="158"/>
      <c r="ACE16" s="158"/>
      <c r="ACF16" s="158"/>
      <c r="ACG16" s="158"/>
      <c r="ACH16" s="158"/>
      <c r="ACI16" s="158"/>
      <c r="ACJ16" s="158"/>
      <c r="ACK16" s="158"/>
      <c r="ACL16" s="158"/>
      <c r="ACM16" s="158"/>
      <c r="ACN16" s="158"/>
      <c r="ACO16" s="158"/>
      <c r="ACP16" s="158"/>
      <c r="ACQ16" s="158"/>
      <c r="ACR16" s="158"/>
      <c r="ACS16" s="158"/>
      <c r="ACT16" s="159"/>
      <c r="ACU16" s="158"/>
      <c r="ACV16" s="158"/>
      <c r="ACW16" s="158"/>
      <c r="ACX16" s="158"/>
      <c r="ACY16" s="158"/>
      <c r="ACZ16" s="158"/>
      <c r="ADA16" s="158"/>
      <c r="ADB16" s="158"/>
      <c r="ADC16" s="158"/>
      <c r="ADD16" s="158"/>
      <c r="ADE16" s="158"/>
      <c r="ADF16" s="158"/>
      <c r="ADG16" s="158"/>
      <c r="ADH16" s="158"/>
      <c r="ADI16" s="158"/>
      <c r="ADJ16" s="158"/>
      <c r="ADK16" s="158"/>
      <c r="ADL16" s="158"/>
      <c r="ADM16" s="158"/>
      <c r="ADN16" s="158"/>
      <c r="ADO16" s="159"/>
      <c r="ADP16" s="158"/>
      <c r="ADQ16" s="158"/>
      <c r="ADR16" s="158"/>
      <c r="ADS16" s="158"/>
      <c r="ADT16" s="158"/>
      <c r="ADU16" s="158"/>
      <c r="ADV16" s="158"/>
      <c r="ADW16" s="158"/>
      <c r="ADX16" s="158"/>
      <c r="ADY16" s="158"/>
      <c r="ADZ16" s="158"/>
      <c r="AEA16" s="158"/>
      <c r="AEB16" s="158"/>
      <c r="AEC16" s="158"/>
      <c r="AED16" s="158"/>
      <c r="AEE16" s="158"/>
      <c r="AEF16" s="158"/>
      <c r="AEG16" s="158"/>
      <c r="AEH16" s="158"/>
      <c r="AEI16" s="158"/>
      <c r="AEJ16" s="159"/>
      <c r="AEK16" s="158"/>
      <c r="AEL16" s="158"/>
      <c r="AEM16" s="158"/>
      <c r="AEN16" s="158"/>
      <c r="AEO16" s="158"/>
      <c r="AEP16" s="158"/>
      <c r="AEQ16" s="158"/>
      <c r="AER16" s="158"/>
      <c r="AES16" s="158"/>
      <c r="AET16" s="158"/>
      <c r="AEU16" s="158"/>
      <c r="AEV16" s="158"/>
      <c r="AEW16" s="158"/>
      <c r="AEX16" s="158"/>
      <c r="AEY16" s="158"/>
      <c r="AEZ16" s="158"/>
      <c r="AFA16" s="158"/>
      <c r="AFB16" s="158"/>
      <c r="AFC16" s="158"/>
      <c r="AFD16" s="158"/>
      <c r="AFE16" s="159"/>
    </row>
    <row r="17" spans="1:837" s="163" customFormat="1" ht="24.75" customHeight="1" outlineLevel="4">
      <c r="A17" s="152"/>
      <c r="B17" s="153" t="s">
        <v>377</v>
      </c>
      <c r="C17" s="107" t="s">
        <v>384</v>
      </c>
      <c r="D17" s="154" t="s">
        <v>245</v>
      </c>
      <c r="E17" s="155"/>
      <c r="F17" s="206">
        <f t="shared" ref="F17" si="63">G16+1</f>
        <v>45373</v>
      </c>
      <c r="G17" s="206">
        <f t="shared" si="62"/>
        <v>45400</v>
      </c>
      <c r="H17" s="156">
        <v>28</v>
      </c>
      <c r="I17" s="164">
        <f t="shared" ca="1" si="61"/>
        <v>1</v>
      </c>
      <c r="J17" s="207">
        <f ca="1">H17*K17-H17*I17</f>
        <v>-28</v>
      </c>
      <c r="K17" s="99">
        <v>0</v>
      </c>
      <c r="L17" s="158"/>
      <c r="M17" s="158"/>
      <c r="N17" s="158"/>
      <c r="O17" s="158"/>
      <c r="P17" s="158"/>
      <c r="Q17" s="158"/>
      <c r="R17" s="158"/>
      <c r="S17" s="158"/>
      <c r="T17" s="158"/>
      <c r="U17" s="158"/>
      <c r="V17" s="158"/>
      <c r="W17" s="158"/>
      <c r="X17" s="158"/>
      <c r="Y17" s="158"/>
      <c r="Z17" s="158"/>
      <c r="AA17" s="158"/>
      <c r="AB17" s="158"/>
      <c r="AC17" s="158"/>
      <c r="AD17" s="158"/>
      <c r="AE17" s="158"/>
      <c r="AF17" s="158"/>
      <c r="AG17" s="158"/>
      <c r="AH17" s="158"/>
      <c r="AI17" s="158"/>
      <c r="AJ17" s="158"/>
      <c r="AK17" s="158"/>
      <c r="AL17" s="158"/>
      <c r="AM17" s="158"/>
      <c r="AN17" s="158"/>
      <c r="AO17" s="158"/>
      <c r="AP17" s="158"/>
      <c r="AQ17" s="158"/>
      <c r="AR17" s="158"/>
      <c r="AS17" s="158"/>
      <c r="AT17" s="158"/>
      <c r="AU17" s="158"/>
      <c r="AV17" s="158"/>
      <c r="AW17" s="158"/>
      <c r="AX17" s="158"/>
      <c r="AY17" s="158"/>
      <c r="AZ17" s="158"/>
      <c r="BA17" s="158"/>
      <c r="BB17" s="158"/>
      <c r="BC17" s="158"/>
      <c r="BD17" s="158"/>
      <c r="BE17" s="158"/>
      <c r="BF17" s="158"/>
      <c r="BG17" s="158"/>
      <c r="BH17" s="158"/>
      <c r="BI17" s="158"/>
      <c r="BJ17" s="158"/>
      <c r="BK17" s="158"/>
      <c r="BL17" s="158"/>
      <c r="BM17" s="158"/>
      <c r="BN17" s="158"/>
      <c r="BO17" s="158"/>
      <c r="BP17" s="158"/>
      <c r="BQ17" s="158"/>
      <c r="BR17" s="158"/>
      <c r="BS17" s="158"/>
      <c r="BT17" s="158"/>
      <c r="BU17" s="158"/>
      <c r="BV17" s="158"/>
      <c r="BW17" s="158"/>
      <c r="BX17" s="158"/>
      <c r="BY17" s="158"/>
      <c r="BZ17" s="158"/>
      <c r="CA17" s="158"/>
      <c r="CB17" s="158"/>
      <c r="CC17" s="158"/>
      <c r="CD17" s="158"/>
      <c r="CE17" s="158"/>
      <c r="CF17" s="158"/>
      <c r="CG17" s="158"/>
      <c r="CH17" s="158"/>
      <c r="CI17" s="158"/>
      <c r="CJ17" s="158"/>
      <c r="CK17" s="158"/>
      <c r="CL17" s="158"/>
      <c r="CM17" s="158"/>
      <c r="CN17" s="158"/>
      <c r="CO17" s="158"/>
      <c r="CP17" s="158"/>
      <c r="CQ17" s="158"/>
      <c r="CR17" s="158"/>
      <c r="CS17" s="158"/>
      <c r="CT17" s="158"/>
      <c r="CU17" s="158"/>
      <c r="CV17" s="158"/>
      <c r="CW17" s="158"/>
      <c r="CX17" s="158"/>
      <c r="CY17" s="158"/>
      <c r="CZ17" s="158"/>
      <c r="DA17" s="158"/>
      <c r="DB17" s="158"/>
      <c r="DC17" s="158"/>
      <c r="DD17" s="158"/>
      <c r="DE17" s="158"/>
      <c r="DF17" s="158"/>
      <c r="DG17" s="158"/>
      <c r="DH17" s="158"/>
      <c r="DI17" s="158"/>
      <c r="DJ17" s="158"/>
      <c r="DK17" s="158"/>
      <c r="DL17" s="158"/>
      <c r="DM17" s="158"/>
      <c r="DN17" s="158"/>
      <c r="DO17" s="158"/>
      <c r="DP17" s="158"/>
      <c r="DQ17" s="158"/>
      <c r="DR17" s="158"/>
      <c r="DS17" s="158"/>
      <c r="DT17" s="158"/>
      <c r="DU17" s="158"/>
      <c r="DV17" s="158"/>
      <c r="DW17" s="158"/>
      <c r="DX17" s="158"/>
      <c r="DY17" s="158"/>
      <c r="DZ17" s="158"/>
      <c r="EA17" s="158"/>
      <c r="EB17" s="158"/>
      <c r="EC17" s="158"/>
      <c r="ED17" s="158"/>
      <c r="EE17" s="158"/>
      <c r="EF17" s="158"/>
      <c r="EG17" s="158"/>
      <c r="EH17" s="158"/>
      <c r="EI17" s="158"/>
      <c r="EJ17" s="158"/>
      <c r="EK17" s="158"/>
      <c r="EL17" s="158"/>
      <c r="EM17" s="158"/>
      <c r="EN17" s="158"/>
      <c r="EO17" s="158"/>
      <c r="EP17" s="158"/>
      <c r="EQ17" s="158"/>
      <c r="ER17" s="158"/>
      <c r="ES17" s="158"/>
      <c r="ET17" s="158"/>
      <c r="EU17" s="158"/>
      <c r="EV17" s="158"/>
      <c r="EW17" s="158"/>
      <c r="EX17" s="158"/>
      <c r="EY17" s="158"/>
      <c r="EZ17" s="158"/>
      <c r="FA17" s="158"/>
      <c r="FB17" s="158"/>
      <c r="FC17" s="158"/>
      <c r="FD17" s="158"/>
      <c r="FE17" s="158"/>
      <c r="FF17" s="158"/>
      <c r="FG17" s="158"/>
      <c r="FH17" s="158"/>
      <c r="FI17" s="158"/>
      <c r="FJ17" s="158"/>
      <c r="FK17" s="158"/>
      <c r="FL17" s="158"/>
      <c r="FM17" s="158"/>
      <c r="FN17" s="158"/>
      <c r="FO17" s="158"/>
      <c r="FP17" s="158"/>
      <c r="FQ17" s="158"/>
      <c r="FR17" s="158"/>
      <c r="FS17" s="158"/>
      <c r="FT17" s="158"/>
      <c r="FU17" s="158"/>
      <c r="FV17" s="158"/>
      <c r="FW17" s="158"/>
      <c r="FX17" s="158"/>
      <c r="FY17" s="158"/>
      <c r="FZ17" s="158"/>
      <c r="GA17" s="158"/>
      <c r="GB17" s="158"/>
      <c r="GC17" s="158"/>
      <c r="GD17" s="158"/>
      <c r="GE17" s="158"/>
      <c r="GF17" s="158"/>
      <c r="GG17" s="158"/>
      <c r="GH17" s="158"/>
      <c r="GI17" s="158"/>
      <c r="GJ17" s="158"/>
      <c r="GK17" s="158"/>
      <c r="GL17" s="158"/>
      <c r="GM17" s="158"/>
      <c r="GN17" s="158"/>
      <c r="GO17" s="158"/>
      <c r="GP17" s="158"/>
      <c r="GQ17" s="158"/>
      <c r="GR17" s="158"/>
      <c r="GS17" s="158"/>
      <c r="GT17" s="158"/>
      <c r="GU17" s="158"/>
      <c r="GV17" s="158"/>
      <c r="GW17" s="158"/>
      <c r="GX17" s="158"/>
      <c r="GY17" s="158"/>
      <c r="GZ17" s="158"/>
      <c r="HA17" s="158"/>
      <c r="HB17" s="158"/>
      <c r="HC17" s="158"/>
      <c r="HD17" s="158"/>
      <c r="HE17" s="158"/>
      <c r="HF17" s="158"/>
      <c r="HG17" s="158"/>
      <c r="HH17" s="158"/>
      <c r="HI17" s="158"/>
      <c r="HJ17" s="158"/>
      <c r="HK17" s="158"/>
      <c r="HL17" s="158"/>
      <c r="HM17" s="158"/>
      <c r="HN17" s="158"/>
      <c r="HO17" s="158"/>
      <c r="HP17" s="158"/>
      <c r="HQ17" s="158"/>
      <c r="HR17" s="158"/>
      <c r="HS17" s="158"/>
      <c r="HT17" s="158"/>
      <c r="HU17" s="158"/>
      <c r="HV17" s="158"/>
      <c r="HW17" s="158"/>
      <c r="HX17" s="158"/>
      <c r="HY17" s="158"/>
      <c r="HZ17" s="158"/>
      <c r="IA17" s="158"/>
      <c r="IB17" s="158"/>
      <c r="IC17" s="158"/>
      <c r="ID17" s="158"/>
      <c r="IE17" s="158"/>
      <c r="IF17" s="158"/>
      <c r="IG17" s="158"/>
      <c r="IH17" s="158"/>
      <c r="II17" s="158"/>
      <c r="IJ17" s="158"/>
      <c r="IK17" s="158"/>
      <c r="IL17" s="158"/>
      <c r="IM17" s="158"/>
      <c r="IN17" s="158"/>
      <c r="IO17" s="158"/>
      <c r="IP17" s="158"/>
      <c r="IQ17" s="158"/>
      <c r="IR17" s="158"/>
      <c r="IS17" s="158"/>
      <c r="IT17" s="158"/>
      <c r="IU17" s="158"/>
      <c r="IV17" s="158"/>
      <c r="IW17" s="158"/>
      <c r="IX17" s="158"/>
      <c r="IY17" s="158"/>
      <c r="IZ17" s="158"/>
      <c r="JA17" s="158"/>
      <c r="JB17" s="158"/>
      <c r="JC17" s="158"/>
      <c r="JD17" s="158"/>
      <c r="JE17" s="158"/>
      <c r="JF17" s="158"/>
      <c r="JG17" s="158"/>
      <c r="JH17" s="158"/>
      <c r="JI17" s="158"/>
      <c r="JJ17" s="158"/>
      <c r="JK17" s="158"/>
      <c r="JL17" s="158"/>
      <c r="JM17" s="158"/>
      <c r="JN17" s="158"/>
      <c r="JO17" s="158"/>
      <c r="JP17" s="158"/>
      <c r="JQ17" s="158"/>
      <c r="JR17" s="158"/>
      <c r="JS17" s="158"/>
      <c r="JT17" s="158"/>
      <c r="JU17" s="158"/>
      <c r="JV17" s="158"/>
      <c r="JW17" s="158"/>
      <c r="JX17" s="158"/>
      <c r="JY17" s="158"/>
      <c r="JZ17" s="158"/>
      <c r="KA17" s="158"/>
      <c r="KB17" s="158"/>
      <c r="KC17" s="158"/>
      <c r="KD17" s="158"/>
      <c r="KE17" s="158"/>
      <c r="KF17" s="158"/>
      <c r="KG17" s="158"/>
      <c r="KH17" s="158"/>
      <c r="KI17" s="158"/>
      <c r="KJ17" s="158"/>
      <c r="KK17" s="158"/>
      <c r="KL17" s="158"/>
      <c r="KM17" s="158"/>
      <c r="KN17" s="158"/>
      <c r="KO17" s="158"/>
      <c r="KP17" s="158"/>
      <c r="KQ17" s="158"/>
      <c r="KR17" s="158"/>
      <c r="KS17" s="158"/>
      <c r="KT17" s="158"/>
      <c r="KU17" s="158"/>
      <c r="KV17" s="158"/>
      <c r="KW17" s="158"/>
      <c r="KX17" s="158"/>
      <c r="KY17" s="158"/>
      <c r="KZ17" s="158"/>
      <c r="LA17" s="158"/>
      <c r="LB17" s="158"/>
      <c r="LC17" s="158"/>
      <c r="LD17" s="158"/>
      <c r="LE17" s="158"/>
      <c r="LF17" s="158"/>
      <c r="LG17" s="158"/>
      <c r="LH17" s="158"/>
      <c r="LI17" s="158"/>
      <c r="LJ17" s="158"/>
      <c r="LK17" s="158"/>
      <c r="LL17" s="158"/>
      <c r="LM17" s="158"/>
      <c r="LN17" s="158"/>
      <c r="LO17" s="158"/>
      <c r="LP17" s="158"/>
      <c r="LQ17" s="158"/>
      <c r="LR17" s="158"/>
      <c r="LS17" s="158"/>
      <c r="LT17" s="158"/>
      <c r="LU17" s="158"/>
      <c r="LV17" s="158"/>
      <c r="LW17" s="158"/>
      <c r="LX17" s="158"/>
      <c r="LY17" s="158"/>
      <c r="LZ17" s="158"/>
      <c r="MA17" s="158"/>
      <c r="MB17" s="158"/>
      <c r="MC17" s="158"/>
      <c r="MD17" s="158"/>
      <c r="ME17" s="158"/>
      <c r="MF17" s="158"/>
      <c r="MG17" s="158"/>
      <c r="MH17" s="158"/>
      <c r="MI17" s="158"/>
      <c r="MJ17" s="158"/>
      <c r="MK17" s="158"/>
      <c r="ML17" s="158"/>
      <c r="MM17" s="158"/>
      <c r="MN17" s="158"/>
      <c r="MO17" s="158"/>
      <c r="MP17" s="158"/>
      <c r="MQ17" s="158"/>
      <c r="MR17" s="158"/>
      <c r="MS17" s="158"/>
      <c r="MT17" s="158"/>
      <c r="MU17" s="158"/>
      <c r="MV17" s="158"/>
      <c r="MW17" s="158"/>
      <c r="MX17" s="158"/>
      <c r="MY17" s="158"/>
      <c r="MZ17" s="158"/>
      <c r="NA17" s="158"/>
      <c r="NB17" s="158"/>
      <c r="NC17" s="158"/>
      <c r="ND17" s="158"/>
      <c r="NE17" s="158"/>
      <c r="NF17" s="158"/>
      <c r="NG17" s="158"/>
      <c r="NH17" s="158"/>
      <c r="NI17" s="158"/>
      <c r="NJ17" s="158"/>
      <c r="NK17" s="158"/>
      <c r="NL17" s="158"/>
      <c r="NM17" s="158"/>
      <c r="NN17" s="158"/>
      <c r="NO17" s="158"/>
      <c r="NP17" s="158"/>
      <c r="NQ17" s="158"/>
      <c r="NR17" s="158"/>
      <c r="NS17" s="158"/>
      <c r="NT17" s="158"/>
      <c r="NU17" s="158"/>
      <c r="NV17" s="158"/>
      <c r="NW17" s="158"/>
      <c r="NX17" s="158"/>
      <c r="NY17" s="158"/>
      <c r="NZ17" s="158"/>
      <c r="OA17" s="158"/>
      <c r="OB17" s="158"/>
      <c r="OC17" s="158"/>
      <c r="OD17" s="158"/>
      <c r="OE17" s="158"/>
      <c r="OF17" s="158"/>
      <c r="OG17" s="158"/>
      <c r="OH17" s="158"/>
      <c r="OI17" s="158"/>
      <c r="OJ17" s="158"/>
      <c r="OK17" s="158"/>
      <c r="OL17" s="158"/>
      <c r="OM17" s="158"/>
      <c r="ON17" s="158"/>
      <c r="OO17" s="158"/>
      <c r="OP17" s="158"/>
      <c r="OQ17" s="158"/>
      <c r="OR17" s="158"/>
      <c r="OS17" s="158"/>
      <c r="OT17" s="158"/>
      <c r="OU17" s="158"/>
      <c r="OV17" s="158"/>
      <c r="OW17" s="158"/>
      <c r="OX17" s="158"/>
      <c r="OY17" s="158"/>
      <c r="OZ17" s="158"/>
      <c r="PA17" s="158"/>
      <c r="PB17" s="158"/>
      <c r="PC17" s="158"/>
      <c r="PD17" s="158"/>
      <c r="PE17" s="158"/>
      <c r="PF17" s="158"/>
      <c r="PG17" s="158"/>
      <c r="PH17" s="158"/>
      <c r="PI17" s="158"/>
      <c r="PJ17" s="158"/>
      <c r="PK17" s="158"/>
      <c r="PL17" s="158"/>
      <c r="PM17" s="158"/>
      <c r="PN17" s="158"/>
      <c r="PO17" s="158"/>
      <c r="PP17" s="158"/>
      <c r="PQ17" s="158"/>
      <c r="PR17" s="158"/>
      <c r="PS17" s="158"/>
      <c r="PT17" s="158"/>
      <c r="PU17" s="158"/>
      <c r="PV17" s="158"/>
      <c r="PW17" s="158"/>
      <c r="PX17" s="158"/>
      <c r="PY17" s="158"/>
      <c r="PZ17" s="158"/>
      <c r="QA17" s="158"/>
      <c r="QB17" s="158"/>
      <c r="QC17" s="158"/>
      <c r="QD17" s="158"/>
      <c r="QE17" s="158"/>
      <c r="QF17" s="158"/>
      <c r="QG17" s="158"/>
      <c r="QH17" s="158"/>
      <c r="QI17" s="158"/>
      <c r="QJ17" s="158"/>
      <c r="QK17" s="158"/>
      <c r="QL17" s="158"/>
      <c r="QM17" s="158"/>
      <c r="QN17" s="158"/>
      <c r="QO17" s="158"/>
      <c r="QP17" s="158"/>
      <c r="QQ17" s="158"/>
      <c r="QR17" s="158"/>
      <c r="QS17" s="158"/>
      <c r="QT17" s="158"/>
      <c r="QU17" s="158"/>
      <c r="QV17" s="158"/>
      <c r="QW17" s="158"/>
      <c r="QX17" s="158"/>
      <c r="QY17" s="158"/>
      <c r="QZ17" s="158"/>
      <c r="RA17" s="158"/>
      <c r="RB17" s="158"/>
      <c r="RC17" s="158"/>
      <c r="RD17" s="158"/>
      <c r="RE17" s="158"/>
      <c r="RF17" s="158"/>
      <c r="RG17" s="158"/>
      <c r="RH17" s="158"/>
      <c r="RI17" s="158"/>
      <c r="RJ17" s="158"/>
      <c r="RK17" s="158"/>
      <c r="RL17" s="158"/>
      <c r="RM17" s="158"/>
      <c r="RN17" s="158"/>
      <c r="RO17" s="158"/>
      <c r="RP17" s="158"/>
      <c r="RQ17" s="158"/>
      <c r="RR17" s="158"/>
      <c r="RS17" s="158"/>
      <c r="RT17" s="158"/>
      <c r="RU17" s="158"/>
      <c r="RV17" s="158"/>
      <c r="RW17" s="158"/>
      <c r="RX17" s="158"/>
      <c r="RY17" s="158"/>
      <c r="RZ17" s="158"/>
      <c r="SA17" s="158"/>
      <c r="SB17" s="158"/>
      <c r="SC17" s="158"/>
      <c r="SD17" s="158"/>
      <c r="SE17" s="158"/>
      <c r="SF17" s="158"/>
      <c r="SG17" s="158"/>
      <c r="SH17" s="158"/>
      <c r="SI17" s="158"/>
      <c r="SJ17" s="158"/>
      <c r="SK17" s="158"/>
      <c r="SL17" s="158"/>
      <c r="SM17" s="158"/>
      <c r="SN17" s="158"/>
      <c r="SO17" s="158"/>
      <c r="SP17" s="158"/>
      <c r="SQ17" s="158"/>
      <c r="SR17" s="158"/>
      <c r="SS17" s="158"/>
      <c r="ST17" s="158"/>
      <c r="SU17" s="158"/>
      <c r="SV17" s="158"/>
      <c r="SW17" s="158"/>
      <c r="SX17" s="158"/>
      <c r="SY17" s="158"/>
      <c r="SZ17" s="158"/>
      <c r="TA17" s="158"/>
      <c r="TB17" s="158"/>
      <c r="TC17" s="158"/>
      <c r="TD17" s="158"/>
      <c r="TE17" s="158"/>
      <c r="TF17" s="158"/>
      <c r="TG17" s="158"/>
      <c r="TH17" s="158"/>
      <c r="TI17" s="158"/>
      <c r="TJ17" s="158"/>
      <c r="TK17" s="158"/>
      <c r="TL17" s="158"/>
      <c r="TM17" s="158"/>
      <c r="TN17" s="158"/>
      <c r="TO17" s="158"/>
      <c r="TP17" s="158"/>
      <c r="TQ17" s="158"/>
      <c r="TR17" s="158"/>
      <c r="TS17" s="158"/>
      <c r="TT17" s="158"/>
      <c r="TU17" s="158"/>
      <c r="TV17" s="158"/>
      <c r="TW17" s="158"/>
      <c r="TX17" s="158"/>
      <c r="TY17" s="158"/>
      <c r="TZ17" s="158"/>
      <c r="UA17" s="158"/>
      <c r="UB17" s="158"/>
      <c r="UC17" s="158"/>
      <c r="UD17" s="158"/>
      <c r="UE17" s="158"/>
      <c r="UF17" s="158"/>
      <c r="UG17" s="158"/>
      <c r="UH17" s="158"/>
      <c r="UI17" s="158"/>
      <c r="UJ17" s="158"/>
      <c r="UK17" s="158"/>
      <c r="UL17" s="158"/>
      <c r="UM17" s="158"/>
      <c r="UN17" s="158"/>
      <c r="UO17" s="158"/>
      <c r="UP17" s="158"/>
      <c r="UQ17" s="158"/>
      <c r="UR17" s="159"/>
      <c r="US17" s="158"/>
      <c r="UT17" s="158"/>
      <c r="UU17" s="158"/>
      <c r="UV17" s="158"/>
      <c r="UW17" s="158"/>
      <c r="UX17" s="158"/>
      <c r="UY17" s="158"/>
      <c r="UZ17" s="158"/>
      <c r="VA17" s="158"/>
      <c r="VB17" s="158"/>
      <c r="VC17" s="158"/>
      <c r="VD17" s="158"/>
      <c r="VE17" s="158"/>
      <c r="VF17" s="158"/>
      <c r="VG17" s="158"/>
      <c r="VH17" s="158"/>
      <c r="VI17" s="158"/>
      <c r="VJ17" s="158"/>
      <c r="VK17" s="158"/>
      <c r="VL17" s="158"/>
      <c r="VM17" s="159"/>
      <c r="VN17" s="158"/>
      <c r="VO17" s="158"/>
      <c r="VP17" s="158"/>
      <c r="VQ17" s="158"/>
      <c r="VR17" s="158"/>
      <c r="VS17" s="158"/>
      <c r="VT17" s="158"/>
      <c r="VU17" s="158"/>
      <c r="VV17" s="158"/>
      <c r="VW17" s="158"/>
      <c r="VX17" s="158"/>
      <c r="VY17" s="158"/>
      <c r="VZ17" s="158"/>
      <c r="WA17" s="158"/>
      <c r="WB17" s="158"/>
      <c r="WC17" s="158"/>
      <c r="WD17" s="158"/>
      <c r="WE17" s="158"/>
      <c r="WF17" s="158"/>
      <c r="WG17" s="158"/>
      <c r="WH17" s="159"/>
      <c r="WI17" s="158"/>
      <c r="WJ17" s="158"/>
      <c r="WK17" s="158"/>
      <c r="WL17" s="158"/>
      <c r="WM17" s="158"/>
      <c r="WN17" s="158"/>
      <c r="WO17" s="158"/>
      <c r="WP17" s="158"/>
      <c r="WQ17" s="158"/>
      <c r="WR17" s="158"/>
      <c r="WS17" s="158"/>
      <c r="WT17" s="158"/>
      <c r="WU17" s="158"/>
      <c r="WV17" s="158"/>
      <c r="WW17" s="158"/>
      <c r="WX17" s="158"/>
      <c r="WY17" s="158"/>
      <c r="WZ17" s="158"/>
      <c r="XA17" s="158"/>
      <c r="XB17" s="158"/>
      <c r="XC17" s="159"/>
      <c r="XD17" s="158"/>
      <c r="XE17" s="158"/>
      <c r="XF17" s="158"/>
      <c r="XG17" s="158"/>
      <c r="XH17" s="158"/>
      <c r="XI17" s="158"/>
      <c r="XJ17" s="158"/>
      <c r="XK17" s="158"/>
      <c r="XL17" s="158"/>
      <c r="XM17" s="158"/>
      <c r="XN17" s="158"/>
      <c r="XO17" s="158"/>
      <c r="XP17" s="158"/>
      <c r="XQ17" s="158"/>
      <c r="XR17" s="158"/>
      <c r="XS17" s="158"/>
      <c r="XT17" s="158"/>
      <c r="XU17" s="158"/>
      <c r="XV17" s="158"/>
      <c r="XW17" s="158"/>
      <c r="XX17" s="159"/>
      <c r="XY17" s="158"/>
      <c r="XZ17" s="158"/>
      <c r="YA17" s="158"/>
      <c r="YB17" s="158"/>
      <c r="YC17" s="158"/>
      <c r="YD17" s="158"/>
      <c r="YE17" s="158"/>
      <c r="YF17" s="158"/>
      <c r="YG17" s="158"/>
      <c r="YH17" s="158"/>
      <c r="YI17" s="158"/>
      <c r="YJ17" s="158"/>
      <c r="YK17" s="158"/>
      <c r="YL17" s="158"/>
      <c r="YM17" s="158"/>
      <c r="YN17" s="158"/>
      <c r="YO17" s="158"/>
      <c r="YP17" s="158"/>
      <c r="YQ17" s="158"/>
      <c r="YR17" s="158"/>
      <c r="YS17" s="159"/>
      <c r="YT17" s="158"/>
      <c r="YU17" s="158"/>
      <c r="YV17" s="158"/>
      <c r="YW17" s="158"/>
      <c r="YX17" s="158"/>
      <c r="YY17" s="158"/>
      <c r="YZ17" s="158"/>
      <c r="ZA17" s="158"/>
      <c r="ZB17" s="158"/>
      <c r="ZC17" s="158"/>
      <c r="ZD17" s="158"/>
      <c r="ZE17" s="158"/>
      <c r="ZF17" s="158"/>
      <c r="ZG17" s="158"/>
      <c r="ZH17" s="158"/>
      <c r="ZI17" s="158"/>
      <c r="ZJ17" s="158"/>
      <c r="ZK17" s="158"/>
      <c r="ZL17" s="158"/>
      <c r="ZM17" s="158"/>
      <c r="ZN17" s="159"/>
      <c r="ZO17" s="158"/>
      <c r="ZP17" s="158"/>
      <c r="ZQ17" s="158"/>
      <c r="ZR17" s="158"/>
      <c r="ZS17" s="158"/>
      <c r="ZT17" s="158"/>
      <c r="ZU17" s="158"/>
      <c r="ZV17" s="158"/>
      <c r="ZW17" s="158"/>
      <c r="ZX17" s="158"/>
      <c r="ZY17" s="158"/>
      <c r="ZZ17" s="158"/>
      <c r="AAA17" s="158"/>
      <c r="AAB17" s="158"/>
      <c r="AAC17" s="158"/>
      <c r="AAD17" s="158"/>
      <c r="AAE17" s="158"/>
      <c r="AAF17" s="158"/>
      <c r="AAG17" s="158"/>
      <c r="AAH17" s="158"/>
      <c r="AAI17" s="159"/>
      <c r="AAJ17" s="158"/>
      <c r="AAK17" s="158"/>
      <c r="AAL17" s="158"/>
      <c r="AAM17" s="158"/>
      <c r="AAN17" s="158"/>
      <c r="AAO17" s="158"/>
      <c r="AAP17" s="158"/>
      <c r="AAQ17" s="158"/>
      <c r="AAR17" s="158"/>
      <c r="AAS17" s="158"/>
      <c r="AAT17" s="158"/>
      <c r="AAU17" s="158"/>
      <c r="AAV17" s="158"/>
      <c r="AAW17" s="158"/>
      <c r="AAX17" s="158"/>
      <c r="AAY17" s="158"/>
      <c r="AAZ17" s="158"/>
      <c r="ABA17" s="158"/>
      <c r="ABB17" s="158"/>
      <c r="ABC17" s="158"/>
      <c r="ABD17" s="159"/>
      <c r="ABE17" s="158"/>
      <c r="ABF17" s="158"/>
      <c r="ABG17" s="158"/>
      <c r="ABH17" s="158"/>
      <c r="ABI17" s="158"/>
      <c r="ABJ17" s="158"/>
      <c r="ABK17" s="158"/>
      <c r="ABL17" s="158"/>
      <c r="ABM17" s="158"/>
      <c r="ABN17" s="158"/>
      <c r="ABO17" s="158"/>
      <c r="ABP17" s="158"/>
      <c r="ABQ17" s="158"/>
      <c r="ABR17" s="158"/>
      <c r="ABS17" s="158"/>
      <c r="ABT17" s="158"/>
      <c r="ABU17" s="158"/>
      <c r="ABV17" s="158"/>
      <c r="ABW17" s="158"/>
      <c r="ABX17" s="158"/>
      <c r="ABY17" s="159"/>
      <c r="ABZ17" s="158"/>
      <c r="ACA17" s="158"/>
      <c r="ACB17" s="158"/>
      <c r="ACC17" s="158"/>
      <c r="ACD17" s="158"/>
      <c r="ACE17" s="158"/>
      <c r="ACF17" s="158"/>
      <c r="ACG17" s="158"/>
      <c r="ACH17" s="158"/>
      <c r="ACI17" s="158"/>
      <c r="ACJ17" s="158"/>
      <c r="ACK17" s="158"/>
      <c r="ACL17" s="158"/>
      <c r="ACM17" s="158"/>
      <c r="ACN17" s="158"/>
      <c r="ACO17" s="158"/>
      <c r="ACP17" s="158"/>
      <c r="ACQ17" s="158"/>
      <c r="ACR17" s="158"/>
      <c r="ACS17" s="158"/>
      <c r="ACT17" s="159"/>
      <c r="ACU17" s="158"/>
      <c r="ACV17" s="158"/>
      <c r="ACW17" s="158"/>
      <c r="ACX17" s="158"/>
      <c r="ACY17" s="158"/>
      <c r="ACZ17" s="158"/>
      <c r="ADA17" s="158"/>
      <c r="ADB17" s="158"/>
      <c r="ADC17" s="158"/>
      <c r="ADD17" s="158"/>
      <c r="ADE17" s="158"/>
      <c r="ADF17" s="158"/>
      <c r="ADG17" s="158"/>
      <c r="ADH17" s="158"/>
      <c r="ADI17" s="158"/>
      <c r="ADJ17" s="158"/>
      <c r="ADK17" s="158"/>
      <c r="ADL17" s="158"/>
      <c r="ADM17" s="158"/>
      <c r="ADN17" s="158"/>
      <c r="ADO17" s="159"/>
      <c r="ADP17" s="158"/>
      <c r="ADQ17" s="158"/>
      <c r="ADR17" s="158"/>
      <c r="ADS17" s="158"/>
      <c r="ADT17" s="158"/>
      <c r="ADU17" s="158"/>
      <c r="ADV17" s="158"/>
      <c r="ADW17" s="158"/>
      <c r="ADX17" s="158"/>
      <c r="ADY17" s="158"/>
      <c r="ADZ17" s="158"/>
      <c r="AEA17" s="158"/>
      <c r="AEB17" s="158"/>
      <c r="AEC17" s="158"/>
      <c r="AED17" s="158"/>
      <c r="AEE17" s="158"/>
      <c r="AEF17" s="158"/>
      <c r="AEG17" s="158"/>
      <c r="AEH17" s="158"/>
      <c r="AEI17" s="158"/>
      <c r="AEJ17" s="159"/>
      <c r="AEK17" s="158"/>
      <c r="AEL17" s="158"/>
      <c r="AEM17" s="158"/>
      <c r="AEN17" s="158"/>
      <c r="AEO17" s="158"/>
      <c r="AEP17" s="158"/>
      <c r="AEQ17" s="158"/>
      <c r="AER17" s="158"/>
      <c r="AES17" s="158"/>
      <c r="AET17" s="158"/>
      <c r="AEU17" s="158"/>
      <c r="AEV17" s="158"/>
      <c r="AEW17" s="158"/>
      <c r="AEX17" s="158"/>
      <c r="AEY17" s="158"/>
      <c r="AEZ17" s="158"/>
      <c r="AFA17" s="158"/>
      <c r="AFB17" s="158"/>
      <c r="AFC17" s="158"/>
      <c r="AFD17" s="158"/>
      <c r="AFE17" s="159"/>
    </row>
    <row r="18" spans="1:837" s="163" customFormat="1" ht="20.100000000000001" customHeight="1" outlineLevel="4">
      <c r="A18" s="152"/>
      <c r="B18" s="153" t="s">
        <v>377</v>
      </c>
      <c r="C18" s="107" t="s">
        <v>385</v>
      </c>
      <c r="D18" s="154"/>
      <c r="E18" s="155"/>
      <c r="F18" s="206">
        <f>G17+1</f>
        <v>45401</v>
      </c>
      <c r="G18" s="206">
        <f>F18+H18-1</f>
        <v>45410</v>
      </c>
      <c r="H18" s="156">
        <v>10</v>
      </c>
      <c r="I18" s="164">
        <f t="shared" ca="1" si="61"/>
        <v>0.5</v>
      </c>
      <c r="J18" s="207">
        <f ca="1">H18*K18-H18*I18</f>
        <v>-5</v>
      </c>
      <c r="K18" s="99">
        <v>0</v>
      </c>
      <c r="L18" s="158"/>
      <c r="M18" s="158"/>
      <c r="N18" s="158"/>
      <c r="O18" s="158"/>
      <c r="P18" s="158"/>
      <c r="Q18" s="158"/>
      <c r="R18" s="158"/>
      <c r="S18" s="158"/>
      <c r="T18" s="158"/>
      <c r="U18" s="158"/>
      <c r="V18" s="158"/>
      <c r="W18" s="158"/>
      <c r="X18" s="158"/>
      <c r="Y18" s="158"/>
      <c r="Z18" s="158"/>
      <c r="AA18" s="158"/>
      <c r="AB18" s="158"/>
      <c r="AC18" s="158"/>
      <c r="AD18" s="158"/>
      <c r="AE18" s="158"/>
      <c r="AF18" s="158"/>
      <c r="AG18" s="158"/>
      <c r="AH18" s="158"/>
      <c r="AI18" s="158"/>
      <c r="AJ18" s="158"/>
      <c r="AK18" s="158"/>
      <c r="AL18" s="158"/>
      <c r="AM18" s="158"/>
      <c r="AN18" s="158"/>
      <c r="AO18" s="158"/>
      <c r="AP18" s="158"/>
      <c r="AQ18" s="158"/>
      <c r="AR18" s="158"/>
      <c r="AS18" s="158"/>
      <c r="AT18" s="158"/>
      <c r="AU18" s="158"/>
      <c r="AV18" s="158"/>
      <c r="AW18" s="158"/>
      <c r="AX18" s="158"/>
      <c r="AY18" s="158"/>
      <c r="AZ18" s="158"/>
      <c r="BA18" s="158"/>
      <c r="BB18" s="158"/>
      <c r="BC18" s="158"/>
      <c r="BD18" s="158"/>
      <c r="BE18" s="158"/>
      <c r="BF18" s="158"/>
      <c r="BG18" s="158"/>
      <c r="BH18" s="158"/>
      <c r="BI18" s="158"/>
      <c r="BJ18" s="158"/>
      <c r="BK18" s="158"/>
      <c r="BL18" s="158"/>
      <c r="BM18" s="158"/>
      <c r="BN18" s="158"/>
      <c r="BO18" s="158"/>
      <c r="BP18" s="158"/>
      <c r="BQ18" s="158"/>
      <c r="BR18" s="158"/>
      <c r="BS18" s="158"/>
      <c r="BT18" s="158"/>
      <c r="BU18" s="158"/>
      <c r="BV18" s="158"/>
      <c r="BW18" s="158"/>
      <c r="BX18" s="158"/>
      <c r="BY18" s="158"/>
      <c r="BZ18" s="158"/>
      <c r="CA18" s="158"/>
      <c r="CB18" s="158"/>
      <c r="CC18" s="158"/>
      <c r="CD18" s="158"/>
      <c r="CE18" s="158"/>
      <c r="CF18" s="158"/>
      <c r="CG18" s="158"/>
      <c r="CH18" s="158"/>
      <c r="CI18" s="158"/>
      <c r="CJ18" s="158"/>
      <c r="CK18" s="158"/>
      <c r="CL18" s="158"/>
      <c r="CM18" s="158"/>
      <c r="CN18" s="158"/>
      <c r="CO18" s="158"/>
      <c r="CP18" s="158"/>
      <c r="CQ18" s="158"/>
      <c r="CR18" s="158"/>
      <c r="CS18" s="158"/>
      <c r="CT18" s="158"/>
      <c r="CU18" s="158"/>
      <c r="CV18" s="158"/>
      <c r="CW18" s="158"/>
      <c r="CX18" s="158"/>
      <c r="CY18" s="158"/>
      <c r="CZ18" s="158"/>
      <c r="DA18" s="158"/>
      <c r="DB18" s="158"/>
      <c r="DC18" s="158"/>
      <c r="DD18" s="158"/>
      <c r="DE18" s="158"/>
      <c r="DF18" s="158"/>
      <c r="DG18" s="158"/>
      <c r="DH18" s="158"/>
      <c r="DI18" s="158"/>
      <c r="DJ18" s="158"/>
      <c r="DK18" s="158"/>
      <c r="DL18" s="158"/>
      <c r="DM18" s="158"/>
      <c r="DN18" s="158"/>
      <c r="DO18" s="158"/>
      <c r="DP18" s="158"/>
      <c r="DQ18" s="158"/>
      <c r="DR18" s="158"/>
      <c r="DS18" s="158"/>
      <c r="DT18" s="158"/>
      <c r="DU18" s="158"/>
      <c r="DV18" s="158"/>
      <c r="DW18" s="158"/>
      <c r="DX18" s="158"/>
      <c r="DY18" s="158"/>
      <c r="DZ18" s="158"/>
      <c r="EA18" s="158"/>
      <c r="EB18" s="158"/>
      <c r="EC18" s="158"/>
      <c r="ED18" s="158"/>
      <c r="EE18" s="158"/>
      <c r="EF18" s="158"/>
      <c r="EG18" s="158"/>
      <c r="EH18" s="158"/>
      <c r="EI18" s="158"/>
      <c r="EJ18" s="158"/>
      <c r="EK18" s="158"/>
      <c r="EL18" s="158"/>
      <c r="EM18" s="158"/>
      <c r="EN18" s="158"/>
      <c r="EO18" s="158"/>
      <c r="EP18" s="158"/>
      <c r="EQ18" s="158"/>
      <c r="ER18" s="158"/>
      <c r="ES18" s="158"/>
      <c r="ET18" s="158"/>
      <c r="EU18" s="158"/>
      <c r="EV18" s="158"/>
      <c r="EW18" s="158"/>
      <c r="EX18" s="158"/>
      <c r="EY18" s="158"/>
      <c r="EZ18" s="158"/>
      <c r="FA18" s="158"/>
      <c r="FB18" s="158"/>
      <c r="FC18" s="158"/>
      <c r="FD18" s="158"/>
      <c r="FE18" s="158"/>
      <c r="FF18" s="158"/>
      <c r="FG18" s="158"/>
      <c r="FH18" s="158"/>
      <c r="FI18" s="158"/>
      <c r="FJ18" s="158"/>
      <c r="FK18" s="158"/>
      <c r="FL18" s="158"/>
      <c r="FM18" s="158"/>
      <c r="FN18" s="158"/>
      <c r="FO18" s="158"/>
      <c r="FP18" s="158"/>
      <c r="FQ18" s="158"/>
      <c r="FR18" s="158"/>
      <c r="FS18" s="158"/>
      <c r="FT18" s="158"/>
      <c r="FU18" s="158"/>
      <c r="FV18" s="158"/>
      <c r="FW18" s="158"/>
      <c r="FX18" s="158"/>
      <c r="FY18" s="158"/>
      <c r="FZ18" s="158"/>
      <c r="GA18" s="158"/>
      <c r="GB18" s="158"/>
      <c r="GC18" s="158"/>
      <c r="GD18" s="158"/>
      <c r="GE18" s="158"/>
      <c r="GF18" s="158"/>
      <c r="GG18" s="158"/>
      <c r="GH18" s="158"/>
      <c r="GI18" s="158"/>
      <c r="GJ18" s="158"/>
      <c r="GK18" s="158"/>
      <c r="GL18" s="158"/>
      <c r="GM18" s="158"/>
      <c r="GN18" s="158"/>
      <c r="GO18" s="158"/>
      <c r="GP18" s="158"/>
      <c r="GQ18" s="158"/>
      <c r="GR18" s="158"/>
      <c r="GS18" s="158"/>
      <c r="GT18" s="158"/>
      <c r="GU18" s="158"/>
      <c r="GV18" s="158"/>
      <c r="GW18" s="158"/>
      <c r="GX18" s="158"/>
      <c r="GY18" s="158"/>
      <c r="GZ18" s="158"/>
      <c r="HA18" s="158"/>
      <c r="HB18" s="158"/>
      <c r="HC18" s="158"/>
      <c r="HD18" s="158"/>
      <c r="HE18" s="158"/>
      <c r="HF18" s="158"/>
      <c r="HG18" s="158"/>
      <c r="HH18" s="158"/>
      <c r="HI18" s="158"/>
      <c r="HJ18" s="158"/>
      <c r="HK18" s="158"/>
      <c r="HL18" s="158"/>
      <c r="HM18" s="158"/>
      <c r="HN18" s="158"/>
      <c r="HO18" s="158"/>
      <c r="HP18" s="158"/>
      <c r="HQ18" s="158"/>
      <c r="HR18" s="158"/>
      <c r="HS18" s="158"/>
      <c r="HT18" s="158"/>
      <c r="HU18" s="158"/>
      <c r="HV18" s="158"/>
      <c r="HW18" s="158"/>
      <c r="HX18" s="158"/>
      <c r="HY18" s="158"/>
      <c r="HZ18" s="158"/>
      <c r="IA18" s="158"/>
      <c r="IB18" s="158"/>
      <c r="IC18" s="158"/>
      <c r="ID18" s="158"/>
      <c r="IE18" s="158"/>
      <c r="IF18" s="158"/>
      <c r="IG18" s="158"/>
      <c r="IH18" s="158"/>
      <c r="II18" s="158"/>
      <c r="IJ18" s="158"/>
      <c r="IK18" s="158"/>
      <c r="IL18" s="158"/>
      <c r="IM18" s="158"/>
      <c r="IN18" s="158"/>
      <c r="IO18" s="158"/>
      <c r="IP18" s="158"/>
      <c r="IQ18" s="158"/>
      <c r="IR18" s="158"/>
      <c r="IS18" s="158"/>
      <c r="IT18" s="158"/>
      <c r="IU18" s="158"/>
      <c r="IV18" s="158"/>
      <c r="IW18" s="158"/>
      <c r="IX18" s="158"/>
      <c r="IY18" s="158"/>
      <c r="IZ18" s="158"/>
      <c r="JA18" s="158"/>
      <c r="JB18" s="158"/>
      <c r="JC18" s="158"/>
      <c r="JD18" s="158"/>
      <c r="JE18" s="158"/>
      <c r="JF18" s="158"/>
      <c r="JG18" s="158"/>
      <c r="JH18" s="158"/>
      <c r="JI18" s="158"/>
      <c r="JJ18" s="158"/>
      <c r="JK18" s="158"/>
      <c r="JL18" s="158"/>
      <c r="JM18" s="158"/>
      <c r="JN18" s="158"/>
      <c r="JO18" s="158"/>
      <c r="JP18" s="158"/>
      <c r="JQ18" s="158"/>
      <c r="JR18" s="158"/>
      <c r="JS18" s="158"/>
      <c r="JT18" s="158"/>
      <c r="JU18" s="158"/>
      <c r="JV18" s="158"/>
      <c r="JW18" s="158"/>
      <c r="JX18" s="158"/>
      <c r="JY18" s="158"/>
      <c r="JZ18" s="158"/>
      <c r="KA18" s="158"/>
      <c r="KB18" s="158"/>
      <c r="KC18" s="158"/>
      <c r="KD18" s="158"/>
      <c r="KE18" s="158"/>
      <c r="KF18" s="158"/>
      <c r="KG18" s="158"/>
      <c r="KH18" s="158"/>
      <c r="KI18" s="158"/>
      <c r="KJ18" s="158"/>
      <c r="KK18" s="158"/>
      <c r="KL18" s="158"/>
      <c r="KM18" s="158"/>
      <c r="KN18" s="158"/>
      <c r="KO18" s="158"/>
      <c r="KP18" s="158"/>
      <c r="KQ18" s="158"/>
      <c r="KR18" s="158"/>
      <c r="KS18" s="158"/>
      <c r="KT18" s="158"/>
      <c r="KU18" s="158"/>
      <c r="KV18" s="158"/>
      <c r="KW18" s="158"/>
      <c r="KX18" s="158"/>
      <c r="KY18" s="158"/>
      <c r="KZ18" s="158"/>
      <c r="LA18" s="158"/>
      <c r="LB18" s="158"/>
      <c r="LC18" s="158"/>
      <c r="LD18" s="158"/>
      <c r="LE18" s="158"/>
      <c r="LF18" s="158"/>
      <c r="LG18" s="158"/>
      <c r="LH18" s="158"/>
      <c r="LI18" s="158"/>
      <c r="LJ18" s="158"/>
      <c r="LK18" s="158"/>
      <c r="LL18" s="158"/>
      <c r="LM18" s="158"/>
      <c r="LN18" s="158"/>
      <c r="LO18" s="158"/>
      <c r="LP18" s="158"/>
      <c r="LQ18" s="158"/>
      <c r="LR18" s="158"/>
      <c r="LS18" s="158"/>
      <c r="LT18" s="158"/>
      <c r="LU18" s="158"/>
      <c r="LV18" s="158"/>
      <c r="LW18" s="158"/>
      <c r="LX18" s="158"/>
      <c r="LY18" s="158"/>
      <c r="LZ18" s="158"/>
      <c r="MA18" s="158"/>
      <c r="MB18" s="158"/>
      <c r="MC18" s="158"/>
      <c r="MD18" s="158"/>
      <c r="ME18" s="158"/>
      <c r="MF18" s="158"/>
      <c r="MG18" s="158"/>
      <c r="MH18" s="158"/>
      <c r="MI18" s="158"/>
      <c r="MJ18" s="158"/>
      <c r="MK18" s="158"/>
      <c r="ML18" s="158"/>
      <c r="MM18" s="158"/>
      <c r="MN18" s="158"/>
      <c r="MO18" s="158"/>
      <c r="MP18" s="158"/>
      <c r="MQ18" s="158"/>
      <c r="MR18" s="158"/>
      <c r="MS18" s="158"/>
      <c r="MT18" s="158"/>
      <c r="MU18" s="158"/>
      <c r="MV18" s="158"/>
      <c r="MW18" s="158"/>
      <c r="MX18" s="158"/>
      <c r="MY18" s="158"/>
      <c r="MZ18" s="158"/>
      <c r="NA18" s="158"/>
      <c r="NB18" s="158"/>
      <c r="NC18" s="158"/>
      <c r="ND18" s="158"/>
      <c r="NE18" s="158"/>
      <c r="NF18" s="158"/>
      <c r="NG18" s="158"/>
      <c r="NH18" s="158"/>
      <c r="NI18" s="158"/>
      <c r="NJ18" s="158"/>
      <c r="NK18" s="158"/>
      <c r="NL18" s="158"/>
      <c r="NM18" s="158"/>
      <c r="NN18" s="158"/>
      <c r="NO18" s="158"/>
      <c r="NP18" s="158"/>
      <c r="NQ18" s="158"/>
      <c r="NR18" s="158"/>
      <c r="NS18" s="158"/>
      <c r="NT18" s="158"/>
      <c r="NU18" s="158"/>
      <c r="NV18" s="158"/>
      <c r="NW18" s="158"/>
      <c r="NX18" s="158"/>
      <c r="NY18" s="158"/>
      <c r="NZ18" s="158"/>
      <c r="OA18" s="158"/>
      <c r="OB18" s="158"/>
      <c r="OC18" s="158"/>
      <c r="OD18" s="158"/>
      <c r="OE18" s="158"/>
      <c r="OF18" s="158"/>
      <c r="OG18" s="158"/>
      <c r="OH18" s="158"/>
      <c r="OI18" s="158"/>
      <c r="OJ18" s="158"/>
      <c r="OK18" s="158"/>
      <c r="OL18" s="158"/>
      <c r="OM18" s="158"/>
      <c r="ON18" s="158"/>
      <c r="OO18" s="158"/>
      <c r="OP18" s="158"/>
      <c r="OQ18" s="158"/>
      <c r="OR18" s="158"/>
      <c r="OS18" s="158"/>
      <c r="OT18" s="158"/>
      <c r="OU18" s="158"/>
      <c r="OV18" s="158"/>
      <c r="OW18" s="158"/>
      <c r="OX18" s="158"/>
      <c r="OY18" s="158"/>
      <c r="OZ18" s="158"/>
      <c r="PA18" s="158"/>
      <c r="PB18" s="158"/>
      <c r="PC18" s="158"/>
      <c r="PD18" s="158"/>
      <c r="PE18" s="158"/>
      <c r="PF18" s="158"/>
      <c r="PG18" s="158"/>
      <c r="PH18" s="158"/>
      <c r="PI18" s="158"/>
      <c r="PJ18" s="158"/>
      <c r="PK18" s="158"/>
      <c r="PL18" s="158"/>
      <c r="PM18" s="158"/>
      <c r="PN18" s="158"/>
      <c r="PO18" s="158"/>
      <c r="PP18" s="158"/>
      <c r="PQ18" s="158"/>
      <c r="PR18" s="158"/>
      <c r="PS18" s="158"/>
      <c r="PT18" s="158"/>
      <c r="PU18" s="158"/>
      <c r="PV18" s="158"/>
      <c r="PW18" s="158"/>
      <c r="PX18" s="158"/>
      <c r="PY18" s="158"/>
      <c r="PZ18" s="158"/>
      <c r="QA18" s="158"/>
      <c r="QB18" s="158"/>
      <c r="QC18" s="158"/>
      <c r="QD18" s="158"/>
      <c r="QE18" s="158"/>
      <c r="QF18" s="158"/>
      <c r="QG18" s="158"/>
      <c r="QH18" s="158"/>
      <c r="QI18" s="158"/>
      <c r="QJ18" s="158"/>
      <c r="QK18" s="158"/>
      <c r="QL18" s="158"/>
      <c r="QM18" s="158"/>
      <c r="QN18" s="158"/>
      <c r="QO18" s="158"/>
      <c r="QP18" s="158"/>
      <c r="QQ18" s="158"/>
      <c r="QR18" s="158"/>
      <c r="QS18" s="158"/>
      <c r="QT18" s="158"/>
      <c r="QU18" s="158"/>
      <c r="QV18" s="158"/>
      <c r="QW18" s="158"/>
      <c r="QX18" s="158"/>
      <c r="QY18" s="158"/>
      <c r="QZ18" s="158"/>
      <c r="RA18" s="158"/>
      <c r="RB18" s="158"/>
      <c r="RC18" s="158"/>
      <c r="RD18" s="158"/>
      <c r="RE18" s="158"/>
      <c r="RF18" s="158"/>
      <c r="RG18" s="158"/>
      <c r="RH18" s="158"/>
      <c r="RI18" s="158"/>
      <c r="RJ18" s="158"/>
      <c r="RK18" s="158"/>
      <c r="RL18" s="158"/>
      <c r="RM18" s="158"/>
      <c r="RN18" s="158"/>
      <c r="RO18" s="158"/>
      <c r="RP18" s="158"/>
      <c r="RQ18" s="158"/>
      <c r="RR18" s="158"/>
      <c r="RS18" s="158"/>
      <c r="RT18" s="158"/>
      <c r="RU18" s="158"/>
      <c r="RV18" s="158"/>
      <c r="RW18" s="158"/>
      <c r="RX18" s="158"/>
      <c r="RY18" s="158"/>
      <c r="RZ18" s="158"/>
      <c r="SA18" s="158"/>
      <c r="SB18" s="158"/>
      <c r="SC18" s="158"/>
      <c r="SD18" s="158"/>
      <c r="SE18" s="158"/>
      <c r="SF18" s="158"/>
      <c r="SG18" s="158"/>
      <c r="SH18" s="158"/>
      <c r="SI18" s="158"/>
      <c r="SJ18" s="158"/>
      <c r="SK18" s="158"/>
      <c r="SL18" s="158"/>
      <c r="SM18" s="158"/>
      <c r="SN18" s="158"/>
      <c r="SO18" s="158"/>
      <c r="SP18" s="158"/>
      <c r="SQ18" s="158"/>
      <c r="SR18" s="158"/>
      <c r="SS18" s="158"/>
      <c r="ST18" s="158"/>
      <c r="SU18" s="158"/>
      <c r="SV18" s="158"/>
      <c r="SW18" s="158"/>
      <c r="SX18" s="158"/>
      <c r="SY18" s="158"/>
      <c r="SZ18" s="158"/>
      <c r="TA18" s="158"/>
      <c r="TB18" s="158"/>
      <c r="TC18" s="158"/>
      <c r="TD18" s="158"/>
      <c r="TE18" s="158"/>
      <c r="TF18" s="158"/>
      <c r="TG18" s="158"/>
      <c r="TH18" s="158"/>
      <c r="TI18" s="158"/>
      <c r="TJ18" s="158"/>
      <c r="TK18" s="158"/>
      <c r="TL18" s="158"/>
      <c r="TM18" s="158"/>
      <c r="TN18" s="158"/>
      <c r="TO18" s="158"/>
      <c r="TP18" s="158"/>
      <c r="TQ18" s="158"/>
      <c r="TR18" s="158"/>
      <c r="TS18" s="158"/>
      <c r="TT18" s="158"/>
      <c r="TU18" s="158"/>
      <c r="TV18" s="158"/>
      <c r="TW18" s="158"/>
      <c r="TX18" s="158"/>
      <c r="TY18" s="158"/>
      <c r="TZ18" s="158"/>
      <c r="UA18" s="158"/>
      <c r="UB18" s="158"/>
      <c r="UC18" s="158"/>
      <c r="UD18" s="158"/>
      <c r="UE18" s="158"/>
      <c r="UF18" s="158"/>
      <c r="UG18" s="158"/>
      <c r="UH18" s="158"/>
      <c r="UI18" s="158"/>
      <c r="UJ18" s="158"/>
      <c r="UK18" s="158"/>
      <c r="UL18" s="158"/>
      <c r="UM18" s="158"/>
      <c r="UN18" s="158"/>
      <c r="UO18" s="158"/>
      <c r="UP18" s="158"/>
      <c r="UQ18" s="158"/>
      <c r="UR18" s="159"/>
      <c r="US18" s="158"/>
      <c r="UT18" s="158"/>
      <c r="UU18" s="158"/>
      <c r="UV18" s="158"/>
      <c r="UW18" s="158"/>
      <c r="UX18" s="158"/>
      <c r="UY18" s="158"/>
      <c r="UZ18" s="158"/>
      <c r="VA18" s="158"/>
      <c r="VB18" s="158"/>
      <c r="VC18" s="158"/>
      <c r="VD18" s="158"/>
      <c r="VE18" s="158"/>
      <c r="VF18" s="158"/>
      <c r="VG18" s="158"/>
      <c r="VH18" s="158"/>
      <c r="VI18" s="158"/>
      <c r="VJ18" s="158"/>
      <c r="VK18" s="158"/>
      <c r="VL18" s="158"/>
      <c r="VM18" s="159"/>
      <c r="VN18" s="158"/>
      <c r="VO18" s="158"/>
      <c r="VP18" s="158"/>
      <c r="VQ18" s="158"/>
      <c r="VR18" s="158"/>
      <c r="VS18" s="158"/>
      <c r="VT18" s="158"/>
      <c r="VU18" s="158"/>
      <c r="VV18" s="158"/>
      <c r="VW18" s="158"/>
      <c r="VX18" s="158"/>
      <c r="VY18" s="158"/>
      <c r="VZ18" s="158"/>
      <c r="WA18" s="158"/>
      <c r="WB18" s="158"/>
      <c r="WC18" s="158"/>
      <c r="WD18" s="158"/>
      <c r="WE18" s="158"/>
      <c r="WF18" s="158"/>
      <c r="WG18" s="158"/>
      <c r="WH18" s="159"/>
      <c r="WI18" s="158"/>
      <c r="WJ18" s="158"/>
      <c r="WK18" s="158"/>
      <c r="WL18" s="158"/>
      <c r="WM18" s="158"/>
      <c r="WN18" s="158"/>
      <c r="WO18" s="158"/>
      <c r="WP18" s="158"/>
      <c r="WQ18" s="158"/>
      <c r="WR18" s="158"/>
      <c r="WS18" s="158"/>
      <c r="WT18" s="158"/>
      <c r="WU18" s="158"/>
      <c r="WV18" s="158"/>
      <c r="WW18" s="158"/>
      <c r="WX18" s="158"/>
      <c r="WY18" s="158"/>
      <c r="WZ18" s="158"/>
      <c r="XA18" s="158"/>
      <c r="XB18" s="158"/>
      <c r="XC18" s="159"/>
      <c r="XD18" s="158"/>
      <c r="XE18" s="158"/>
      <c r="XF18" s="158"/>
      <c r="XG18" s="158"/>
      <c r="XH18" s="158"/>
      <c r="XI18" s="158"/>
      <c r="XJ18" s="158"/>
      <c r="XK18" s="158"/>
      <c r="XL18" s="158"/>
      <c r="XM18" s="158"/>
      <c r="XN18" s="158"/>
      <c r="XO18" s="158"/>
      <c r="XP18" s="158"/>
      <c r="XQ18" s="158"/>
      <c r="XR18" s="158"/>
      <c r="XS18" s="158"/>
      <c r="XT18" s="158"/>
      <c r="XU18" s="158"/>
      <c r="XV18" s="158"/>
      <c r="XW18" s="158"/>
      <c r="XX18" s="159"/>
      <c r="XY18" s="158"/>
      <c r="XZ18" s="158"/>
      <c r="YA18" s="158"/>
      <c r="YB18" s="158"/>
      <c r="YC18" s="158"/>
      <c r="YD18" s="158"/>
      <c r="YE18" s="158"/>
      <c r="YF18" s="158"/>
      <c r="YG18" s="158"/>
      <c r="YH18" s="158"/>
      <c r="YI18" s="158"/>
      <c r="YJ18" s="158"/>
      <c r="YK18" s="158"/>
      <c r="YL18" s="158"/>
      <c r="YM18" s="158"/>
      <c r="YN18" s="158"/>
      <c r="YO18" s="158"/>
      <c r="YP18" s="158"/>
      <c r="YQ18" s="158"/>
      <c r="YR18" s="158"/>
      <c r="YS18" s="159"/>
      <c r="YT18" s="158"/>
      <c r="YU18" s="158"/>
      <c r="YV18" s="158"/>
      <c r="YW18" s="158"/>
      <c r="YX18" s="158"/>
      <c r="YY18" s="158"/>
      <c r="YZ18" s="158"/>
      <c r="ZA18" s="158"/>
      <c r="ZB18" s="158"/>
      <c r="ZC18" s="158"/>
      <c r="ZD18" s="158"/>
      <c r="ZE18" s="158"/>
      <c r="ZF18" s="158"/>
      <c r="ZG18" s="158"/>
      <c r="ZH18" s="158"/>
      <c r="ZI18" s="158"/>
      <c r="ZJ18" s="158"/>
      <c r="ZK18" s="158"/>
      <c r="ZL18" s="158"/>
      <c r="ZM18" s="158"/>
      <c r="ZN18" s="159"/>
      <c r="ZO18" s="158"/>
      <c r="ZP18" s="158"/>
      <c r="ZQ18" s="158"/>
      <c r="ZR18" s="158"/>
      <c r="ZS18" s="158"/>
      <c r="ZT18" s="158"/>
      <c r="ZU18" s="158"/>
      <c r="ZV18" s="158"/>
      <c r="ZW18" s="158"/>
      <c r="ZX18" s="158"/>
      <c r="ZY18" s="158"/>
      <c r="ZZ18" s="158"/>
      <c r="AAA18" s="158"/>
      <c r="AAB18" s="158"/>
      <c r="AAC18" s="158"/>
      <c r="AAD18" s="158"/>
      <c r="AAE18" s="158"/>
      <c r="AAF18" s="158"/>
      <c r="AAG18" s="158"/>
      <c r="AAH18" s="158"/>
      <c r="AAI18" s="159"/>
      <c r="AAJ18" s="158"/>
      <c r="AAK18" s="158"/>
      <c r="AAL18" s="158"/>
      <c r="AAM18" s="158"/>
      <c r="AAN18" s="158"/>
      <c r="AAO18" s="158"/>
      <c r="AAP18" s="158"/>
      <c r="AAQ18" s="158"/>
      <c r="AAR18" s="158"/>
      <c r="AAS18" s="158"/>
      <c r="AAT18" s="158"/>
      <c r="AAU18" s="158"/>
      <c r="AAV18" s="158"/>
      <c r="AAW18" s="158"/>
      <c r="AAX18" s="158"/>
      <c r="AAY18" s="158"/>
      <c r="AAZ18" s="158"/>
      <c r="ABA18" s="158"/>
      <c r="ABB18" s="158"/>
      <c r="ABC18" s="158"/>
      <c r="ABD18" s="159"/>
      <c r="ABE18" s="158"/>
      <c r="ABF18" s="158"/>
      <c r="ABG18" s="158"/>
      <c r="ABH18" s="158"/>
      <c r="ABI18" s="158"/>
      <c r="ABJ18" s="158"/>
      <c r="ABK18" s="158"/>
      <c r="ABL18" s="158"/>
      <c r="ABM18" s="158"/>
      <c r="ABN18" s="158"/>
      <c r="ABO18" s="158"/>
      <c r="ABP18" s="158"/>
      <c r="ABQ18" s="158"/>
      <c r="ABR18" s="158"/>
      <c r="ABS18" s="158"/>
      <c r="ABT18" s="158"/>
      <c r="ABU18" s="158"/>
      <c r="ABV18" s="158"/>
      <c r="ABW18" s="158"/>
      <c r="ABX18" s="158"/>
      <c r="ABY18" s="159"/>
      <c r="ABZ18" s="158"/>
      <c r="ACA18" s="158"/>
      <c r="ACB18" s="158"/>
      <c r="ACC18" s="158"/>
      <c r="ACD18" s="158"/>
      <c r="ACE18" s="158"/>
      <c r="ACF18" s="158"/>
      <c r="ACG18" s="158"/>
      <c r="ACH18" s="158"/>
      <c r="ACI18" s="158"/>
      <c r="ACJ18" s="158"/>
      <c r="ACK18" s="158"/>
      <c r="ACL18" s="158"/>
      <c r="ACM18" s="158"/>
      <c r="ACN18" s="158"/>
      <c r="ACO18" s="158"/>
      <c r="ACP18" s="158"/>
      <c r="ACQ18" s="158"/>
      <c r="ACR18" s="158"/>
      <c r="ACS18" s="158"/>
      <c r="ACT18" s="159"/>
      <c r="ACU18" s="158"/>
      <c r="ACV18" s="158"/>
      <c r="ACW18" s="158"/>
      <c r="ACX18" s="158"/>
      <c r="ACY18" s="158"/>
      <c r="ACZ18" s="158"/>
      <c r="ADA18" s="158"/>
      <c r="ADB18" s="158"/>
      <c r="ADC18" s="158"/>
      <c r="ADD18" s="158"/>
      <c r="ADE18" s="158"/>
      <c r="ADF18" s="158"/>
      <c r="ADG18" s="158"/>
      <c r="ADH18" s="158"/>
      <c r="ADI18" s="158"/>
      <c r="ADJ18" s="158"/>
      <c r="ADK18" s="158"/>
      <c r="ADL18" s="158"/>
      <c r="ADM18" s="158"/>
      <c r="ADN18" s="158"/>
      <c r="ADO18" s="159"/>
      <c r="ADP18" s="158"/>
      <c r="ADQ18" s="158"/>
      <c r="ADR18" s="158"/>
      <c r="ADS18" s="158"/>
      <c r="ADT18" s="158"/>
      <c r="ADU18" s="158"/>
      <c r="ADV18" s="158"/>
      <c r="ADW18" s="158"/>
      <c r="ADX18" s="158"/>
      <c r="ADY18" s="158"/>
      <c r="ADZ18" s="158"/>
      <c r="AEA18" s="158"/>
      <c r="AEB18" s="158"/>
      <c r="AEC18" s="158"/>
      <c r="AED18" s="158"/>
      <c r="AEE18" s="158"/>
      <c r="AEF18" s="158"/>
      <c r="AEG18" s="158"/>
      <c r="AEH18" s="158"/>
      <c r="AEI18" s="158"/>
      <c r="AEJ18" s="159"/>
      <c r="AEK18" s="158"/>
      <c r="AEL18" s="158"/>
      <c r="AEM18" s="158"/>
      <c r="AEN18" s="158"/>
      <c r="AEO18" s="158"/>
      <c r="AEP18" s="158"/>
      <c r="AEQ18" s="158"/>
      <c r="AER18" s="158"/>
      <c r="AES18" s="158"/>
      <c r="AET18" s="158"/>
      <c r="AEU18" s="158"/>
      <c r="AEV18" s="158"/>
      <c r="AEW18" s="158"/>
      <c r="AEX18" s="158"/>
      <c r="AEY18" s="158"/>
      <c r="AEZ18" s="158"/>
      <c r="AFA18" s="158"/>
      <c r="AFB18" s="158"/>
      <c r="AFC18" s="158"/>
      <c r="AFD18" s="158"/>
      <c r="AFE18" s="159"/>
    </row>
    <row r="19" spans="1:837" s="151" customFormat="1" ht="20.100000000000001" customHeight="1" outlineLevel="1">
      <c r="A19" s="93" t="s">
        <v>386</v>
      </c>
      <c r="B19" s="94" t="s">
        <v>377</v>
      </c>
      <c r="C19" s="106" t="s">
        <v>387</v>
      </c>
      <c r="D19" s="149"/>
      <c r="E19" s="149"/>
      <c r="F19" s="204">
        <f>MIN(F20:F21)</f>
        <v>45373</v>
      </c>
      <c r="G19" s="204">
        <f>MAX(G20:G21)</f>
        <v>45486</v>
      </c>
      <c r="H19" s="96">
        <f t="shared" si="60"/>
        <v>114</v>
      </c>
      <c r="I19" s="97">
        <f t="shared" ca="1" si="61"/>
        <v>0.28947368421052633</v>
      </c>
      <c r="J19" s="205">
        <f ca="1">AVERAGE(J20:J21)*2</f>
        <v>-33</v>
      </c>
      <c r="K19" s="97">
        <f ca="1">I19+J19/H19</f>
        <v>0</v>
      </c>
      <c r="L19" s="150"/>
      <c r="M19" s="150"/>
      <c r="N19" s="150"/>
      <c r="O19" s="150"/>
      <c r="P19" s="150"/>
      <c r="Q19" s="150"/>
      <c r="R19" s="150"/>
      <c r="S19" s="150"/>
      <c r="T19" s="150"/>
      <c r="U19" s="150"/>
      <c r="V19" s="150"/>
      <c r="W19" s="150"/>
      <c r="X19" s="150"/>
      <c r="Y19" s="150"/>
      <c r="Z19" s="150"/>
      <c r="AA19" s="150"/>
      <c r="AB19" s="150"/>
      <c r="AC19" s="150"/>
      <c r="AD19" s="150"/>
      <c r="AE19" s="150"/>
      <c r="AF19" s="150"/>
      <c r="AG19" s="150"/>
      <c r="AH19" s="150"/>
      <c r="AI19" s="150"/>
      <c r="AJ19" s="150"/>
      <c r="AK19" s="150"/>
      <c r="AL19" s="150"/>
      <c r="AM19" s="150"/>
      <c r="AN19" s="150"/>
      <c r="AO19" s="150"/>
      <c r="AP19" s="150"/>
      <c r="AQ19" s="150"/>
      <c r="AR19" s="150"/>
      <c r="AS19" s="150"/>
      <c r="AT19" s="150"/>
      <c r="AU19" s="150"/>
      <c r="AV19" s="150"/>
      <c r="AW19" s="150"/>
      <c r="AX19" s="150"/>
      <c r="AY19" s="150"/>
      <c r="AZ19" s="150"/>
      <c r="BA19" s="150"/>
      <c r="BB19" s="150"/>
      <c r="BC19" s="150"/>
      <c r="BD19" s="150"/>
      <c r="BE19" s="150"/>
      <c r="BF19" s="150"/>
      <c r="BG19" s="150"/>
      <c r="BH19" s="150"/>
      <c r="BI19" s="150"/>
      <c r="BJ19" s="150"/>
      <c r="BK19" s="150"/>
      <c r="BL19" s="150"/>
      <c r="BM19" s="150"/>
      <c r="BN19" s="150"/>
      <c r="BO19" s="150"/>
      <c r="BP19" s="150"/>
      <c r="BQ19" s="150"/>
      <c r="BR19" s="150"/>
      <c r="BS19" s="150"/>
      <c r="BT19" s="150"/>
      <c r="BU19" s="150"/>
      <c r="BV19" s="150"/>
      <c r="BW19" s="150"/>
      <c r="BX19" s="150"/>
      <c r="BY19" s="150"/>
      <c r="BZ19" s="150"/>
      <c r="CA19" s="150"/>
      <c r="CB19" s="150"/>
      <c r="CC19" s="150"/>
      <c r="CD19" s="150"/>
      <c r="CE19" s="150"/>
      <c r="CF19" s="150"/>
      <c r="CG19" s="150"/>
      <c r="CH19" s="150"/>
      <c r="CI19" s="150"/>
      <c r="CJ19" s="150"/>
      <c r="CK19" s="150"/>
      <c r="CL19" s="150"/>
      <c r="CM19" s="150"/>
      <c r="CN19" s="150"/>
      <c r="CO19" s="150"/>
      <c r="CP19" s="150"/>
      <c r="CQ19" s="150"/>
      <c r="CR19" s="150"/>
      <c r="CS19" s="150"/>
      <c r="CT19" s="150"/>
      <c r="CU19" s="150"/>
      <c r="CV19" s="150"/>
      <c r="CW19" s="150"/>
      <c r="CX19" s="150"/>
      <c r="CY19" s="150"/>
      <c r="CZ19" s="150"/>
      <c r="DA19" s="150"/>
      <c r="DB19" s="150"/>
      <c r="DC19" s="150"/>
      <c r="DD19" s="150"/>
      <c r="DE19" s="150"/>
      <c r="DF19" s="150"/>
      <c r="DG19" s="150"/>
      <c r="DH19" s="150"/>
      <c r="DI19" s="150"/>
      <c r="DJ19" s="150"/>
      <c r="DK19" s="150"/>
      <c r="DL19" s="150"/>
      <c r="DM19" s="150"/>
      <c r="DN19" s="150"/>
      <c r="DO19" s="150"/>
      <c r="DP19" s="150"/>
      <c r="DQ19" s="150"/>
      <c r="DR19" s="150"/>
      <c r="DS19" s="150"/>
      <c r="DT19" s="150"/>
      <c r="DU19" s="150"/>
      <c r="DV19" s="150"/>
      <c r="DW19" s="150"/>
      <c r="DX19" s="150"/>
      <c r="DY19" s="150"/>
      <c r="DZ19" s="150"/>
      <c r="EA19" s="150"/>
      <c r="EB19" s="150"/>
      <c r="EC19" s="150"/>
      <c r="ED19" s="150"/>
      <c r="EE19" s="150"/>
      <c r="EF19" s="150"/>
      <c r="EG19" s="150"/>
      <c r="EH19" s="150"/>
      <c r="EI19" s="150"/>
      <c r="EJ19" s="150"/>
      <c r="EK19" s="150"/>
      <c r="EL19" s="150"/>
      <c r="EM19" s="150"/>
      <c r="EN19" s="150"/>
      <c r="EO19" s="150"/>
      <c r="EP19" s="150"/>
      <c r="EQ19" s="150"/>
      <c r="ER19" s="150"/>
      <c r="ES19" s="150"/>
      <c r="ET19" s="150"/>
      <c r="EU19" s="150"/>
      <c r="EV19" s="150"/>
      <c r="EW19" s="150"/>
      <c r="EX19" s="150"/>
      <c r="EY19" s="150"/>
      <c r="EZ19" s="150"/>
      <c r="FA19" s="150"/>
      <c r="FB19" s="150"/>
      <c r="FC19" s="150"/>
      <c r="FD19" s="150"/>
      <c r="FE19" s="150"/>
      <c r="FF19" s="150"/>
      <c r="FG19" s="150"/>
      <c r="FH19" s="150"/>
      <c r="FI19" s="150"/>
      <c r="FJ19" s="150"/>
      <c r="FK19" s="150"/>
      <c r="FL19" s="150"/>
      <c r="FM19" s="150"/>
      <c r="FN19" s="150"/>
      <c r="FO19" s="150"/>
      <c r="FP19" s="150"/>
      <c r="FQ19" s="150"/>
      <c r="FR19" s="150"/>
      <c r="FS19" s="150"/>
      <c r="FT19" s="150"/>
      <c r="FU19" s="150"/>
      <c r="FV19" s="150"/>
      <c r="FW19" s="150"/>
      <c r="FX19" s="150"/>
      <c r="FY19" s="150"/>
      <c r="FZ19" s="150"/>
      <c r="GA19" s="150"/>
      <c r="GB19" s="150"/>
      <c r="GC19" s="150"/>
      <c r="GD19" s="150"/>
      <c r="GE19" s="150"/>
      <c r="GF19" s="150"/>
      <c r="GG19" s="150"/>
      <c r="GH19" s="150"/>
      <c r="GI19" s="150"/>
      <c r="GJ19" s="150"/>
      <c r="GK19" s="150"/>
      <c r="GL19" s="150"/>
      <c r="GM19" s="150"/>
      <c r="GN19" s="150"/>
      <c r="GO19" s="150"/>
      <c r="GP19" s="150"/>
      <c r="GQ19" s="150"/>
      <c r="GR19" s="150"/>
      <c r="GS19" s="150"/>
      <c r="GT19" s="150"/>
      <c r="GU19" s="150"/>
      <c r="GV19" s="150"/>
      <c r="GW19" s="150"/>
      <c r="GX19" s="150"/>
      <c r="GY19" s="150"/>
      <c r="GZ19" s="150"/>
      <c r="HA19" s="150"/>
      <c r="HB19" s="150"/>
      <c r="HC19" s="150"/>
      <c r="HD19" s="150"/>
      <c r="HE19" s="150"/>
      <c r="HF19" s="150"/>
      <c r="HG19" s="150"/>
      <c r="HH19" s="150"/>
      <c r="HI19" s="150"/>
      <c r="HJ19" s="150"/>
      <c r="HK19" s="150"/>
      <c r="HL19" s="150"/>
      <c r="HM19" s="150"/>
      <c r="HN19" s="150"/>
      <c r="HO19" s="150"/>
      <c r="HP19" s="150"/>
      <c r="HQ19" s="150"/>
      <c r="HR19" s="150"/>
      <c r="HS19" s="150"/>
      <c r="HT19" s="150"/>
      <c r="HU19" s="150"/>
      <c r="HV19" s="150"/>
      <c r="HW19" s="150"/>
      <c r="HX19" s="150"/>
      <c r="HY19" s="150"/>
      <c r="HZ19" s="150"/>
      <c r="IA19" s="150"/>
      <c r="IB19" s="150"/>
      <c r="IC19" s="150"/>
      <c r="ID19" s="150"/>
      <c r="IE19" s="150"/>
      <c r="IF19" s="150"/>
      <c r="IG19" s="150"/>
      <c r="IH19" s="150"/>
      <c r="II19" s="150"/>
      <c r="IJ19" s="150"/>
      <c r="IK19" s="150"/>
      <c r="IL19" s="150"/>
      <c r="IM19" s="150"/>
      <c r="IN19" s="150"/>
      <c r="IO19" s="150"/>
      <c r="IP19" s="150"/>
      <c r="IQ19" s="150"/>
      <c r="IR19" s="150"/>
      <c r="IS19" s="150"/>
      <c r="IT19" s="150"/>
      <c r="IU19" s="150"/>
      <c r="IV19" s="150"/>
      <c r="IW19" s="150"/>
      <c r="IX19" s="150"/>
      <c r="IY19" s="150"/>
      <c r="IZ19" s="150"/>
      <c r="JA19" s="150"/>
      <c r="JB19" s="150"/>
      <c r="JC19" s="150"/>
      <c r="JD19" s="150"/>
      <c r="JE19" s="150"/>
      <c r="JF19" s="150"/>
      <c r="JG19" s="150"/>
      <c r="JH19" s="150"/>
      <c r="JI19" s="150"/>
      <c r="JJ19" s="150"/>
      <c r="JK19" s="150"/>
      <c r="JL19" s="150"/>
      <c r="JM19" s="150"/>
      <c r="JN19" s="150"/>
      <c r="JO19" s="150"/>
      <c r="JP19" s="150"/>
      <c r="JQ19" s="150"/>
      <c r="JR19" s="150"/>
      <c r="JS19" s="150"/>
      <c r="JT19" s="150"/>
      <c r="JU19" s="150"/>
      <c r="JV19" s="150"/>
      <c r="JW19" s="150"/>
      <c r="JX19" s="150"/>
      <c r="JY19" s="150"/>
      <c r="JZ19" s="150"/>
      <c r="KA19" s="150"/>
      <c r="KB19" s="150"/>
      <c r="KC19" s="150"/>
      <c r="KD19" s="150"/>
      <c r="KE19" s="150"/>
      <c r="KF19" s="150"/>
      <c r="KG19" s="150"/>
      <c r="KH19" s="150"/>
      <c r="KI19" s="150"/>
      <c r="KJ19" s="150"/>
      <c r="KK19" s="150"/>
      <c r="KL19" s="150"/>
      <c r="KM19" s="150"/>
      <c r="KN19" s="150"/>
      <c r="KO19" s="150"/>
      <c r="KP19" s="150"/>
      <c r="KQ19" s="150"/>
      <c r="KR19" s="150"/>
      <c r="KS19" s="150"/>
      <c r="KT19" s="150"/>
      <c r="KU19" s="150"/>
      <c r="KV19" s="150"/>
      <c r="KW19" s="150"/>
      <c r="KX19" s="150"/>
      <c r="KY19" s="150"/>
      <c r="KZ19" s="150"/>
      <c r="LA19" s="150"/>
      <c r="LB19" s="150"/>
      <c r="LC19" s="150"/>
      <c r="LD19" s="150"/>
      <c r="LE19" s="150"/>
      <c r="LF19" s="150"/>
      <c r="LG19" s="150"/>
      <c r="LH19" s="150"/>
      <c r="LI19" s="150"/>
      <c r="LJ19" s="150"/>
      <c r="LK19" s="150"/>
      <c r="LL19" s="150"/>
      <c r="LM19" s="150"/>
      <c r="LN19" s="150"/>
      <c r="LO19" s="150"/>
      <c r="LP19" s="150"/>
      <c r="LQ19" s="150"/>
      <c r="LR19" s="150"/>
      <c r="LS19" s="150"/>
      <c r="LT19" s="150"/>
      <c r="LU19" s="150"/>
      <c r="LV19" s="150"/>
      <c r="LW19" s="150"/>
      <c r="LX19" s="150"/>
      <c r="LY19" s="150"/>
      <c r="LZ19" s="150"/>
      <c r="MA19" s="150"/>
      <c r="MB19" s="150"/>
      <c r="MC19" s="150"/>
      <c r="MD19" s="150"/>
      <c r="ME19" s="150"/>
      <c r="MF19" s="150"/>
      <c r="MG19" s="150"/>
      <c r="MH19" s="150"/>
      <c r="MI19" s="150"/>
      <c r="MJ19" s="150"/>
      <c r="MK19" s="150"/>
      <c r="ML19" s="150"/>
      <c r="MM19" s="150"/>
      <c r="MN19" s="150"/>
      <c r="MO19" s="150"/>
      <c r="MP19" s="150"/>
      <c r="MQ19" s="150"/>
      <c r="MR19" s="150"/>
      <c r="MS19" s="150"/>
      <c r="MT19" s="150"/>
      <c r="MU19" s="150"/>
      <c r="MV19" s="150"/>
      <c r="MW19" s="150"/>
      <c r="MX19" s="150"/>
      <c r="MY19" s="150"/>
      <c r="MZ19" s="150"/>
      <c r="NA19" s="150"/>
      <c r="NB19" s="150"/>
      <c r="NC19" s="150"/>
      <c r="ND19" s="150"/>
      <c r="NE19" s="150"/>
      <c r="NF19" s="150"/>
      <c r="NG19" s="150"/>
      <c r="NH19" s="150"/>
      <c r="NI19" s="150"/>
      <c r="NJ19" s="150"/>
      <c r="NK19" s="150"/>
      <c r="NL19" s="150"/>
      <c r="NM19" s="150"/>
      <c r="NN19" s="150"/>
      <c r="NO19" s="150"/>
      <c r="NP19" s="150"/>
      <c r="NQ19" s="150"/>
      <c r="NR19" s="150"/>
      <c r="NS19" s="150"/>
      <c r="NT19" s="150"/>
      <c r="NU19" s="150"/>
      <c r="NV19" s="150"/>
      <c r="NW19" s="150"/>
      <c r="NX19" s="150"/>
      <c r="NY19" s="150"/>
      <c r="NZ19" s="150"/>
      <c r="OA19" s="150"/>
      <c r="OB19" s="150"/>
      <c r="OC19" s="150"/>
      <c r="OD19" s="150"/>
      <c r="OE19" s="150"/>
      <c r="OF19" s="150"/>
      <c r="OG19" s="150"/>
      <c r="OH19" s="150"/>
      <c r="OI19" s="150"/>
      <c r="OJ19" s="150"/>
      <c r="OK19" s="150"/>
      <c r="OL19" s="150"/>
      <c r="OM19" s="150"/>
      <c r="ON19" s="150"/>
      <c r="OO19" s="150"/>
      <c r="OP19" s="150"/>
      <c r="OQ19" s="150"/>
      <c r="OR19" s="150"/>
      <c r="OS19" s="150"/>
      <c r="OT19" s="150"/>
      <c r="OU19" s="150"/>
      <c r="OV19" s="150"/>
      <c r="OW19" s="150"/>
      <c r="OX19" s="150"/>
      <c r="OY19" s="150"/>
      <c r="OZ19" s="150"/>
      <c r="PA19" s="150"/>
      <c r="PB19" s="150"/>
      <c r="PC19" s="150"/>
      <c r="PD19" s="150"/>
      <c r="PE19" s="150"/>
      <c r="PF19" s="150"/>
      <c r="PG19" s="150"/>
      <c r="PH19" s="150"/>
      <c r="PI19" s="150"/>
      <c r="PJ19" s="150"/>
      <c r="PK19" s="150"/>
      <c r="PL19" s="150"/>
      <c r="PM19" s="150"/>
      <c r="PN19" s="150"/>
      <c r="PO19" s="150"/>
      <c r="PP19" s="150"/>
      <c r="PQ19" s="150"/>
      <c r="PR19" s="150"/>
      <c r="PS19" s="150"/>
      <c r="PT19" s="150"/>
      <c r="PU19" s="150"/>
      <c r="PV19" s="150"/>
      <c r="PW19" s="150"/>
      <c r="PX19" s="150"/>
      <c r="PY19" s="150"/>
      <c r="PZ19" s="150"/>
      <c r="QA19" s="150"/>
      <c r="QB19" s="150"/>
      <c r="QC19" s="150"/>
      <c r="QD19" s="150"/>
      <c r="QE19" s="150"/>
      <c r="QF19" s="150"/>
      <c r="QG19" s="150"/>
      <c r="QH19" s="150"/>
      <c r="QI19" s="150"/>
      <c r="QJ19" s="150"/>
      <c r="QK19" s="150"/>
      <c r="QL19" s="150"/>
      <c r="QM19" s="150"/>
      <c r="QN19" s="150"/>
      <c r="QO19" s="150"/>
      <c r="QP19" s="150"/>
      <c r="QQ19" s="150"/>
      <c r="QR19" s="150"/>
      <c r="QS19" s="150"/>
      <c r="QT19" s="150"/>
      <c r="QU19" s="150"/>
      <c r="QV19" s="150"/>
      <c r="QW19" s="150"/>
      <c r="QX19" s="150"/>
      <c r="QY19" s="150"/>
      <c r="QZ19" s="150"/>
      <c r="RA19" s="150"/>
      <c r="RB19" s="150"/>
      <c r="RC19" s="150"/>
      <c r="RD19" s="150"/>
      <c r="RE19" s="150"/>
      <c r="RF19" s="150"/>
      <c r="RG19" s="150"/>
      <c r="RH19" s="150"/>
      <c r="RI19" s="150"/>
      <c r="RJ19" s="150"/>
      <c r="RK19" s="150"/>
      <c r="RL19" s="150"/>
      <c r="RM19" s="150"/>
      <c r="RN19" s="150"/>
      <c r="RO19" s="150"/>
      <c r="RP19" s="150"/>
      <c r="RQ19" s="150"/>
      <c r="RR19" s="150"/>
      <c r="RS19" s="150"/>
      <c r="RT19" s="150"/>
      <c r="RU19" s="150"/>
      <c r="RV19" s="150"/>
      <c r="RW19" s="150"/>
      <c r="RX19" s="150"/>
      <c r="RY19" s="150"/>
      <c r="RZ19" s="150"/>
      <c r="SA19" s="150"/>
      <c r="SB19" s="150"/>
      <c r="SC19" s="150"/>
      <c r="SD19" s="150"/>
      <c r="SE19" s="150"/>
      <c r="SF19" s="150"/>
      <c r="SG19" s="150"/>
      <c r="SH19" s="150"/>
      <c r="SI19" s="150"/>
      <c r="SJ19" s="150"/>
      <c r="SK19" s="150"/>
      <c r="SL19" s="150"/>
      <c r="SM19" s="150"/>
      <c r="SN19" s="150"/>
      <c r="SO19" s="150"/>
      <c r="SP19" s="150"/>
      <c r="SQ19" s="150"/>
      <c r="SR19" s="150"/>
      <c r="SS19" s="150"/>
      <c r="ST19" s="150"/>
      <c r="SU19" s="150"/>
      <c r="SV19" s="150"/>
      <c r="SW19" s="150"/>
      <c r="SX19" s="150"/>
      <c r="SY19" s="150"/>
      <c r="SZ19" s="150"/>
      <c r="TA19" s="150"/>
      <c r="TB19" s="150"/>
      <c r="TC19" s="150"/>
      <c r="TD19" s="150"/>
      <c r="TE19" s="150"/>
      <c r="TF19" s="150"/>
      <c r="TG19" s="150"/>
      <c r="TH19" s="150"/>
      <c r="TI19" s="150"/>
      <c r="TJ19" s="150"/>
      <c r="TK19" s="150"/>
      <c r="TL19" s="150"/>
      <c r="TM19" s="150"/>
      <c r="TN19" s="150"/>
      <c r="TO19" s="150"/>
      <c r="TP19" s="150"/>
      <c r="TQ19" s="150"/>
      <c r="TR19" s="150"/>
      <c r="TS19" s="150"/>
      <c r="TT19" s="150"/>
      <c r="TU19" s="150"/>
      <c r="TV19" s="150"/>
      <c r="TW19" s="150"/>
      <c r="TX19" s="150"/>
      <c r="TY19" s="150"/>
      <c r="TZ19" s="150"/>
      <c r="UA19" s="150"/>
      <c r="UB19" s="150"/>
      <c r="UC19" s="150"/>
      <c r="UD19" s="150"/>
      <c r="UE19" s="150"/>
      <c r="UF19" s="150"/>
      <c r="UG19" s="150"/>
      <c r="UH19" s="150"/>
      <c r="UI19" s="150"/>
      <c r="UJ19" s="150"/>
      <c r="UK19" s="150"/>
      <c r="UL19" s="150"/>
      <c r="UM19" s="150"/>
      <c r="UN19" s="150"/>
      <c r="UO19" s="150"/>
      <c r="UP19" s="150"/>
      <c r="UQ19" s="150"/>
      <c r="US19" s="150"/>
      <c r="UT19" s="150"/>
      <c r="UU19" s="150"/>
      <c r="UV19" s="150"/>
      <c r="UW19" s="150"/>
      <c r="UX19" s="150"/>
      <c r="UY19" s="150"/>
      <c r="UZ19" s="150"/>
      <c r="VA19" s="150"/>
      <c r="VB19" s="150"/>
      <c r="VC19" s="150"/>
      <c r="VD19" s="150"/>
      <c r="VE19" s="150"/>
      <c r="VF19" s="150"/>
      <c r="VG19" s="150"/>
      <c r="VH19" s="150"/>
      <c r="VI19" s="150"/>
      <c r="VJ19" s="150"/>
      <c r="VK19" s="150"/>
      <c r="VL19" s="150"/>
      <c r="VN19" s="150"/>
      <c r="VO19" s="150"/>
      <c r="VP19" s="150"/>
      <c r="VQ19" s="150"/>
      <c r="VR19" s="150"/>
      <c r="VS19" s="150"/>
      <c r="VT19" s="150"/>
      <c r="VU19" s="150"/>
      <c r="VV19" s="150"/>
      <c r="VW19" s="150"/>
      <c r="VX19" s="150"/>
      <c r="VY19" s="150"/>
      <c r="VZ19" s="150"/>
      <c r="WA19" s="150"/>
      <c r="WB19" s="150"/>
      <c r="WC19" s="150"/>
      <c r="WD19" s="150"/>
      <c r="WE19" s="150"/>
      <c r="WF19" s="150"/>
      <c r="WG19" s="150"/>
      <c r="WI19" s="150"/>
      <c r="WJ19" s="150"/>
      <c r="WK19" s="150"/>
      <c r="WL19" s="150"/>
      <c r="WM19" s="150"/>
      <c r="WN19" s="150"/>
      <c r="WO19" s="150"/>
      <c r="WP19" s="150"/>
      <c r="WQ19" s="150"/>
      <c r="WR19" s="150"/>
      <c r="WS19" s="150"/>
      <c r="WT19" s="150"/>
      <c r="WU19" s="150"/>
      <c r="WV19" s="150"/>
      <c r="WW19" s="150"/>
      <c r="WX19" s="150"/>
      <c r="WY19" s="150"/>
      <c r="WZ19" s="150"/>
      <c r="XA19" s="150"/>
      <c r="XB19" s="150"/>
      <c r="XD19" s="150"/>
      <c r="XE19" s="150"/>
      <c r="XF19" s="150"/>
      <c r="XG19" s="150"/>
      <c r="XH19" s="150"/>
      <c r="XI19" s="150"/>
      <c r="XJ19" s="150"/>
      <c r="XK19" s="150"/>
      <c r="XL19" s="150"/>
      <c r="XM19" s="150"/>
      <c r="XN19" s="150"/>
      <c r="XO19" s="150"/>
      <c r="XP19" s="150"/>
      <c r="XQ19" s="150"/>
      <c r="XR19" s="150"/>
      <c r="XS19" s="150"/>
      <c r="XT19" s="150"/>
      <c r="XU19" s="150"/>
      <c r="XV19" s="150"/>
      <c r="XW19" s="150"/>
      <c r="XY19" s="150"/>
      <c r="XZ19" s="150"/>
      <c r="YA19" s="150"/>
      <c r="YB19" s="150"/>
      <c r="YC19" s="150"/>
      <c r="YD19" s="150"/>
      <c r="YE19" s="150"/>
      <c r="YF19" s="150"/>
      <c r="YG19" s="150"/>
      <c r="YH19" s="150"/>
      <c r="YI19" s="150"/>
      <c r="YJ19" s="150"/>
      <c r="YK19" s="150"/>
      <c r="YL19" s="150"/>
      <c r="YM19" s="150"/>
      <c r="YN19" s="150"/>
      <c r="YO19" s="150"/>
      <c r="YP19" s="150"/>
      <c r="YQ19" s="150"/>
      <c r="YR19" s="150"/>
      <c r="YT19" s="150"/>
      <c r="YU19" s="150"/>
      <c r="YV19" s="150"/>
      <c r="YW19" s="150"/>
      <c r="YX19" s="150"/>
      <c r="YY19" s="150"/>
      <c r="YZ19" s="150"/>
      <c r="ZA19" s="150"/>
      <c r="ZB19" s="150"/>
      <c r="ZC19" s="150"/>
      <c r="ZD19" s="150"/>
      <c r="ZE19" s="150"/>
      <c r="ZF19" s="150"/>
      <c r="ZG19" s="150"/>
      <c r="ZH19" s="150"/>
      <c r="ZI19" s="150"/>
      <c r="ZJ19" s="150"/>
      <c r="ZK19" s="150"/>
      <c r="ZL19" s="150"/>
      <c r="ZM19" s="150"/>
      <c r="ZO19" s="150"/>
      <c r="ZP19" s="150"/>
      <c r="ZQ19" s="150"/>
      <c r="ZR19" s="150"/>
      <c r="ZS19" s="150"/>
      <c r="ZT19" s="150"/>
      <c r="ZU19" s="150"/>
      <c r="ZV19" s="150"/>
      <c r="ZW19" s="150"/>
      <c r="ZX19" s="150"/>
      <c r="ZY19" s="150"/>
      <c r="ZZ19" s="150"/>
      <c r="AAA19" s="150"/>
      <c r="AAB19" s="150"/>
      <c r="AAC19" s="150"/>
      <c r="AAD19" s="150"/>
      <c r="AAE19" s="150"/>
      <c r="AAF19" s="150"/>
      <c r="AAG19" s="150"/>
      <c r="AAH19" s="150"/>
      <c r="AAJ19" s="150"/>
      <c r="AAK19" s="150"/>
      <c r="AAL19" s="150"/>
      <c r="AAM19" s="150"/>
      <c r="AAN19" s="150"/>
      <c r="AAO19" s="150"/>
      <c r="AAP19" s="150"/>
      <c r="AAQ19" s="150"/>
      <c r="AAR19" s="150"/>
      <c r="AAS19" s="150"/>
      <c r="AAT19" s="150"/>
      <c r="AAU19" s="150"/>
      <c r="AAV19" s="150"/>
      <c r="AAW19" s="150"/>
      <c r="AAX19" s="150"/>
      <c r="AAY19" s="150"/>
      <c r="AAZ19" s="150"/>
      <c r="ABA19" s="150"/>
      <c r="ABB19" s="150"/>
      <c r="ABC19" s="150"/>
      <c r="ABE19" s="150"/>
      <c r="ABF19" s="150"/>
      <c r="ABG19" s="150"/>
      <c r="ABH19" s="150"/>
      <c r="ABI19" s="150"/>
      <c r="ABJ19" s="150"/>
      <c r="ABK19" s="150"/>
      <c r="ABL19" s="150"/>
      <c r="ABM19" s="150"/>
      <c r="ABN19" s="150"/>
      <c r="ABO19" s="150"/>
      <c r="ABP19" s="150"/>
      <c r="ABQ19" s="150"/>
      <c r="ABR19" s="150"/>
      <c r="ABS19" s="150"/>
      <c r="ABT19" s="150"/>
      <c r="ABU19" s="150"/>
      <c r="ABV19" s="150"/>
      <c r="ABW19" s="150"/>
      <c r="ABX19" s="150"/>
      <c r="ABZ19" s="150"/>
      <c r="ACA19" s="150"/>
      <c r="ACB19" s="150"/>
      <c r="ACC19" s="150"/>
      <c r="ACD19" s="150"/>
      <c r="ACE19" s="150"/>
      <c r="ACF19" s="150"/>
      <c r="ACG19" s="150"/>
      <c r="ACH19" s="150"/>
      <c r="ACI19" s="150"/>
      <c r="ACJ19" s="150"/>
      <c r="ACK19" s="150"/>
      <c r="ACL19" s="150"/>
      <c r="ACM19" s="150"/>
      <c r="ACN19" s="150"/>
      <c r="ACO19" s="150"/>
      <c r="ACP19" s="150"/>
      <c r="ACQ19" s="150"/>
      <c r="ACR19" s="150"/>
      <c r="ACS19" s="150"/>
      <c r="ACU19" s="150"/>
      <c r="ACV19" s="150"/>
      <c r="ACW19" s="150"/>
      <c r="ACX19" s="150"/>
      <c r="ACY19" s="150"/>
      <c r="ACZ19" s="150"/>
      <c r="ADA19" s="150"/>
      <c r="ADB19" s="150"/>
      <c r="ADC19" s="150"/>
      <c r="ADD19" s="150"/>
      <c r="ADE19" s="150"/>
      <c r="ADF19" s="150"/>
      <c r="ADG19" s="150"/>
      <c r="ADH19" s="150"/>
      <c r="ADI19" s="150"/>
      <c r="ADJ19" s="150"/>
      <c r="ADK19" s="150"/>
      <c r="ADL19" s="150"/>
      <c r="ADM19" s="150"/>
      <c r="ADN19" s="150"/>
      <c r="ADP19" s="150"/>
      <c r="ADQ19" s="150"/>
      <c r="ADR19" s="150"/>
      <c r="ADS19" s="150"/>
      <c r="ADT19" s="150"/>
      <c r="ADU19" s="150"/>
      <c r="ADV19" s="150"/>
      <c r="ADW19" s="150"/>
      <c r="ADX19" s="150"/>
      <c r="ADY19" s="150"/>
      <c r="ADZ19" s="150"/>
      <c r="AEA19" s="150"/>
      <c r="AEB19" s="150"/>
      <c r="AEC19" s="150"/>
      <c r="AED19" s="150"/>
      <c r="AEE19" s="150"/>
      <c r="AEF19" s="150"/>
      <c r="AEG19" s="150"/>
      <c r="AEH19" s="150"/>
      <c r="AEI19" s="150"/>
      <c r="AEK19" s="150"/>
      <c r="AEL19" s="150"/>
      <c r="AEM19" s="150"/>
      <c r="AEN19" s="150"/>
      <c r="AEO19" s="150"/>
      <c r="AEP19" s="150"/>
      <c r="AEQ19" s="150"/>
      <c r="AER19" s="150"/>
      <c r="AES19" s="150"/>
      <c r="AET19" s="150"/>
      <c r="AEU19" s="150"/>
      <c r="AEV19" s="150"/>
      <c r="AEW19" s="150"/>
      <c r="AEX19" s="150"/>
      <c r="AEY19" s="150"/>
      <c r="AEZ19" s="150"/>
      <c r="AFA19" s="150"/>
      <c r="AFB19" s="150"/>
      <c r="AFC19" s="150"/>
      <c r="AFD19" s="150"/>
    </row>
    <row r="20" spans="1:837" s="163" customFormat="1" ht="20.100000000000001" customHeight="1" outlineLevel="4">
      <c r="A20" s="152"/>
      <c r="B20" s="162" t="s">
        <v>377</v>
      </c>
      <c r="C20" s="107" t="s">
        <v>483</v>
      </c>
      <c r="D20" s="154"/>
      <c r="E20" s="155"/>
      <c r="F20" s="206">
        <f>G16+1</f>
        <v>45373</v>
      </c>
      <c r="G20" s="206">
        <f>F20+H20-1</f>
        <v>45402</v>
      </c>
      <c r="H20" s="156">
        <v>30</v>
      </c>
      <c r="I20" s="157">
        <f t="shared" ca="1" si="61"/>
        <v>1</v>
      </c>
      <c r="J20" s="207">
        <f ca="1">H20*K20-H20*I20</f>
        <v>-30</v>
      </c>
      <c r="K20" s="99">
        <v>0</v>
      </c>
      <c r="L20" s="158"/>
      <c r="M20" s="158"/>
      <c r="N20" s="158"/>
      <c r="O20" s="158"/>
      <c r="P20" s="158"/>
      <c r="Q20" s="158"/>
      <c r="R20" s="158"/>
      <c r="S20" s="158"/>
      <c r="T20" s="158"/>
      <c r="U20" s="158"/>
      <c r="V20" s="158"/>
      <c r="W20" s="158"/>
      <c r="X20" s="158"/>
      <c r="Y20" s="158"/>
      <c r="Z20" s="158"/>
      <c r="AA20" s="158"/>
      <c r="AB20" s="158"/>
      <c r="AC20" s="158"/>
      <c r="AD20" s="158"/>
      <c r="AE20" s="158"/>
      <c r="AF20" s="158"/>
      <c r="AG20" s="158"/>
      <c r="AH20" s="158"/>
      <c r="AI20" s="158"/>
      <c r="AJ20" s="158"/>
      <c r="AK20" s="158"/>
      <c r="AL20" s="158"/>
      <c r="AM20" s="158"/>
      <c r="AN20" s="158"/>
      <c r="AO20" s="158"/>
      <c r="AP20" s="158"/>
      <c r="AQ20" s="158"/>
      <c r="AR20" s="158"/>
      <c r="AS20" s="158"/>
      <c r="AT20" s="158"/>
      <c r="AU20" s="158"/>
      <c r="AV20" s="158"/>
      <c r="AW20" s="158"/>
      <c r="AX20" s="158"/>
      <c r="AY20" s="158"/>
      <c r="AZ20" s="158"/>
      <c r="BA20" s="158"/>
      <c r="BB20" s="158"/>
      <c r="BC20" s="158"/>
      <c r="BD20" s="158"/>
      <c r="BE20" s="158"/>
      <c r="BF20" s="158"/>
      <c r="BG20" s="158"/>
      <c r="BH20" s="158"/>
      <c r="BI20" s="158"/>
      <c r="BJ20" s="158"/>
      <c r="BK20" s="158"/>
      <c r="BL20" s="158"/>
      <c r="BM20" s="158"/>
      <c r="BN20" s="158"/>
      <c r="BO20" s="158"/>
      <c r="BP20" s="158"/>
      <c r="BQ20" s="158"/>
      <c r="BR20" s="158"/>
      <c r="BS20" s="158"/>
      <c r="BT20" s="158"/>
      <c r="BU20" s="158"/>
      <c r="BV20" s="158"/>
      <c r="BW20" s="158"/>
      <c r="BX20" s="158"/>
      <c r="BY20" s="158"/>
      <c r="BZ20" s="158"/>
      <c r="CA20" s="158"/>
      <c r="CB20" s="158"/>
      <c r="CC20" s="158"/>
      <c r="CD20" s="158"/>
      <c r="CE20" s="158"/>
      <c r="CF20" s="158"/>
      <c r="CG20" s="158"/>
      <c r="CH20" s="158"/>
      <c r="CI20" s="158"/>
      <c r="CJ20" s="158"/>
      <c r="CK20" s="158"/>
      <c r="CL20" s="158"/>
      <c r="CM20" s="158"/>
      <c r="CN20" s="158"/>
      <c r="CO20" s="158"/>
      <c r="CP20" s="158"/>
      <c r="CQ20" s="158"/>
      <c r="CR20" s="158"/>
      <c r="CS20" s="158"/>
      <c r="CT20" s="158"/>
      <c r="CU20" s="158"/>
      <c r="CV20" s="158"/>
      <c r="CW20" s="158"/>
      <c r="CX20" s="158"/>
      <c r="CY20" s="158"/>
      <c r="CZ20" s="158"/>
      <c r="DA20" s="158"/>
      <c r="DB20" s="158"/>
      <c r="DC20" s="158"/>
      <c r="DD20" s="158"/>
      <c r="DE20" s="158"/>
      <c r="DF20" s="158"/>
      <c r="DG20" s="158"/>
      <c r="DH20" s="158"/>
      <c r="DI20" s="158"/>
      <c r="DJ20" s="158"/>
      <c r="DK20" s="158"/>
      <c r="DL20" s="158"/>
      <c r="DM20" s="158"/>
      <c r="DN20" s="158"/>
      <c r="DO20" s="158"/>
      <c r="DP20" s="158"/>
      <c r="DQ20" s="158"/>
      <c r="DR20" s="158"/>
      <c r="DS20" s="158"/>
      <c r="DT20" s="158"/>
      <c r="DU20" s="158"/>
      <c r="DV20" s="158"/>
      <c r="DW20" s="158"/>
      <c r="DX20" s="158"/>
      <c r="DY20" s="158"/>
      <c r="DZ20" s="158"/>
      <c r="EA20" s="158"/>
      <c r="EB20" s="158"/>
      <c r="EC20" s="158"/>
      <c r="ED20" s="158"/>
      <c r="EE20" s="158"/>
      <c r="EF20" s="158"/>
      <c r="EG20" s="158"/>
      <c r="EH20" s="158"/>
      <c r="EI20" s="158"/>
      <c r="EJ20" s="158"/>
      <c r="EK20" s="158"/>
      <c r="EL20" s="158"/>
      <c r="EM20" s="158"/>
      <c r="EN20" s="158"/>
      <c r="EO20" s="158"/>
      <c r="EP20" s="158"/>
      <c r="EQ20" s="158"/>
      <c r="ER20" s="158"/>
      <c r="ES20" s="158"/>
      <c r="ET20" s="158"/>
      <c r="EU20" s="158"/>
      <c r="EV20" s="158"/>
      <c r="EW20" s="158"/>
      <c r="EX20" s="158"/>
      <c r="EY20" s="158"/>
      <c r="EZ20" s="158"/>
      <c r="FA20" s="158"/>
      <c r="FB20" s="158"/>
      <c r="FC20" s="158"/>
      <c r="FD20" s="158"/>
      <c r="FE20" s="158"/>
      <c r="FF20" s="158"/>
      <c r="FG20" s="158"/>
      <c r="FH20" s="158"/>
      <c r="FI20" s="158"/>
      <c r="FJ20" s="158"/>
      <c r="FK20" s="158"/>
      <c r="FL20" s="158"/>
      <c r="FM20" s="158"/>
      <c r="FN20" s="158"/>
      <c r="FO20" s="158"/>
      <c r="FP20" s="158"/>
      <c r="FQ20" s="158"/>
      <c r="FR20" s="158"/>
      <c r="FS20" s="158"/>
      <c r="FT20" s="158"/>
      <c r="FU20" s="158"/>
      <c r="FV20" s="158"/>
      <c r="FW20" s="158"/>
      <c r="FX20" s="158"/>
      <c r="FY20" s="158"/>
      <c r="FZ20" s="158"/>
      <c r="GA20" s="158"/>
      <c r="GB20" s="158"/>
      <c r="GC20" s="158"/>
      <c r="GD20" s="158"/>
      <c r="GE20" s="158"/>
      <c r="GF20" s="158"/>
      <c r="GG20" s="158"/>
      <c r="GH20" s="158"/>
      <c r="GI20" s="158"/>
      <c r="GJ20" s="158"/>
      <c r="GK20" s="158"/>
      <c r="GL20" s="158"/>
      <c r="GM20" s="158"/>
      <c r="GN20" s="158"/>
      <c r="GO20" s="158"/>
      <c r="GP20" s="158"/>
      <c r="GQ20" s="158"/>
      <c r="GR20" s="158"/>
      <c r="GS20" s="158"/>
      <c r="GT20" s="158"/>
      <c r="GU20" s="158"/>
      <c r="GV20" s="158"/>
      <c r="GW20" s="158"/>
      <c r="GX20" s="158"/>
      <c r="GY20" s="158"/>
      <c r="GZ20" s="158"/>
      <c r="HA20" s="158"/>
      <c r="HB20" s="158"/>
      <c r="HC20" s="158"/>
      <c r="HD20" s="158"/>
      <c r="HE20" s="158"/>
      <c r="HF20" s="158"/>
      <c r="HG20" s="158"/>
      <c r="HH20" s="158"/>
      <c r="HI20" s="158"/>
      <c r="HJ20" s="158"/>
      <c r="HK20" s="158"/>
      <c r="HL20" s="158"/>
      <c r="HM20" s="158"/>
      <c r="HN20" s="158"/>
      <c r="HO20" s="158"/>
      <c r="HP20" s="158"/>
      <c r="HQ20" s="158"/>
      <c r="HR20" s="158"/>
      <c r="HS20" s="158"/>
      <c r="HT20" s="158"/>
      <c r="HU20" s="158"/>
      <c r="HV20" s="158"/>
      <c r="HW20" s="158"/>
      <c r="HX20" s="158"/>
      <c r="HY20" s="158"/>
      <c r="HZ20" s="158"/>
      <c r="IA20" s="158"/>
      <c r="IB20" s="158"/>
      <c r="IC20" s="158"/>
      <c r="ID20" s="158"/>
      <c r="IE20" s="158"/>
      <c r="IF20" s="158"/>
      <c r="IG20" s="158"/>
      <c r="IH20" s="158"/>
      <c r="II20" s="158"/>
      <c r="IJ20" s="158"/>
      <c r="IK20" s="158"/>
      <c r="IL20" s="158"/>
      <c r="IM20" s="158"/>
      <c r="IN20" s="158"/>
      <c r="IO20" s="158"/>
      <c r="IP20" s="158"/>
      <c r="IQ20" s="158"/>
      <c r="IR20" s="158"/>
      <c r="IS20" s="158"/>
      <c r="IT20" s="158"/>
      <c r="IU20" s="158"/>
      <c r="IV20" s="158"/>
      <c r="IW20" s="158"/>
      <c r="IX20" s="158"/>
      <c r="IY20" s="158"/>
      <c r="IZ20" s="158"/>
      <c r="JA20" s="158"/>
      <c r="JB20" s="158"/>
      <c r="JC20" s="158"/>
      <c r="JD20" s="158"/>
      <c r="JE20" s="158"/>
      <c r="JF20" s="158"/>
      <c r="JG20" s="158"/>
      <c r="JH20" s="158"/>
      <c r="JI20" s="158"/>
      <c r="JJ20" s="158"/>
      <c r="JK20" s="158"/>
      <c r="JL20" s="158"/>
      <c r="JM20" s="158"/>
      <c r="JN20" s="158"/>
      <c r="JO20" s="158"/>
      <c r="JP20" s="158"/>
      <c r="JQ20" s="158"/>
      <c r="JR20" s="158"/>
      <c r="JS20" s="158"/>
      <c r="JT20" s="158"/>
      <c r="JU20" s="158"/>
      <c r="JV20" s="158"/>
      <c r="JW20" s="158"/>
      <c r="JX20" s="158"/>
      <c r="JY20" s="158"/>
      <c r="JZ20" s="158"/>
      <c r="KA20" s="158"/>
      <c r="KB20" s="158"/>
      <c r="KC20" s="158"/>
      <c r="KD20" s="158"/>
      <c r="KE20" s="158"/>
      <c r="KF20" s="158"/>
      <c r="KG20" s="158"/>
      <c r="KH20" s="158"/>
      <c r="KI20" s="158"/>
      <c r="KJ20" s="158"/>
      <c r="KK20" s="158"/>
      <c r="KL20" s="158"/>
      <c r="KM20" s="158"/>
      <c r="KN20" s="158"/>
      <c r="KO20" s="158"/>
      <c r="KP20" s="158"/>
      <c r="KQ20" s="158"/>
      <c r="KR20" s="158"/>
      <c r="KS20" s="158"/>
      <c r="KT20" s="158"/>
      <c r="KU20" s="158"/>
      <c r="KV20" s="158"/>
      <c r="KW20" s="158"/>
      <c r="KX20" s="158"/>
      <c r="KY20" s="158"/>
      <c r="KZ20" s="158"/>
      <c r="LA20" s="158"/>
      <c r="LB20" s="158"/>
      <c r="LC20" s="158"/>
      <c r="LD20" s="158"/>
      <c r="LE20" s="158"/>
      <c r="LF20" s="158"/>
      <c r="LG20" s="158"/>
      <c r="LH20" s="158"/>
      <c r="LI20" s="158"/>
      <c r="LJ20" s="158"/>
      <c r="LK20" s="158"/>
      <c r="LL20" s="158"/>
      <c r="LM20" s="158"/>
      <c r="LN20" s="158"/>
      <c r="LO20" s="158"/>
      <c r="LP20" s="158"/>
      <c r="LQ20" s="158"/>
      <c r="LR20" s="158"/>
      <c r="LS20" s="158"/>
      <c r="LT20" s="158"/>
      <c r="LU20" s="158"/>
      <c r="LV20" s="158"/>
      <c r="LW20" s="158"/>
      <c r="LX20" s="158"/>
      <c r="LY20" s="158"/>
      <c r="LZ20" s="158"/>
      <c r="MA20" s="158"/>
      <c r="MB20" s="158"/>
      <c r="MC20" s="158"/>
      <c r="MD20" s="158"/>
      <c r="ME20" s="158"/>
      <c r="MF20" s="158"/>
      <c r="MG20" s="158"/>
      <c r="MH20" s="158"/>
      <c r="MI20" s="158"/>
      <c r="MJ20" s="158"/>
      <c r="MK20" s="158"/>
      <c r="ML20" s="158"/>
      <c r="MM20" s="158"/>
      <c r="MN20" s="158"/>
      <c r="MO20" s="158"/>
      <c r="MP20" s="158"/>
      <c r="MQ20" s="158"/>
      <c r="MR20" s="158"/>
      <c r="MS20" s="158"/>
      <c r="MT20" s="158"/>
      <c r="MU20" s="158"/>
      <c r="MV20" s="158"/>
      <c r="MW20" s="158"/>
      <c r="MX20" s="158"/>
      <c r="MY20" s="158"/>
      <c r="MZ20" s="158"/>
      <c r="NA20" s="158"/>
      <c r="NB20" s="158"/>
      <c r="NC20" s="158"/>
      <c r="ND20" s="158"/>
      <c r="NE20" s="158"/>
      <c r="NF20" s="158"/>
      <c r="NG20" s="158"/>
      <c r="NH20" s="158"/>
      <c r="NI20" s="158"/>
      <c r="NJ20" s="158"/>
      <c r="NK20" s="158"/>
      <c r="NL20" s="158"/>
      <c r="NM20" s="158"/>
      <c r="NN20" s="158"/>
      <c r="NO20" s="158"/>
      <c r="NP20" s="158"/>
      <c r="NQ20" s="158"/>
      <c r="NR20" s="158"/>
      <c r="NS20" s="158"/>
      <c r="NT20" s="158"/>
      <c r="NU20" s="158"/>
      <c r="NV20" s="158"/>
      <c r="NW20" s="158"/>
      <c r="NX20" s="158"/>
      <c r="NY20" s="158"/>
      <c r="NZ20" s="158"/>
      <c r="OA20" s="158"/>
      <c r="OB20" s="158"/>
      <c r="OC20" s="158"/>
      <c r="OD20" s="158"/>
      <c r="OE20" s="158"/>
      <c r="OF20" s="158"/>
      <c r="OG20" s="158"/>
      <c r="OH20" s="158"/>
      <c r="OI20" s="158"/>
      <c r="OJ20" s="158"/>
      <c r="OK20" s="158"/>
      <c r="OL20" s="158"/>
      <c r="OM20" s="158"/>
      <c r="ON20" s="158"/>
      <c r="OO20" s="158"/>
      <c r="OP20" s="158"/>
      <c r="OQ20" s="158"/>
      <c r="OR20" s="158"/>
      <c r="OS20" s="158"/>
      <c r="OT20" s="158"/>
      <c r="OU20" s="158"/>
      <c r="OV20" s="158"/>
      <c r="OW20" s="158"/>
      <c r="OX20" s="158"/>
      <c r="OY20" s="158"/>
      <c r="OZ20" s="158"/>
      <c r="PA20" s="158"/>
      <c r="PB20" s="158"/>
      <c r="PC20" s="158"/>
      <c r="PD20" s="158"/>
      <c r="PE20" s="158"/>
      <c r="PF20" s="158"/>
      <c r="PG20" s="158"/>
      <c r="PH20" s="158"/>
      <c r="PI20" s="158"/>
      <c r="PJ20" s="158"/>
      <c r="PK20" s="158"/>
      <c r="PL20" s="158"/>
      <c r="PM20" s="158"/>
      <c r="PN20" s="158"/>
      <c r="PO20" s="158"/>
      <c r="PP20" s="158"/>
      <c r="PQ20" s="158"/>
      <c r="PR20" s="158"/>
      <c r="PS20" s="158"/>
      <c r="PT20" s="158"/>
      <c r="PU20" s="158"/>
      <c r="PV20" s="158"/>
      <c r="PW20" s="158"/>
      <c r="PX20" s="158"/>
      <c r="PY20" s="158"/>
      <c r="PZ20" s="158"/>
      <c r="QA20" s="158"/>
      <c r="QB20" s="158"/>
      <c r="QC20" s="158"/>
      <c r="QD20" s="158"/>
      <c r="QE20" s="158"/>
      <c r="QF20" s="158"/>
      <c r="QG20" s="158"/>
      <c r="QH20" s="158"/>
      <c r="QI20" s="158"/>
      <c r="QJ20" s="158"/>
      <c r="QK20" s="158"/>
      <c r="QL20" s="158"/>
      <c r="QM20" s="158"/>
      <c r="QN20" s="158"/>
      <c r="QO20" s="158"/>
      <c r="QP20" s="158"/>
      <c r="QQ20" s="158"/>
      <c r="QR20" s="158"/>
      <c r="QS20" s="158"/>
      <c r="QT20" s="158"/>
      <c r="QU20" s="158"/>
      <c r="QV20" s="158"/>
      <c r="QW20" s="158"/>
      <c r="QX20" s="158"/>
      <c r="QY20" s="158"/>
      <c r="QZ20" s="158"/>
      <c r="RA20" s="158"/>
      <c r="RB20" s="158"/>
      <c r="RC20" s="158"/>
      <c r="RD20" s="158"/>
      <c r="RE20" s="158"/>
      <c r="RF20" s="158"/>
      <c r="RG20" s="158"/>
      <c r="RH20" s="158"/>
      <c r="RI20" s="158"/>
      <c r="RJ20" s="158"/>
      <c r="RK20" s="158"/>
      <c r="RL20" s="158"/>
      <c r="RM20" s="158"/>
      <c r="RN20" s="158"/>
      <c r="RO20" s="158"/>
      <c r="RP20" s="158"/>
      <c r="RQ20" s="158"/>
      <c r="RR20" s="158"/>
      <c r="RS20" s="158"/>
      <c r="RT20" s="158"/>
      <c r="RU20" s="158"/>
      <c r="RV20" s="158"/>
      <c r="RW20" s="158"/>
      <c r="RX20" s="158"/>
      <c r="RY20" s="158"/>
      <c r="RZ20" s="158"/>
      <c r="SA20" s="158"/>
      <c r="SB20" s="158"/>
      <c r="SC20" s="158"/>
      <c r="SD20" s="158"/>
      <c r="SE20" s="158"/>
      <c r="SF20" s="158"/>
      <c r="SG20" s="158"/>
      <c r="SH20" s="158"/>
      <c r="SI20" s="158"/>
      <c r="SJ20" s="158"/>
      <c r="SK20" s="158"/>
      <c r="SL20" s="158"/>
      <c r="SM20" s="158"/>
      <c r="SN20" s="158"/>
      <c r="SO20" s="158"/>
      <c r="SP20" s="158"/>
      <c r="SQ20" s="158"/>
      <c r="SR20" s="158"/>
      <c r="SS20" s="158"/>
      <c r="ST20" s="158"/>
      <c r="SU20" s="158"/>
      <c r="SV20" s="158"/>
      <c r="SW20" s="158"/>
      <c r="SX20" s="158"/>
      <c r="SY20" s="158"/>
      <c r="SZ20" s="158"/>
      <c r="TA20" s="158"/>
      <c r="TB20" s="158"/>
      <c r="TC20" s="158"/>
      <c r="TD20" s="158"/>
      <c r="TE20" s="158"/>
      <c r="TF20" s="158"/>
      <c r="TG20" s="158"/>
      <c r="TH20" s="158"/>
      <c r="TI20" s="158"/>
      <c r="TJ20" s="158"/>
      <c r="TK20" s="158"/>
      <c r="TL20" s="158"/>
      <c r="TM20" s="158"/>
      <c r="TN20" s="158"/>
      <c r="TO20" s="158"/>
      <c r="TP20" s="158"/>
      <c r="TQ20" s="158"/>
      <c r="TR20" s="158"/>
      <c r="TS20" s="158"/>
      <c r="TT20" s="158"/>
      <c r="TU20" s="158"/>
      <c r="TV20" s="158"/>
      <c r="TW20" s="158"/>
      <c r="TX20" s="158"/>
      <c r="TY20" s="158"/>
      <c r="TZ20" s="158"/>
      <c r="UA20" s="158"/>
      <c r="UB20" s="158"/>
      <c r="UC20" s="158"/>
      <c r="UD20" s="158"/>
      <c r="UE20" s="158"/>
      <c r="UF20" s="158"/>
      <c r="UG20" s="158"/>
      <c r="UH20" s="158"/>
      <c r="UI20" s="158"/>
      <c r="UJ20" s="158"/>
      <c r="UK20" s="158"/>
      <c r="UL20" s="158"/>
      <c r="UM20" s="158"/>
      <c r="UN20" s="158"/>
      <c r="UO20" s="158"/>
      <c r="UP20" s="158"/>
      <c r="UQ20" s="158"/>
      <c r="UR20" s="159"/>
      <c r="US20" s="158"/>
      <c r="UT20" s="158"/>
      <c r="UU20" s="158"/>
      <c r="UV20" s="158"/>
      <c r="UW20" s="158"/>
      <c r="UX20" s="158"/>
      <c r="UY20" s="158"/>
      <c r="UZ20" s="158"/>
      <c r="VA20" s="158"/>
      <c r="VB20" s="158"/>
      <c r="VC20" s="158"/>
      <c r="VD20" s="158"/>
      <c r="VE20" s="158"/>
      <c r="VF20" s="158"/>
      <c r="VG20" s="158"/>
      <c r="VH20" s="158"/>
      <c r="VI20" s="158"/>
      <c r="VJ20" s="158"/>
      <c r="VK20" s="158"/>
      <c r="VL20" s="158"/>
      <c r="VM20" s="159"/>
      <c r="VN20" s="158"/>
      <c r="VO20" s="158"/>
      <c r="VP20" s="158"/>
      <c r="VQ20" s="158"/>
      <c r="VR20" s="158"/>
      <c r="VS20" s="158"/>
      <c r="VT20" s="158"/>
      <c r="VU20" s="158"/>
      <c r="VV20" s="158"/>
      <c r="VW20" s="158"/>
      <c r="VX20" s="158"/>
      <c r="VY20" s="158"/>
      <c r="VZ20" s="158"/>
      <c r="WA20" s="158"/>
      <c r="WB20" s="158"/>
      <c r="WC20" s="158"/>
      <c r="WD20" s="158"/>
      <c r="WE20" s="158"/>
      <c r="WF20" s="158"/>
      <c r="WG20" s="158"/>
      <c r="WH20" s="159"/>
      <c r="WI20" s="158"/>
      <c r="WJ20" s="158"/>
      <c r="WK20" s="158"/>
      <c r="WL20" s="158"/>
      <c r="WM20" s="158"/>
      <c r="WN20" s="158"/>
      <c r="WO20" s="158"/>
      <c r="WP20" s="158"/>
      <c r="WQ20" s="158"/>
      <c r="WR20" s="158"/>
      <c r="WS20" s="158"/>
      <c r="WT20" s="158"/>
      <c r="WU20" s="158"/>
      <c r="WV20" s="158"/>
      <c r="WW20" s="158"/>
      <c r="WX20" s="158"/>
      <c r="WY20" s="158"/>
      <c r="WZ20" s="158"/>
      <c r="XA20" s="158"/>
      <c r="XB20" s="158"/>
      <c r="XC20" s="159"/>
      <c r="XD20" s="158"/>
      <c r="XE20" s="158"/>
      <c r="XF20" s="158"/>
      <c r="XG20" s="158"/>
      <c r="XH20" s="158"/>
      <c r="XI20" s="158"/>
      <c r="XJ20" s="158"/>
      <c r="XK20" s="158"/>
      <c r="XL20" s="158"/>
      <c r="XM20" s="158"/>
      <c r="XN20" s="158"/>
      <c r="XO20" s="158"/>
      <c r="XP20" s="158"/>
      <c r="XQ20" s="158"/>
      <c r="XR20" s="158"/>
      <c r="XS20" s="158"/>
      <c r="XT20" s="158"/>
      <c r="XU20" s="158"/>
      <c r="XV20" s="158"/>
      <c r="XW20" s="158"/>
      <c r="XX20" s="159"/>
      <c r="XY20" s="158"/>
      <c r="XZ20" s="158"/>
      <c r="YA20" s="158"/>
      <c r="YB20" s="158"/>
      <c r="YC20" s="158"/>
      <c r="YD20" s="158"/>
      <c r="YE20" s="158"/>
      <c r="YF20" s="158"/>
      <c r="YG20" s="158"/>
      <c r="YH20" s="158"/>
      <c r="YI20" s="158"/>
      <c r="YJ20" s="158"/>
      <c r="YK20" s="158"/>
      <c r="YL20" s="158"/>
      <c r="YM20" s="158"/>
      <c r="YN20" s="158"/>
      <c r="YO20" s="158"/>
      <c r="YP20" s="158"/>
      <c r="YQ20" s="158"/>
      <c r="YR20" s="158"/>
      <c r="YS20" s="159"/>
      <c r="YT20" s="158"/>
      <c r="YU20" s="158"/>
      <c r="YV20" s="158"/>
      <c r="YW20" s="158"/>
      <c r="YX20" s="158"/>
      <c r="YY20" s="158"/>
      <c r="YZ20" s="158"/>
      <c r="ZA20" s="158"/>
      <c r="ZB20" s="158"/>
      <c r="ZC20" s="158"/>
      <c r="ZD20" s="158"/>
      <c r="ZE20" s="158"/>
      <c r="ZF20" s="158"/>
      <c r="ZG20" s="158"/>
      <c r="ZH20" s="158"/>
      <c r="ZI20" s="158"/>
      <c r="ZJ20" s="158"/>
      <c r="ZK20" s="158"/>
      <c r="ZL20" s="158"/>
      <c r="ZM20" s="158"/>
      <c r="ZN20" s="159"/>
      <c r="ZO20" s="158"/>
      <c r="ZP20" s="158"/>
      <c r="ZQ20" s="158"/>
      <c r="ZR20" s="158"/>
      <c r="ZS20" s="158"/>
      <c r="ZT20" s="158"/>
      <c r="ZU20" s="158"/>
      <c r="ZV20" s="158"/>
      <c r="ZW20" s="158"/>
      <c r="ZX20" s="158"/>
      <c r="ZY20" s="158"/>
      <c r="ZZ20" s="158"/>
      <c r="AAA20" s="158"/>
      <c r="AAB20" s="158"/>
      <c r="AAC20" s="158"/>
      <c r="AAD20" s="158"/>
      <c r="AAE20" s="158"/>
      <c r="AAF20" s="158"/>
      <c r="AAG20" s="158"/>
      <c r="AAH20" s="158"/>
      <c r="AAI20" s="159"/>
      <c r="AAJ20" s="158"/>
      <c r="AAK20" s="158"/>
      <c r="AAL20" s="158"/>
      <c r="AAM20" s="158"/>
      <c r="AAN20" s="158"/>
      <c r="AAO20" s="158"/>
      <c r="AAP20" s="158"/>
      <c r="AAQ20" s="158"/>
      <c r="AAR20" s="158"/>
      <c r="AAS20" s="158"/>
      <c r="AAT20" s="158"/>
      <c r="AAU20" s="158"/>
      <c r="AAV20" s="158"/>
      <c r="AAW20" s="158"/>
      <c r="AAX20" s="158"/>
      <c r="AAY20" s="158"/>
      <c r="AAZ20" s="158"/>
      <c r="ABA20" s="158"/>
      <c r="ABB20" s="158"/>
      <c r="ABC20" s="158"/>
      <c r="ABD20" s="159"/>
      <c r="ABE20" s="158"/>
      <c r="ABF20" s="158"/>
      <c r="ABG20" s="158"/>
      <c r="ABH20" s="158"/>
      <c r="ABI20" s="158"/>
      <c r="ABJ20" s="158"/>
      <c r="ABK20" s="158"/>
      <c r="ABL20" s="158"/>
      <c r="ABM20" s="158"/>
      <c r="ABN20" s="158"/>
      <c r="ABO20" s="158"/>
      <c r="ABP20" s="158"/>
      <c r="ABQ20" s="158"/>
      <c r="ABR20" s="158"/>
      <c r="ABS20" s="158"/>
      <c r="ABT20" s="158"/>
      <c r="ABU20" s="158"/>
      <c r="ABV20" s="158"/>
      <c r="ABW20" s="158"/>
      <c r="ABX20" s="158"/>
      <c r="ABY20" s="159"/>
      <c r="ABZ20" s="158"/>
      <c r="ACA20" s="158"/>
      <c r="ACB20" s="158"/>
      <c r="ACC20" s="158"/>
      <c r="ACD20" s="158"/>
      <c r="ACE20" s="158"/>
      <c r="ACF20" s="158"/>
      <c r="ACG20" s="158"/>
      <c r="ACH20" s="158"/>
      <c r="ACI20" s="158"/>
      <c r="ACJ20" s="158"/>
      <c r="ACK20" s="158"/>
      <c r="ACL20" s="158"/>
      <c r="ACM20" s="158"/>
      <c r="ACN20" s="158"/>
      <c r="ACO20" s="158"/>
      <c r="ACP20" s="158"/>
      <c r="ACQ20" s="158"/>
      <c r="ACR20" s="158"/>
      <c r="ACS20" s="158"/>
      <c r="ACT20" s="159"/>
      <c r="ACU20" s="158"/>
      <c r="ACV20" s="158"/>
      <c r="ACW20" s="158"/>
      <c r="ACX20" s="158"/>
      <c r="ACY20" s="158"/>
      <c r="ACZ20" s="158"/>
      <c r="ADA20" s="158"/>
      <c r="ADB20" s="158"/>
      <c r="ADC20" s="158"/>
      <c r="ADD20" s="158"/>
      <c r="ADE20" s="158"/>
      <c r="ADF20" s="158"/>
      <c r="ADG20" s="158"/>
      <c r="ADH20" s="158"/>
      <c r="ADI20" s="158"/>
      <c r="ADJ20" s="158"/>
      <c r="ADK20" s="158"/>
      <c r="ADL20" s="158"/>
      <c r="ADM20" s="158"/>
      <c r="ADN20" s="158"/>
      <c r="ADO20" s="159"/>
      <c r="ADP20" s="158"/>
      <c r="ADQ20" s="158"/>
      <c r="ADR20" s="158"/>
      <c r="ADS20" s="158"/>
      <c r="ADT20" s="158"/>
      <c r="ADU20" s="158"/>
      <c r="ADV20" s="158"/>
      <c r="ADW20" s="158"/>
      <c r="ADX20" s="158"/>
      <c r="ADY20" s="158"/>
      <c r="ADZ20" s="158"/>
      <c r="AEA20" s="158"/>
      <c r="AEB20" s="158"/>
      <c r="AEC20" s="158"/>
      <c r="AED20" s="158"/>
      <c r="AEE20" s="158"/>
      <c r="AEF20" s="158"/>
      <c r="AEG20" s="158"/>
      <c r="AEH20" s="158"/>
      <c r="AEI20" s="158"/>
      <c r="AEJ20" s="159"/>
      <c r="AEK20" s="158"/>
      <c r="AEL20" s="158"/>
      <c r="AEM20" s="158"/>
      <c r="AEN20" s="158"/>
      <c r="AEO20" s="158"/>
      <c r="AEP20" s="158"/>
      <c r="AEQ20" s="158"/>
      <c r="AER20" s="158"/>
      <c r="AES20" s="158"/>
      <c r="AET20" s="158"/>
      <c r="AEU20" s="158"/>
      <c r="AEV20" s="158"/>
      <c r="AEW20" s="158"/>
      <c r="AEX20" s="158"/>
      <c r="AEY20" s="158"/>
      <c r="AEZ20" s="158"/>
      <c r="AFA20" s="158"/>
      <c r="AFB20" s="158"/>
      <c r="AFC20" s="158"/>
      <c r="AFD20" s="158"/>
      <c r="AFE20" s="159"/>
    </row>
    <row r="21" spans="1:837" s="163" customFormat="1" ht="20.100000000000001" customHeight="1" outlineLevel="4">
      <c r="A21" s="152"/>
      <c r="B21" s="162" t="s">
        <v>377</v>
      </c>
      <c r="C21" s="107" t="s">
        <v>484</v>
      </c>
      <c r="D21" s="154" t="s">
        <v>245</v>
      </c>
      <c r="E21" s="155"/>
      <c r="F21" s="206">
        <f>G20+1</f>
        <v>45403</v>
      </c>
      <c r="G21" s="206">
        <f t="shared" ref="G21" si="64">F21+H21-1</f>
        <v>45486</v>
      </c>
      <c r="H21" s="156">
        <v>84</v>
      </c>
      <c r="I21" s="157">
        <f t="shared" ca="1" si="61"/>
        <v>3.5714285714285712E-2</v>
      </c>
      <c r="J21" s="207">
        <f ca="1">H21*K21-H21*I21</f>
        <v>-3</v>
      </c>
      <c r="K21" s="99">
        <v>0</v>
      </c>
      <c r="L21" s="158"/>
      <c r="M21" s="158"/>
      <c r="N21" s="158"/>
      <c r="O21" s="158"/>
      <c r="P21" s="158"/>
      <c r="Q21" s="158"/>
      <c r="R21" s="158"/>
      <c r="S21" s="158"/>
      <c r="T21" s="158"/>
      <c r="U21" s="158"/>
      <c r="V21" s="158"/>
      <c r="W21" s="158"/>
      <c r="X21" s="158"/>
      <c r="Y21" s="158"/>
      <c r="Z21" s="158"/>
      <c r="AA21" s="158"/>
      <c r="AB21" s="158"/>
      <c r="AC21" s="158"/>
      <c r="AD21" s="158"/>
      <c r="AE21" s="158"/>
      <c r="AF21" s="158"/>
      <c r="AG21" s="158"/>
      <c r="AH21" s="158"/>
      <c r="AI21" s="158"/>
      <c r="AJ21" s="158"/>
      <c r="AK21" s="158"/>
      <c r="AL21" s="158"/>
      <c r="AM21" s="158"/>
      <c r="AN21" s="158"/>
      <c r="AO21" s="158"/>
      <c r="AP21" s="158"/>
      <c r="AQ21" s="158"/>
      <c r="AR21" s="158"/>
      <c r="AS21" s="158"/>
      <c r="AT21" s="158"/>
      <c r="AU21" s="158"/>
      <c r="AV21" s="158"/>
      <c r="AW21" s="158"/>
      <c r="AX21" s="158"/>
      <c r="AY21" s="158"/>
      <c r="AZ21" s="158"/>
      <c r="BA21" s="158"/>
      <c r="BB21" s="158"/>
      <c r="BC21" s="158"/>
      <c r="BD21" s="158"/>
      <c r="BE21" s="158"/>
      <c r="BF21" s="158"/>
      <c r="BG21" s="158"/>
      <c r="BH21" s="158"/>
      <c r="BI21" s="158"/>
      <c r="BJ21" s="158"/>
      <c r="BK21" s="158"/>
      <c r="BL21" s="158"/>
      <c r="BM21" s="158"/>
      <c r="BN21" s="158"/>
      <c r="BO21" s="158"/>
      <c r="BP21" s="158"/>
      <c r="BQ21" s="158"/>
      <c r="BR21" s="158"/>
      <c r="BS21" s="158"/>
      <c r="BT21" s="158"/>
      <c r="BU21" s="158"/>
      <c r="BV21" s="158"/>
      <c r="BW21" s="158"/>
      <c r="BX21" s="158"/>
      <c r="BY21" s="158"/>
      <c r="BZ21" s="158"/>
      <c r="CA21" s="158"/>
      <c r="CB21" s="158"/>
      <c r="CC21" s="158"/>
      <c r="CD21" s="158"/>
      <c r="CE21" s="158"/>
      <c r="CF21" s="158"/>
      <c r="CG21" s="158"/>
      <c r="CH21" s="158"/>
      <c r="CI21" s="158"/>
      <c r="CJ21" s="158"/>
      <c r="CK21" s="158"/>
      <c r="CL21" s="158"/>
      <c r="CM21" s="158"/>
      <c r="CN21" s="158"/>
      <c r="CO21" s="158"/>
      <c r="CP21" s="158"/>
      <c r="CQ21" s="158"/>
      <c r="CR21" s="158"/>
      <c r="CS21" s="158"/>
      <c r="CT21" s="158"/>
      <c r="CU21" s="158"/>
      <c r="CV21" s="158"/>
      <c r="CW21" s="158"/>
      <c r="CX21" s="158"/>
      <c r="CY21" s="158"/>
      <c r="CZ21" s="158"/>
      <c r="DA21" s="158"/>
      <c r="DB21" s="158"/>
      <c r="DC21" s="158"/>
      <c r="DD21" s="158"/>
      <c r="DE21" s="158"/>
      <c r="DF21" s="158"/>
      <c r="DG21" s="158"/>
      <c r="DH21" s="158"/>
      <c r="DI21" s="158"/>
      <c r="DJ21" s="158"/>
      <c r="DK21" s="158"/>
      <c r="DL21" s="158"/>
      <c r="DM21" s="158"/>
      <c r="DN21" s="158"/>
      <c r="DO21" s="158"/>
      <c r="DP21" s="158"/>
      <c r="DQ21" s="158"/>
      <c r="DR21" s="158"/>
      <c r="DS21" s="158"/>
      <c r="DT21" s="158"/>
      <c r="DU21" s="158"/>
      <c r="DV21" s="158"/>
      <c r="DW21" s="158"/>
      <c r="DX21" s="158"/>
      <c r="DY21" s="158"/>
      <c r="DZ21" s="158"/>
      <c r="EA21" s="158"/>
      <c r="EB21" s="158"/>
      <c r="EC21" s="158"/>
      <c r="ED21" s="158"/>
      <c r="EE21" s="158"/>
      <c r="EF21" s="158"/>
      <c r="EG21" s="158"/>
      <c r="EH21" s="158"/>
      <c r="EI21" s="158"/>
      <c r="EJ21" s="158"/>
      <c r="EK21" s="158"/>
      <c r="EL21" s="158"/>
      <c r="EM21" s="158"/>
      <c r="EN21" s="158"/>
      <c r="EO21" s="158"/>
      <c r="EP21" s="158"/>
      <c r="EQ21" s="158"/>
      <c r="ER21" s="158"/>
      <c r="ES21" s="158"/>
      <c r="ET21" s="158"/>
      <c r="EU21" s="158"/>
      <c r="EV21" s="158"/>
      <c r="EW21" s="158"/>
      <c r="EX21" s="158"/>
      <c r="EY21" s="158"/>
      <c r="EZ21" s="158"/>
      <c r="FA21" s="158"/>
      <c r="FB21" s="158"/>
      <c r="FC21" s="158"/>
      <c r="FD21" s="158"/>
      <c r="FE21" s="158"/>
      <c r="FF21" s="158"/>
      <c r="FG21" s="158"/>
      <c r="FH21" s="158"/>
      <c r="FI21" s="158"/>
      <c r="FJ21" s="158"/>
      <c r="FK21" s="158"/>
      <c r="FL21" s="158"/>
      <c r="FM21" s="158"/>
      <c r="FN21" s="158"/>
      <c r="FO21" s="158"/>
      <c r="FP21" s="158"/>
      <c r="FQ21" s="158"/>
      <c r="FR21" s="158"/>
      <c r="FS21" s="158"/>
      <c r="FT21" s="158"/>
      <c r="FU21" s="158"/>
      <c r="FV21" s="158"/>
      <c r="FW21" s="158"/>
      <c r="FX21" s="158"/>
      <c r="FY21" s="158"/>
      <c r="FZ21" s="158"/>
      <c r="GA21" s="158"/>
      <c r="GB21" s="158"/>
      <c r="GC21" s="158"/>
      <c r="GD21" s="158"/>
      <c r="GE21" s="158"/>
      <c r="GF21" s="158"/>
      <c r="GG21" s="158"/>
      <c r="GH21" s="158"/>
      <c r="GI21" s="158"/>
      <c r="GJ21" s="158"/>
      <c r="GK21" s="158"/>
      <c r="GL21" s="158"/>
      <c r="GM21" s="158"/>
      <c r="GN21" s="158"/>
      <c r="GO21" s="158"/>
      <c r="GP21" s="158"/>
      <c r="GQ21" s="158"/>
      <c r="GR21" s="158"/>
      <c r="GS21" s="158"/>
      <c r="GT21" s="158"/>
      <c r="GU21" s="158"/>
      <c r="GV21" s="158"/>
      <c r="GW21" s="158"/>
      <c r="GX21" s="158"/>
      <c r="GY21" s="158"/>
      <c r="GZ21" s="158"/>
      <c r="HA21" s="158"/>
      <c r="HB21" s="158"/>
      <c r="HC21" s="158"/>
      <c r="HD21" s="158"/>
      <c r="HE21" s="158"/>
      <c r="HF21" s="158"/>
      <c r="HG21" s="158"/>
      <c r="HH21" s="158"/>
      <c r="HI21" s="158"/>
      <c r="HJ21" s="158"/>
      <c r="HK21" s="158"/>
      <c r="HL21" s="158"/>
      <c r="HM21" s="158"/>
      <c r="HN21" s="158"/>
      <c r="HO21" s="158"/>
      <c r="HP21" s="158"/>
      <c r="HQ21" s="158"/>
      <c r="HR21" s="158"/>
      <c r="HS21" s="158"/>
      <c r="HT21" s="158"/>
      <c r="HU21" s="158"/>
      <c r="HV21" s="158"/>
      <c r="HW21" s="158"/>
      <c r="HX21" s="158"/>
      <c r="HY21" s="158"/>
      <c r="HZ21" s="158"/>
      <c r="IA21" s="158"/>
      <c r="IB21" s="158"/>
      <c r="IC21" s="158"/>
      <c r="ID21" s="158"/>
      <c r="IE21" s="158"/>
      <c r="IF21" s="158"/>
      <c r="IG21" s="158"/>
      <c r="IH21" s="158"/>
      <c r="II21" s="158"/>
      <c r="IJ21" s="158"/>
      <c r="IK21" s="158"/>
      <c r="IL21" s="158"/>
      <c r="IM21" s="158"/>
      <c r="IN21" s="158"/>
      <c r="IO21" s="158"/>
      <c r="IP21" s="158"/>
      <c r="IQ21" s="158"/>
      <c r="IR21" s="158"/>
      <c r="IS21" s="158"/>
      <c r="IT21" s="158"/>
      <c r="IU21" s="158"/>
      <c r="IV21" s="158"/>
      <c r="IW21" s="158"/>
      <c r="IX21" s="158"/>
      <c r="IY21" s="158"/>
      <c r="IZ21" s="158"/>
      <c r="JA21" s="158"/>
      <c r="JB21" s="158"/>
      <c r="JC21" s="158"/>
      <c r="JD21" s="158"/>
      <c r="JE21" s="158"/>
      <c r="JF21" s="158"/>
      <c r="JG21" s="158"/>
      <c r="JH21" s="158"/>
      <c r="JI21" s="158"/>
      <c r="JJ21" s="158"/>
      <c r="JK21" s="158"/>
      <c r="JL21" s="158"/>
      <c r="JM21" s="158"/>
      <c r="JN21" s="158"/>
      <c r="JO21" s="158"/>
      <c r="JP21" s="158"/>
      <c r="JQ21" s="158"/>
      <c r="JR21" s="158"/>
      <c r="JS21" s="158"/>
      <c r="JT21" s="158"/>
      <c r="JU21" s="158"/>
      <c r="JV21" s="158"/>
      <c r="JW21" s="158"/>
      <c r="JX21" s="158"/>
      <c r="JY21" s="158"/>
      <c r="JZ21" s="158"/>
      <c r="KA21" s="158"/>
      <c r="KB21" s="158"/>
      <c r="KC21" s="158"/>
      <c r="KD21" s="158"/>
      <c r="KE21" s="158"/>
      <c r="KF21" s="158"/>
      <c r="KG21" s="158"/>
      <c r="KH21" s="158"/>
      <c r="KI21" s="158"/>
      <c r="KJ21" s="158"/>
      <c r="KK21" s="158"/>
      <c r="KL21" s="158"/>
      <c r="KM21" s="158"/>
      <c r="KN21" s="158"/>
      <c r="KO21" s="158"/>
      <c r="KP21" s="158"/>
      <c r="KQ21" s="158"/>
      <c r="KR21" s="158"/>
      <c r="KS21" s="158"/>
      <c r="KT21" s="158"/>
      <c r="KU21" s="158"/>
      <c r="KV21" s="158"/>
      <c r="KW21" s="158"/>
      <c r="KX21" s="158"/>
      <c r="KY21" s="158"/>
      <c r="KZ21" s="158"/>
      <c r="LA21" s="158"/>
      <c r="LB21" s="158"/>
      <c r="LC21" s="158"/>
      <c r="LD21" s="158"/>
      <c r="LE21" s="158"/>
      <c r="LF21" s="158"/>
      <c r="LG21" s="158"/>
      <c r="LH21" s="158"/>
      <c r="LI21" s="158"/>
      <c r="LJ21" s="158"/>
      <c r="LK21" s="158"/>
      <c r="LL21" s="158"/>
      <c r="LM21" s="158"/>
      <c r="LN21" s="158"/>
      <c r="LO21" s="158"/>
      <c r="LP21" s="158"/>
      <c r="LQ21" s="158"/>
      <c r="LR21" s="158"/>
      <c r="LS21" s="158"/>
      <c r="LT21" s="158"/>
      <c r="LU21" s="158"/>
      <c r="LV21" s="158"/>
      <c r="LW21" s="158"/>
      <c r="LX21" s="158"/>
      <c r="LY21" s="158"/>
      <c r="LZ21" s="158"/>
      <c r="MA21" s="158"/>
      <c r="MB21" s="158"/>
      <c r="MC21" s="158"/>
      <c r="MD21" s="158"/>
      <c r="ME21" s="158"/>
      <c r="MF21" s="158"/>
      <c r="MG21" s="158"/>
      <c r="MH21" s="158"/>
      <c r="MI21" s="158"/>
      <c r="MJ21" s="158"/>
      <c r="MK21" s="158"/>
      <c r="ML21" s="158"/>
      <c r="MM21" s="158"/>
      <c r="MN21" s="158"/>
      <c r="MO21" s="158"/>
      <c r="MP21" s="158"/>
      <c r="MQ21" s="158"/>
      <c r="MR21" s="158"/>
      <c r="MS21" s="158"/>
      <c r="MT21" s="158"/>
      <c r="MU21" s="158"/>
      <c r="MV21" s="158"/>
      <c r="MW21" s="158"/>
      <c r="MX21" s="158"/>
      <c r="MY21" s="158"/>
      <c r="MZ21" s="158"/>
      <c r="NA21" s="158"/>
      <c r="NB21" s="158"/>
      <c r="NC21" s="158"/>
      <c r="ND21" s="158"/>
      <c r="NE21" s="158"/>
      <c r="NF21" s="158"/>
      <c r="NG21" s="158"/>
      <c r="NH21" s="158"/>
      <c r="NI21" s="158"/>
      <c r="NJ21" s="158"/>
      <c r="NK21" s="158"/>
      <c r="NL21" s="158"/>
      <c r="NM21" s="158"/>
      <c r="NN21" s="158"/>
      <c r="NO21" s="158"/>
      <c r="NP21" s="158"/>
      <c r="NQ21" s="158"/>
      <c r="NR21" s="158"/>
      <c r="NS21" s="158"/>
      <c r="NT21" s="158"/>
      <c r="NU21" s="158"/>
      <c r="NV21" s="158"/>
      <c r="NW21" s="158"/>
      <c r="NX21" s="158"/>
      <c r="NY21" s="158"/>
      <c r="NZ21" s="158"/>
      <c r="OA21" s="158"/>
      <c r="OB21" s="158"/>
      <c r="OC21" s="158"/>
      <c r="OD21" s="158"/>
      <c r="OE21" s="158"/>
      <c r="OF21" s="158"/>
      <c r="OG21" s="158"/>
      <c r="OH21" s="158"/>
      <c r="OI21" s="158"/>
      <c r="OJ21" s="158"/>
      <c r="OK21" s="158"/>
      <c r="OL21" s="158"/>
      <c r="OM21" s="158"/>
      <c r="ON21" s="158"/>
      <c r="OO21" s="158"/>
      <c r="OP21" s="158"/>
      <c r="OQ21" s="158"/>
      <c r="OR21" s="158"/>
      <c r="OS21" s="158"/>
      <c r="OT21" s="158"/>
      <c r="OU21" s="158"/>
      <c r="OV21" s="158"/>
      <c r="OW21" s="158"/>
      <c r="OX21" s="158"/>
      <c r="OY21" s="158"/>
      <c r="OZ21" s="158"/>
      <c r="PA21" s="158"/>
      <c r="PB21" s="158"/>
      <c r="PC21" s="158"/>
      <c r="PD21" s="158"/>
      <c r="PE21" s="158"/>
      <c r="PF21" s="158"/>
      <c r="PG21" s="158"/>
      <c r="PH21" s="158"/>
      <c r="PI21" s="158"/>
      <c r="PJ21" s="158"/>
      <c r="PK21" s="158"/>
      <c r="PL21" s="158"/>
      <c r="PM21" s="158"/>
      <c r="PN21" s="158"/>
      <c r="PO21" s="158"/>
      <c r="PP21" s="158"/>
      <c r="PQ21" s="158"/>
      <c r="PR21" s="158"/>
      <c r="PS21" s="158"/>
      <c r="PT21" s="158"/>
      <c r="PU21" s="158"/>
      <c r="PV21" s="158"/>
      <c r="PW21" s="158"/>
      <c r="PX21" s="158"/>
      <c r="PY21" s="158"/>
      <c r="PZ21" s="158"/>
      <c r="QA21" s="158"/>
      <c r="QB21" s="158"/>
      <c r="QC21" s="158"/>
      <c r="QD21" s="158"/>
      <c r="QE21" s="158"/>
      <c r="QF21" s="158"/>
      <c r="QG21" s="158"/>
      <c r="QH21" s="158"/>
      <c r="QI21" s="158"/>
      <c r="QJ21" s="158"/>
      <c r="QK21" s="158"/>
      <c r="QL21" s="158"/>
      <c r="QM21" s="158"/>
      <c r="QN21" s="158"/>
      <c r="QO21" s="158"/>
      <c r="QP21" s="158"/>
      <c r="QQ21" s="158"/>
      <c r="QR21" s="158"/>
      <c r="QS21" s="158"/>
      <c r="QT21" s="158"/>
      <c r="QU21" s="158"/>
      <c r="QV21" s="158"/>
      <c r="QW21" s="158"/>
      <c r="QX21" s="158"/>
      <c r="QY21" s="158"/>
      <c r="QZ21" s="158"/>
      <c r="RA21" s="158"/>
      <c r="RB21" s="158"/>
      <c r="RC21" s="158"/>
      <c r="RD21" s="158"/>
      <c r="RE21" s="158"/>
      <c r="RF21" s="158"/>
      <c r="RG21" s="158"/>
      <c r="RH21" s="158"/>
      <c r="RI21" s="158"/>
      <c r="RJ21" s="158"/>
      <c r="RK21" s="158"/>
      <c r="RL21" s="158"/>
      <c r="RM21" s="158"/>
      <c r="RN21" s="158"/>
      <c r="RO21" s="158"/>
      <c r="RP21" s="158"/>
      <c r="RQ21" s="158"/>
      <c r="RR21" s="158"/>
      <c r="RS21" s="158"/>
      <c r="RT21" s="158"/>
      <c r="RU21" s="158"/>
      <c r="RV21" s="158"/>
      <c r="RW21" s="158"/>
      <c r="RX21" s="158"/>
      <c r="RY21" s="158"/>
      <c r="RZ21" s="158"/>
      <c r="SA21" s="158"/>
      <c r="SB21" s="158"/>
      <c r="SC21" s="158"/>
      <c r="SD21" s="158"/>
      <c r="SE21" s="158"/>
      <c r="SF21" s="158"/>
      <c r="SG21" s="158"/>
      <c r="SH21" s="158"/>
      <c r="SI21" s="158"/>
      <c r="SJ21" s="158"/>
      <c r="SK21" s="158"/>
      <c r="SL21" s="158"/>
      <c r="SM21" s="158"/>
      <c r="SN21" s="158"/>
      <c r="SO21" s="158"/>
      <c r="SP21" s="158"/>
      <c r="SQ21" s="158"/>
      <c r="SR21" s="158"/>
      <c r="SS21" s="158"/>
      <c r="ST21" s="158"/>
      <c r="SU21" s="158"/>
      <c r="SV21" s="158"/>
      <c r="SW21" s="158"/>
      <c r="SX21" s="158"/>
      <c r="SY21" s="158"/>
      <c r="SZ21" s="158"/>
      <c r="TA21" s="158"/>
      <c r="TB21" s="158"/>
      <c r="TC21" s="158"/>
      <c r="TD21" s="158"/>
      <c r="TE21" s="158"/>
      <c r="TF21" s="158"/>
      <c r="TG21" s="158"/>
      <c r="TH21" s="158"/>
      <c r="TI21" s="158"/>
      <c r="TJ21" s="158"/>
      <c r="TK21" s="158"/>
      <c r="TL21" s="158"/>
      <c r="TM21" s="158"/>
      <c r="TN21" s="158"/>
      <c r="TO21" s="158"/>
      <c r="TP21" s="158"/>
      <c r="TQ21" s="158"/>
      <c r="TR21" s="158"/>
      <c r="TS21" s="158"/>
      <c r="TT21" s="158"/>
      <c r="TU21" s="158"/>
      <c r="TV21" s="158"/>
      <c r="TW21" s="158"/>
      <c r="TX21" s="158"/>
      <c r="TY21" s="158"/>
      <c r="TZ21" s="158"/>
      <c r="UA21" s="158"/>
      <c r="UB21" s="158"/>
      <c r="UC21" s="158"/>
      <c r="UD21" s="158"/>
      <c r="UE21" s="158"/>
      <c r="UF21" s="158"/>
      <c r="UG21" s="158"/>
      <c r="UH21" s="158"/>
      <c r="UI21" s="158"/>
      <c r="UJ21" s="158"/>
      <c r="UK21" s="158"/>
      <c r="UL21" s="158"/>
      <c r="UM21" s="158"/>
      <c r="UN21" s="158"/>
      <c r="UO21" s="158"/>
      <c r="UP21" s="158"/>
      <c r="UQ21" s="158"/>
      <c r="UR21" s="159"/>
      <c r="US21" s="158"/>
      <c r="UT21" s="158"/>
      <c r="UU21" s="158"/>
      <c r="UV21" s="158"/>
      <c r="UW21" s="158"/>
      <c r="UX21" s="158"/>
      <c r="UY21" s="158"/>
      <c r="UZ21" s="158"/>
      <c r="VA21" s="158"/>
      <c r="VB21" s="158"/>
      <c r="VC21" s="158"/>
      <c r="VD21" s="158"/>
      <c r="VE21" s="158"/>
      <c r="VF21" s="158"/>
      <c r="VG21" s="158"/>
      <c r="VH21" s="158"/>
      <c r="VI21" s="158"/>
      <c r="VJ21" s="158"/>
      <c r="VK21" s="158"/>
      <c r="VL21" s="158"/>
      <c r="VM21" s="159"/>
      <c r="VN21" s="158"/>
      <c r="VO21" s="158"/>
      <c r="VP21" s="158"/>
      <c r="VQ21" s="158"/>
      <c r="VR21" s="158"/>
      <c r="VS21" s="158"/>
      <c r="VT21" s="158"/>
      <c r="VU21" s="158"/>
      <c r="VV21" s="158"/>
      <c r="VW21" s="158"/>
      <c r="VX21" s="158"/>
      <c r="VY21" s="158"/>
      <c r="VZ21" s="158"/>
      <c r="WA21" s="158"/>
      <c r="WB21" s="158"/>
      <c r="WC21" s="158"/>
      <c r="WD21" s="158"/>
      <c r="WE21" s="158"/>
      <c r="WF21" s="158"/>
      <c r="WG21" s="158"/>
      <c r="WH21" s="159"/>
      <c r="WI21" s="158"/>
      <c r="WJ21" s="158"/>
      <c r="WK21" s="158"/>
      <c r="WL21" s="158"/>
      <c r="WM21" s="158"/>
      <c r="WN21" s="158"/>
      <c r="WO21" s="158"/>
      <c r="WP21" s="158"/>
      <c r="WQ21" s="158"/>
      <c r="WR21" s="158"/>
      <c r="WS21" s="158"/>
      <c r="WT21" s="158"/>
      <c r="WU21" s="158"/>
      <c r="WV21" s="158"/>
      <c r="WW21" s="158"/>
      <c r="WX21" s="158"/>
      <c r="WY21" s="158"/>
      <c r="WZ21" s="158"/>
      <c r="XA21" s="158"/>
      <c r="XB21" s="158"/>
      <c r="XC21" s="159"/>
      <c r="XD21" s="158"/>
      <c r="XE21" s="158"/>
      <c r="XF21" s="158"/>
      <c r="XG21" s="158"/>
      <c r="XH21" s="158"/>
      <c r="XI21" s="158"/>
      <c r="XJ21" s="158"/>
      <c r="XK21" s="158"/>
      <c r="XL21" s="158"/>
      <c r="XM21" s="158"/>
      <c r="XN21" s="158"/>
      <c r="XO21" s="158"/>
      <c r="XP21" s="158"/>
      <c r="XQ21" s="158"/>
      <c r="XR21" s="158"/>
      <c r="XS21" s="158"/>
      <c r="XT21" s="158"/>
      <c r="XU21" s="158"/>
      <c r="XV21" s="158"/>
      <c r="XW21" s="158"/>
      <c r="XX21" s="159"/>
      <c r="XY21" s="158"/>
      <c r="XZ21" s="158"/>
      <c r="YA21" s="158"/>
      <c r="YB21" s="158"/>
      <c r="YC21" s="158"/>
      <c r="YD21" s="158"/>
      <c r="YE21" s="158"/>
      <c r="YF21" s="158"/>
      <c r="YG21" s="158"/>
      <c r="YH21" s="158"/>
      <c r="YI21" s="158"/>
      <c r="YJ21" s="158"/>
      <c r="YK21" s="158"/>
      <c r="YL21" s="158"/>
      <c r="YM21" s="158"/>
      <c r="YN21" s="158"/>
      <c r="YO21" s="158"/>
      <c r="YP21" s="158"/>
      <c r="YQ21" s="158"/>
      <c r="YR21" s="158"/>
      <c r="YS21" s="159"/>
      <c r="YT21" s="158"/>
      <c r="YU21" s="158"/>
      <c r="YV21" s="158"/>
      <c r="YW21" s="158"/>
      <c r="YX21" s="158"/>
      <c r="YY21" s="158"/>
      <c r="YZ21" s="158"/>
      <c r="ZA21" s="158"/>
      <c r="ZB21" s="158"/>
      <c r="ZC21" s="158"/>
      <c r="ZD21" s="158"/>
      <c r="ZE21" s="158"/>
      <c r="ZF21" s="158"/>
      <c r="ZG21" s="158"/>
      <c r="ZH21" s="158"/>
      <c r="ZI21" s="158"/>
      <c r="ZJ21" s="158"/>
      <c r="ZK21" s="158"/>
      <c r="ZL21" s="158"/>
      <c r="ZM21" s="158"/>
      <c r="ZN21" s="159"/>
      <c r="ZO21" s="158"/>
      <c r="ZP21" s="158"/>
      <c r="ZQ21" s="158"/>
      <c r="ZR21" s="158"/>
      <c r="ZS21" s="158"/>
      <c r="ZT21" s="158"/>
      <c r="ZU21" s="158"/>
      <c r="ZV21" s="158"/>
      <c r="ZW21" s="158"/>
      <c r="ZX21" s="158"/>
      <c r="ZY21" s="158"/>
      <c r="ZZ21" s="158"/>
      <c r="AAA21" s="158"/>
      <c r="AAB21" s="158"/>
      <c r="AAC21" s="158"/>
      <c r="AAD21" s="158"/>
      <c r="AAE21" s="158"/>
      <c r="AAF21" s="158"/>
      <c r="AAG21" s="158"/>
      <c r="AAH21" s="158"/>
      <c r="AAI21" s="159"/>
      <c r="AAJ21" s="158"/>
      <c r="AAK21" s="158"/>
      <c r="AAL21" s="158"/>
      <c r="AAM21" s="158"/>
      <c r="AAN21" s="158"/>
      <c r="AAO21" s="158"/>
      <c r="AAP21" s="158"/>
      <c r="AAQ21" s="158"/>
      <c r="AAR21" s="158"/>
      <c r="AAS21" s="158"/>
      <c r="AAT21" s="158"/>
      <c r="AAU21" s="158"/>
      <c r="AAV21" s="158"/>
      <c r="AAW21" s="158"/>
      <c r="AAX21" s="158"/>
      <c r="AAY21" s="158"/>
      <c r="AAZ21" s="158"/>
      <c r="ABA21" s="158"/>
      <c r="ABB21" s="158"/>
      <c r="ABC21" s="158"/>
      <c r="ABD21" s="159"/>
      <c r="ABE21" s="158"/>
      <c r="ABF21" s="158"/>
      <c r="ABG21" s="158"/>
      <c r="ABH21" s="158"/>
      <c r="ABI21" s="158"/>
      <c r="ABJ21" s="158"/>
      <c r="ABK21" s="158"/>
      <c r="ABL21" s="158"/>
      <c r="ABM21" s="158"/>
      <c r="ABN21" s="158"/>
      <c r="ABO21" s="158"/>
      <c r="ABP21" s="158"/>
      <c r="ABQ21" s="158"/>
      <c r="ABR21" s="158"/>
      <c r="ABS21" s="158"/>
      <c r="ABT21" s="158"/>
      <c r="ABU21" s="158"/>
      <c r="ABV21" s="158"/>
      <c r="ABW21" s="158"/>
      <c r="ABX21" s="158"/>
      <c r="ABY21" s="159"/>
      <c r="ABZ21" s="158"/>
      <c r="ACA21" s="158"/>
      <c r="ACB21" s="158"/>
      <c r="ACC21" s="158"/>
      <c r="ACD21" s="158"/>
      <c r="ACE21" s="158"/>
      <c r="ACF21" s="158"/>
      <c r="ACG21" s="158"/>
      <c r="ACH21" s="158"/>
      <c r="ACI21" s="158"/>
      <c r="ACJ21" s="158"/>
      <c r="ACK21" s="158"/>
      <c r="ACL21" s="158"/>
      <c r="ACM21" s="158"/>
      <c r="ACN21" s="158"/>
      <c r="ACO21" s="158"/>
      <c r="ACP21" s="158"/>
      <c r="ACQ21" s="158"/>
      <c r="ACR21" s="158"/>
      <c r="ACS21" s="158"/>
      <c r="ACT21" s="159"/>
      <c r="ACU21" s="158"/>
      <c r="ACV21" s="158"/>
      <c r="ACW21" s="158"/>
      <c r="ACX21" s="158"/>
      <c r="ACY21" s="158"/>
      <c r="ACZ21" s="158"/>
      <c r="ADA21" s="158"/>
      <c r="ADB21" s="158"/>
      <c r="ADC21" s="158"/>
      <c r="ADD21" s="158"/>
      <c r="ADE21" s="158"/>
      <c r="ADF21" s="158"/>
      <c r="ADG21" s="158"/>
      <c r="ADH21" s="158"/>
      <c r="ADI21" s="158"/>
      <c r="ADJ21" s="158"/>
      <c r="ADK21" s="158"/>
      <c r="ADL21" s="158"/>
      <c r="ADM21" s="158"/>
      <c r="ADN21" s="158"/>
      <c r="ADO21" s="159"/>
      <c r="ADP21" s="158"/>
      <c r="ADQ21" s="158"/>
      <c r="ADR21" s="158"/>
      <c r="ADS21" s="158"/>
      <c r="ADT21" s="158"/>
      <c r="ADU21" s="158"/>
      <c r="ADV21" s="158"/>
      <c r="ADW21" s="158"/>
      <c r="ADX21" s="158"/>
      <c r="ADY21" s="158"/>
      <c r="ADZ21" s="158"/>
      <c r="AEA21" s="158"/>
      <c r="AEB21" s="158"/>
      <c r="AEC21" s="158"/>
      <c r="AED21" s="158"/>
      <c r="AEE21" s="158"/>
      <c r="AEF21" s="158"/>
      <c r="AEG21" s="158"/>
      <c r="AEH21" s="158"/>
      <c r="AEI21" s="158"/>
      <c r="AEJ21" s="159"/>
      <c r="AEK21" s="158"/>
      <c r="AEL21" s="158"/>
      <c r="AEM21" s="158"/>
      <c r="AEN21" s="158"/>
      <c r="AEO21" s="158"/>
      <c r="AEP21" s="158"/>
      <c r="AEQ21" s="158"/>
      <c r="AER21" s="158"/>
      <c r="AES21" s="158"/>
      <c r="AET21" s="158"/>
      <c r="AEU21" s="158"/>
      <c r="AEV21" s="158"/>
      <c r="AEW21" s="158"/>
      <c r="AEX21" s="158"/>
      <c r="AEY21" s="158"/>
      <c r="AEZ21" s="158"/>
      <c r="AFA21" s="158"/>
      <c r="AFB21" s="158"/>
      <c r="AFC21" s="158"/>
      <c r="AFD21" s="158"/>
      <c r="AFE21" s="159"/>
    </row>
    <row r="22" spans="1:837" s="147" customFormat="1" ht="20.100000000000001" customHeight="1">
      <c r="A22" s="101" t="s">
        <v>388</v>
      </c>
      <c r="B22" s="102" t="s">
        <v>377</v>
      </c>
      <c r="C22" s="103" t="s">
        <v>389</v>
      </c>
      <c r="D22" s="103"/>
      <c r="E22" s="160"/>
      <c r="F22" s="208">
        <f>MIN(F23:F56)</f>
        <v>45401</v>
      </c>
      <c r="G22" s="208">
        <f>MAX(G23:G56)</f>
        <v>45564</v>
      </c>
      <c r="H22" s="104">
        <f t="shared" si="60"/>
        <v>164</v>
      </c>
      <c r="I22" s="105">
        <f t="shared" ca="1" si="61"/>
        <v>3.048780487804878E-2</v>
      </c>
      <c r="J22" s="203">
        <f ca="1">AVERAGE(J23:J56)*4</f>
        <v>-1.411764705882353</v>
      </c>
      <c r="K22" s="105">
        <f ca="1">I22+J22/H22</f>
        <v>2.1879483500717358E-2</v>
      </c>
      <c r="L22" s="160"/>
      <c r="M22" s="160"/>
      <c r="N22" s="160"/>
      <c r="O22" s="160"/>
      <c r="P22" s="160"/>
      <c r="Q22" s="160"/>
      <c r="R22" s="160"/>
      <c r="S22" s="160"/>
      <c r="T22" s="160"/>
      <c r="U22" s="160"/>
      <c r="V22" s="160"/>
      <c r="W22" s="160"/>
      <c r="X22" s="160"/>
      <c r="Y22" s="160"/>
      <c r="Z22" s="160"/>
      <c r="AA22" s="160"/>
      <c r="AB22" s="160"/>
      <c r="AC22" s="160"/>
      <c r="AD22" s="160"/>
      <c r="AE22" s="160"/>
      <c r="AF22" s="160"/>
      <c r="AG22" s="160"/>
      <c r="AH22" s="160"/>
      <c r="AI22" s="160"/>
      <c r="AJ22" s="160"/>
      <c r="AK22" s="160"/>
      <c r="AL22" s="160"/>
      <c r="AM22" s="160"/>
      <c r="AN22" s="160"/>
      <c r="AO22" s="160"/>
      <c r="AP22" s="160"/>
      <c r="AQ22" s="160"/>
      <c r="AR22" s="160"/>
      <c r="AS22" s="160"/>
      <c r="AT22" s="160"/>
      <c r="AU22" s="160"/>
      <c r="AV22" s="160"/>
      <c r="AW22" s="160"/>
      <c r="AX22" s="160"/>
      <c r="AY22" s="160"/>
      <c r="AZ22" s="160"/>
      <c r="BA22" s="160"/>
      <c r="BB22" s="160"/>
      <c r="BC22" s="160"/>
      <c r="BD22" s="160"/>
      <c r="BE22" s="160"/>
      <c r="BF22" s="160"/>
      <c r="BG22" s="160"/>
      <c r="BH22" s="160"/>
      <c r="BI22" s="160"/>
      <c r="BJ22" s="160"/>
      <c r="BK22" s="160"/>
      <c r="BL22" s="160"/>
      <c r="BM22" s="160"/>
      <c r="BN22" s="160"/>
      <c r="BO22" s="160"/>
      <c r="BP22" s="160"/>
      <c r="BQ22" s="160"/>
      <c r="BR22" s="160"/>
      <c r="BS22" s="160"/>
      <c r="BT22" s="160"/>
      <c r="BU22" s="160"/>
      <c r="BV22" s="160"/>
      <c r="BW22" s="160"/>
      <c r="BX22" s="160"/>
      <c r="BY22" s="160"/>
      <c r="BZ22" s="160"/>
      <c r="CA22" s="160"/>
      <c r="CB22" s="160"/>
      <c r="CC22" s="160"/>
      <c r="CD22" s="160"/>
      <c r="CE22" s="160"/>
      <c r="CF22" s="160"/>
      <c r="CG22" s="160"/>
      <c r="CH22" s="160"/>
      <c r="CI22" s="160"/>
      <c r="CJ22" s="160"/>
      <c r="CK22" s="160"/>
      <c r="CL22" s="160"/>
      <c r="CM22" s="160"/>
      <c r="CN22" s="160"/>
      <c r="CO22" s="160"/>
      <c r="CP22" s="160"/>
      <c r="CQ22" s="160"/>
      <c r="CR22" s="160"/>
      <c r="CS22" s="160"/>
      <c r="CT22" s="160"/>
      <c r="CU22" s="160"/>
      <c r="CV22" s="160"/>
      <c r="CW22" s="160"/>
      <c r="CX22" s="160"/>
      <c r="CY22" s="160"/>
      <c r="CZ22" s="160"/>
      <c r="DA22" s="160"/>
      <c r="DB22" s="160"/>
      <c r="DC22" s="160"/>
      <c r="DD22" s="160"/>
      <c r="DE22" s="160"/>
      <c r="DF22" s="160"/>
      <c r="DG22" s="160"/>
      <c r="DH22" s="160"/>
      <c r="DI22" s="160"/>
      <c r="DJ22" s="160"/>
      <c r="DK22" s="160"/>
      <c r="DL22" s="160"/>
      <c r="DM22" s="160"/>
      <c r="DN22" s="160"/>
      <c r="DO22" s="160"/>
      <c r="DP22" s="160"/>
      <c r="DQ22" s="160"/>
      <c r="DR22" s="160"/>
      <c r="DS22" s="160"/>
      <c r="DT22" s="160"/>
      <c r="DU22" s="160"/>
      <c r="DV22" s="160"/>
      <c r="DW22" s="160"/>
      <c r="DX22" s="160"/>
      <c r="DY22" s="160"/>
      <c r="DZ22" s="160"/>
      <c r="EA22" s="160"/>
      <c r="EB22" s="160"/>
      <c r="EC22" s="160"/>
      <c r="ED22" s="160"/>
      <c r="EE22" s="160"/>
      <c r="EF22" s="160"/>
      <c r="EG22" s="160"/>
      <c r="EH22" s="160"/>
      <c r="EI22" s="160"/>
      <c r="EJ22" s="160"/>
      <c r="EK22" s="160"/>
      <c r="EL22" s="160"/>
      <c r="EM22" s="160"/>
      <c r="EN22" s="160"/>
      <c r="EO22" s="160"/>
      <c r="EP22" s="160"/>
      <c r="EQ22" s="160"/>
      <c r="ER22" s="160"/>
      <c r="ES22" s="160"/>
      <c r="ET22" s="160"/>
      <c r="EU22" s="160"/>
      <c r="EV22" s="160"/>
      <c r="EW22" s="160"/>
      <c r="EX22" s="160"/>
      <c r="EY22" s="160"/>
      <c r="EZ22" s="160"/>
      <c r="FA22" s="160"/>
      <c r="FB22" s="160"/>
      <c r="FC22" s="160"/>
      <c r="FD22" s="160"/>
      <c r="FE22" s="160"/>
      <c r="FF22" s="160"/>
      <c r="FG22" s="160"/>
      <c r="FH22" s="160"/>
      <c r="FI22" s="160"/>
      <c r="FJ22" s="160"/>
      <c r="FK22" s="160"/>
      <c r="FL22" s="160"/>
      <c r="FM22" s="160"/>
      <c r="FN22" s="160"/>
      <c r="FO22" s="160"/>
      <c r="FP22" s="160"/>
      <c r="FQ22" s="160"/>
      <c r="FR22" s="160"/>
      <c r="FS22" s="160"/>
      <c r="FT22" s="160"/>
      <c r="FU22" s="160"/>
      <c r="FV22" s="160"/>
      <c r="FW22" s="160"/>
      <c r="FX22" s="160"/>
      <c r="FY22" s="160"/>
      <c r="FZ22" s="160"/>
      <c r="GA22" s="160"/>
      <c r="GB22" s="160"/>
      <c r="GC22" s="160"/>
      <c r="GD22" s="160"/>
      <c r="GE22" s="160"/>
      <c r="GF22" s="160"/>
      <c r="GG22" s="160"/>
      <c r="GH22" s="160"/>
      <c r="GI22" s="160"/>
      <c r="GJ22" s="160"/>
      <c r="GK22" s="160"/>
      <c r="GL22" s="160"/>
      <c r="GM22" s="160"/>
      <c r="GN22" s="160"/>
      <c r="GO22" s="160"/>
      <c r="GP22" s="160"/>
      <c r="GQ22" s="160"/>
      <c r="GR22" s="160"/>
      <c r="GS22" s="160"/>
      <c r="GT22" s="160"/>
      <c r="GU22" s="160"/>
      <c r="GV22" s="160"/>
      <c r="GW22" s="160"/>
      <c r="GX22" s="160"/>
      <c r="GY22" s="160"/>
      <c r="GZ22" s="160"/>
      <c r="HA22" s="160"/>
      <c r="HB22" s="160"/>
      <c r="HC22" s="160"/>
      <c r="HD22" s="160"/>
      <c r="HE22" s="160"/>
      <c r="HF22" s="160"/>
      <c r="HG22" s="160"/>
      <c r="HH22" s="160"/>
      <c r="HI22" s="160"/>
      <c r="HJ22" s="160"/>
      <c r="HK22" s="160"/>
      <c r="HL22" s="160"/>
      <c r="HM22" s="160"/>
      <c r="HN22" s="160"/>
      <c r="HO22" s="160"/>
      <c r="HP22" s="160"/>
      <c r="HQ22" s="160"/>
      <c r="HR22" s="160"/>
      <c r="HS22" s="160"/>
      <c r="HT22" s="160"/>
      <c r="HU22" s="160"/>
      <c r="HV22" s="160"/>
      <c r="HW22" s="160"/>
      <c r="HX22" s="160"/>
      <c r="HY22" s="160"/>
      <c r="HZ22" s="160"/>
      <c r="IA22" s="160"/>
      <c r="IB22" s="160"/>
      <c r="IC22" s="160"/>
      <c r="ID22" s="160"/>
      <c r="IE22" s="160"/>
      <c r="IF22" s="160"/>
      <c r="IG22" s="160"/>
      <c r="IH22" s="160"/>
      <c r="II22" s="160"/>
      <c r="IJ22" s="160"/>
      <c r="IK22" s="160"/>
      <c r="IL22" s="160"/>
      <c r="IM22" s="160"/>
      <c r="IN22" s="160"/>
      <c r="IO22" s="160"/>
      <c r="IP22" s="160"/>
      <c r="IQ22" s="160"/>
      <c r="IR22" s="160"/>
      <c r="IS22" s="160"/>
      <c r="IT22" s="160"/>
      <c r="IU22" s="160"/>
      <c r="IV22" s="160"/>
      <c r="IW22" s="160"/>
      <c r="IX22" s="160"/>
      <c r="IY22" s="160"/>
      <c r="IZ22" s="160"/>
      <c r="JA22" s="160"/>
      <c r="JB22" s="160"/>
      <c r="JC22" s="160"/>
      <c r="JD22" s="160"/>
      <c r="JE22" s="160"/>
      <c r="JF22" s="160"/>
      <c r="JG22" s="160"/>
      <c r="JH22" s="160"/>
      <c r="JI22" s="160"/>
      <c r="JJ22" s="160"/>
      <c r="JK22" s="160"/>
      <c r="JL22" s="160"/>
      <c r="JM22" s="160"/>
      <c r="JN22" s="160"/>
      <c r="JO22" s="160"/>
      <c r="JP22" s="160"/>
      <c r="JQ22" s="160"/>
      <c r="JR22" s="160"/>
      <c r="JS22" s="160"/>
      <c r="JT22" s="160"/>
      <c r="JU22" s="160"/>
      <c r="JV22" s="160"/>
      <c r="JW22" s="160"/>
      <c r="JX22" s="160"/>
      <c r="JY22" s="160"/>
      <c r="JZ22" s="160"/>
      <c r="KA22" s="160"/>
      <c r="KB22" s="160"/>
      <c r="KC22" s="160"/>
      <c r="KD22" s="160"/>
      <c r="KE22" s="160"/>
      <c r="KF22" s="160"/>
      <c r="KG22" s="160"/>
      <c r="KH22" s="160"/>
      <c r="KI22" s="160"/>
      <c r="KJ22" s="160"/>
      <c r="KK22" s="160"/>
      <c r="KL22" s="160"/>
      <c r="KM22" s="160"/>
      <c r="KN22" s="160"/>
      <c r="KO22" s="160"/>
      <c r="KP22" s="160"/>
      <c r="KQ22" s="160"/>
      <c r="KR22" s="160"/>
      <c r="KS22" s="160"/>
      <c r="KT22" s="160"/>
      <c r="KU22" s="160"/>
      <c r="KV22" s="160"/>
      <c r="KW22" s="160"/>
      <c r="KX22" s="160"/>
      <c r="KY22" s="160"/>
      <c r="KZ22" s="160"/>
      <c r="LA22" s="160"/>
      <c r="LB22" s="160"/>
      <c r="LC22" s="160"/>
      <c r="LD22" s="160"/>
      <c r="LE22" s="160"/>
      <c r="LF22" s="160"/>
      <c r="LG22" s="160"/>
      <c r="LH22" s="160"/>
      <c r="LI22" s="160"/>
      <c r="LJ22" s="160"/>
      <c r="LK22" s="160"/>
      <c r="LL22" s="160"/>
      <c r="LM22" s="160"/>
      <c r="LN22" s="160"/>
      <c r="LO22" s="160"/>
      <c r="LP22" s="160"/>
      <c r="LQ22" s="160"/>
      <c r="LR22" s="160"/>
      <c r="LS22" s="160"/>
      <c r="LT22" s="160"/>
      <c r="LU22" s="160"/>
      <c r="LV22" s="160"/>
      <c r="LW22" s="160"/>
      <c r="LX22" s="160"/>
      <c r="LY22" s="160"/>
      <c r="LZ22" s="160"/>
      <c r="MA22" s="160"/>
      <c r="MB22" s="160"/>
      <c r="MC22" s="160"/>
      <c r="MD22" s="160"/>
      <c r="ME22" s="160"/>
      <c r="MF22" s="160"/>
      <c r="MG22" s="160"/>
      <c r="MH22" s="160"/>
      <c r="MI22" s="160"/>
      <c r="MJ22" s="160"/>
      <c r="MK22" s="160"/>
      <c r="ML22" s="160"/>
      <c r="MM22" s="160"/>
      <c r="MN22" s="160"/>
      <c r="MO22" s="160"/>
      <c r="MP22" s="160"/>
      <c r="MQ22" s="160"/>
      <c r="MR22" s="160"/>
      <c r="MS22" s="160"/>
      <c r="MT22" s="160"/>
      <c r="MU22" s="160"/>
      <c r="MV22" s="160"/>
      <c r="MW22" s="160"/>
      <c r="MX22" s="160"/>
      <c r="MY22" s="160"/>
      <c r="MZ22" s="160"/>
      <c r="NA22" s="160"/>
      <c r="NB22" s="160"/>
      <c r="NC22" s="160"/>
      <c r="ND22" s="160"/>
      <c r="NE22" s="160"/>
      <c r="NF22" s="160"/>
      <c r="NG22" s="160"/>
      <c r="NH22" s="160"/>
      <c r="NI22" s="160"/>
      <c r="NJ22" s="160"/>
      <c r="NK22" s="160"/>
      <c r="NL22" s="160"/>
      <c r="NM22" s="160"/>
      <c r="NN22" s="160"/>
      <c r="NO22" s="160"/>
      <c r="NP22" s="160"/>
      <c r="NQ22" s="160"/>
      <c r="NR22" s="160"/>
      <c r="NS22" s="160"/>
      <c r="NT22" s="160"/>
      <c r="NU22" s="160"/>
      <c r="NV22" s="160"/>
      <c r="NW22" s="160"/>
      <c r="NX22" s="160"/>
      <c r="NY22" s="160"/>
      <c r="NZ22" s="160"/>
      <c r="OA22" s="160"/>
      <c r="OB22" s="160"/>
      <c r="OC22" s="160"/>
      <c r="OD22" s="160"/>
      <c r="OE22" s="160"/>
      <c r="OF22" s="160"/>
      <c r="OG22" s="160"/>
      <c r="OH22" s="160"/>
      <c r="OI22" s="160"/>
      <c r="OJ22" s="160"/>
      <c r="OK22" s="160"/>
      <c r="OL22" s="160"/>
      <c r="OM22" s="160"/>
      <c r="ON22" s="160"/>
      <c r="OO22" s="160"/>
      <c r="OP22" s="160"/>
      <c r="OQ22" s="160"/>
      <c r="OR22" s="160"/>
      <c r="OS22" s="160"/>
      <c r="OT22" s="160"/>
      <c r="OU22" s="160"/>
      <c r="OV22" s="160"/>
      <c r="OW22" s="160"/>
      <c r="OX22" s="160"/>
      <c r="OY22" s="160"/>
      <c r="OZ22" s="160"/>
      <c r="PA22" s="160"/>
      <c r="PB22" s="160"/>
      <c r="PC22" s="160"/>
      <c r="PD22" s="160"/>
      <c r="PE22" s="160"/>
      <c r="PF22" s="160"/>
      <c r="PG22" s="160"/>
      <c r="PH22" s="160"/>
      <c r="PI22" s="160"/>
      <c r="PJ22" s="160"/>
      <c r="PK22" s="160"/>
      <c r="PL22" s="160"/>
      <c r="PM22" s="160"/>
      <c r="PN22" s="160"/>
      <c r="PO22" s="160"/>
      <c r="PP22" s="160"/>
      <c r="PQ22" s="160"/>
      <c r="PR22" s="160"/>
      <c r="PS22" s="160"/>
      <c r="PT22" s="160"/>
      <c r="PU22" s="160"/>
      <c r="PV22" s="160"/>
      <c r="PW22" s="160"/>
      <c r="PX22" s="160"/>
      <c r="PY22" s="160"/>
      <c r="PZ22" s="160"/>
      <c r="QA22" s="160"/>
      <c r="QB22" s="160"/>
      <c r="QC22" s="160"/>
      <c r="QD22" s="160"/>
      <c r="QE22" s="160"/>
      <c r="QF22" s="160"/>
      <c r="QG22" s="160"/>
      <c r="QH22" s="160"/>
      <c r="QI22" s="160"/>
      <c r="QJ22" s="160"/>
      <c r="QK22" s="160"/>
      <c r="QL22" s="160"/>
      <c r="QM22" s="160"/>
      <c r="QN22" s="160"/>
      <c r="QO22" s="160"/>
      <c r="QP22" s="160"/>
      <c r="QQ22" s="160"/>
      <c r="QR22" s="160"/>
      <c r="QS22" s="160"/>
      <c r="QT22" s="160"/>
      <c r="QU22" s="160"/>
      <c r="QV22" s="160"/>
      <c r="QW22" s="160"/>
      <c r="QX22" s="160"/>
      <c r="QY22" s="160"/>
      <c r="QZ22" s="160"/>
      <c r="RA22" s="160"/>
      <c r="RB22" s="160"/>
      <c r="RC22" s="160"/>
      <c r="RD22" s="160"/>
      <c r="RE22" s="160"/>
      <c r="RF22" s="160"/>
      <c r="RG22" s="160"/>
      <c r="RH22" s="160"/>
      <c r="RI22" s="160"/>
      <c r="RJ22" s="160"/>
      <c r="RK22" s="160"/>
      <c r="RL22" s="160"/>
      <c r="RM22" s="160"/>
      <c r="RN22" s="160"/>
      <c r="RO22" s="160"/>
      <c r="RP22" s="160"/>
      <c r="RQ22" s="160"/>
      <c r="RR22" s="160"/>
      <c r="RS22" s="160"/>
      <c r="RT22" s="160"/>
      <c r="RU22" s="160"/>
      <c r="RV22" s="160"/>
      <c r="RW22" s="160"/>
      <c r="RX22" s="160"/>
      <c r="RY22" s="160"/>
      <c r="RZ22" s="160"/>
      <c r="SA22" s="160"/>
      <c r="SB22" s="160"/>
      <c r="SC22" s="160"/>
      <c r="SD22" s="160"/>
      <c r="SE22" s="160"/>
      <c r="SF22" s="160"/>
      <c r="SG22" s="160"/>
      <c r="SH22" s="160"/>
      <c r="SI22" s="160"/>
      <c r="SJ22" s="160"/>
      <c r="SK22" s="160"/>
      <c r="SL22" s="160"/>
      <c r="SM22" s="160"/>
      <c r="SN22" s="160"/>
      <c r="SO22" s="160"/>
      <c r="SP22" s="160"/>
      <c r="SQ22" s="160"/>
      <c r="SR22" s="160"/>
      <c r="SS22" s="160"/>
      <c r="ST22" s="160"/>
      <c r="SU22" s="160"/>
      <c r="SV22" s="160"/>
      <c r="SW22" s="160"/>
      <c r="SX22" s="160"/>
      <c r="SY22" s="160"/>
      <c r="SZ22" s="160"/>
      <c r="TA22" s="160"/>
      <c r="TB22" s="160"/>
      <c r="TC22" s="160"/>
      <c r="TD22" s="160"/>
      <c r="TE22" s="160"/>
      <c r="TF22" s="160"/>
      <c r="TG22" s="160"/>
      <c r="TH22" s="160"/>
      <c r="TI22" s="160"/>
      <c r="TJ22" s="160"/>
      <c r="TK22" s="160"/>
      <c r="TL22" s="160"/>
      <c r="TM22" s="160"/>
      <c r="TN22" s="160"/>
      <c r="TO22" s="160"/>
      <c r="TP22" s="160"/>
      <c r="TQ22" s="160"/>
      <c r="TR22" s="160"/>
      <c r="TS22" s="160"/>
      <c r="TT22" s="160"/>
      <c r="TU22" s="160"/>
      <c r="TV22" s="160"/>
      <c r="TW22" s="160"/>
      <c r="TX22" s="160"/>
      <c r="TY22" s="160"/>
      <c r="TZ22" s="160"/>
      <c r="UA22" s="160"/>
      <c r="UB22" s="160"/>
      <c r="UC22" s="160"/>
      <c r="UD22" s="160"/>
      <c r="UE22" s="160"/>
      <c r="UF22" s="160"/>
      <c r="UG22" s="160"/>
      <c r="UH22" s="160"/>
      <c r="UI22" s="160"/>
      <c r="UJ22" s="160"/>
      <c r="UK22" s="160"/>
      <c r="UL22" s="160"/>
      <c r="UM22" s="160"/>
      <c r="UN22" s="160"/>
      <c r="UO22" s="160"/>
      <c r="UP22" s="160"/>
      <c r="UQ22" s="160"/>
      <c r="UR22" s="161"/>
      <c r="US22" s="160"/>
      <c r="UT22" s="160"/>
      <c r="UU22" s="160"/>
      <c r="UV22" s="160"/>
      <c r="UW22" s="160"/>
      <c r="UX22" s="160"/>
      <c r="UY22" s="160"/>
      <c r="UZ22" s="160"/>
      <c r="VA22" s="160"/>
      <c r="VB22" s="160"/>
      <c r="VC22" s="160"/>
      <c r="VD22" s="160"/>
      <c r="VE22" s="160"/>
      <c r="VF22" s="160"/>
      <c r="VG22" s="160"/>
      <c r="VH22" s="160"/>
      <c r="VI22" s="160"/>
      <c r="VJ22" s="160"/>
      <c r="VK22" s="160"/>
      <c r="VL22" s="160"/>
      <c r="VM22" s="161"/>
      <c r="VN22" s="160"/>
      <c r="VO22" s="160"/>
      <c r="VP22" s="160"/>
      <c r="VQ22" s="160"/>
      <c r="VR22" s="160"/>
      <c r="VS22" s="160"/>
      <c r="VT22" s="160"/>
      <c r="VU22" s="160"/>
      <c r="VV22" s="160"/>
      <c r="VW22" s="160"/>
      <c r="VX22" s="160"/>
      <c r="VY22" s="160"/>
      <c r="VZ22" s="160"/>
      <c r="WA22" s="160"/>
      <c r="WB22" s="160"/>
      <c r="WC22" s="160"/>
      <c r="WD22" s="160"/>
      <c r="WE22" s="160"/>
      <c r="WF22" s="160"/>
      <c r="WG22" s="160"/>
      <c r="WH22" s="161"/>
      <c r="WI22" s="160"/>
      <c r="WJ22" s="160"/>
      <c r="WK22" s="160"/>
      <c r="WL22" s="160"/>
      <c r="WM22" s="160"/>
      <c r="WN22" s="160"/>
      <c r="WO22" s="160"/>
      <c r="WP22" s="160"/>
      <c r="WQ22" s="160"/>
      <c r="WR22" s="160"/>
      <c r="WS22" s="160"/>
      <c r="WT22" s="160"/>
      <c r="WU22" s="160"/>
      <c r="WV22" s="160"/>
      <c r="WW22" s="160"/>
      <c r="WX22" s="160"/>
      <c r="WY22" s="160"/>
      <c r="WZ22" s="160"/>
      <c r="XA22" s="160"/>
      <c r="XB22" s="160"/>
      <c r="XC22" s="161"/>
      <c r="XD22" s="160"/>
      <c r="XE22" s="160"/>
      <c r="XF22" s="160"/>
      <c r="XG22" s="160"/>
      <c r="XH22" s="160"/>
      <c r="XI22" s="160"/>
      <c r="XJ22" s="160"/>
      <c r="XK22" s="160"/>
      <c r="XL22" s="160"/>
      <c r="XM22" s="160"/>
      <c r="XN22" s="160"/>
      <c r="XO22" s="160"/>
      <c r="XP22" s="160"/>
      <c r="XQ22" s="160"/>
      <c r="XR22" s="160"/>
      <c r="XS22" s="160"/>
      <c r="XT22" s="160"/>
      <c r="XU22" s="160"/>
      <c r="XV22" s="160"/>
      <c r="XW22" s="160"/>
      <c r="XX22" s="161"/>
      <c r="XY22" s="160"/>
      <c r="XZ22" s="160"/>
      <c r="YA22" s="160"/>
      <c r="YB22" s="160"/>
      <c r="YC22" s="160"/>
      <c r="YD22" s="160"/>
      <c r="YE22" s="160"/>
      <c r="YF22" s="160"/>
      <c r="YG22" s="160"/>
      <c r="YH22" s="160"/>
      <c r="YI22" s="160"/>
      <c r="YJ22" s="160"/>
      <c r="YK22" s="160"/>
      <c r="YL22" s="160"/>
      <c r="YM22" s="160"/>
      <c r="YN22" s="160"/>
      <c r="YO22" s="160"/>
      <c r="YP22" s="160"/>
      <c r="YQ22" s="160"/>
      <c r="YR22" s="160"/>
      <c r="YS22" s="161"/>
      <c r="YT22" s="160"/>
      <c r="YU22" s="160"/>
      <c r="YV22" s="160"/>
      <c r="YW22" s="160"/>
      <c r="YX22" s="160"/>
      <c r="YY22" s="160"/>
      <c r="YZ22" s="160"/>
      <c r="ZA22" s="160"/>
      <c r="ZB22" s="160"/>
      <c r="ZC22" s="160"/>
      <c r="ZD22" s="160"/>
      <c r="ZE22" s="160"/>
      <c r="ZF22" s="160"/>
      <c r="ZG22" s="160"/>
      <c r="ZH22" s="160"/>
      <c r="ZI22" s="160"/>
      <c r="ZJ22" s="160"/>
      <c r="ZK22" s="160"/>
      <c r="ZL22" s="160"/>
      <c r="ZM22" s="160"/>
      <c r="ZN22" s="161"/>
      <c r="ZO22" s="160"/>
      <c r="ZP22" s="160"/>
      <c r="ZQ22" s="160"/>
      <c r="ZR22" s="160"/>
      <c r="ZS22" s="160"/>
      <c r="ZT22" s="160"/>
      <c r="ZU22" s="160"/>
      <c r="ZV22" s="160"/>
      <c r="ZW22" s="160"/>
      <c r="ZX22" s="160"/>
      <c r="ZY22" s="160"/>
      <c r="ZZ22" s="160"/>
      <c r="AAA22" s="160"/>
      <c r="AAB22" s="160"/>
      <c r="AAC22" s="160"/>
      <c r="AAD22" s="160"/>
      <c r="AAE22" s="160"/>
      <c r="AAF22" s="160"/>
      <c r="AAG22" s="160"/>
      <c r="AAH22" s="160"/>
      <c r="AAI22" s="161"/>
      <c r="AAJ22" s="160"/>
      <c r="AAK22" s="160"/>
      <c r="AAL22" s="160"/>
      <c r="AAM22" s="160"/>
      <c r="AAN22" s="160"/>
      <c r="AAO22" s="160"/>
      <c r="AAP22" s="160"/>
      <c r="AAQ22" s="160"/>
      <c r="AAR22" s="160"/>
      <c r="AAS22" s="160"/>
      <c r="AAT22" s="160"/>
      <c r="AAU22" s="160"/>
      <c r="AAV22" s="160"/>
      <c r="AAW22" s="160"/>
      <c r="AAX22" s="160"/>
      <c r="AAY22" s="160"/>
      <c r="AAZ22" s="160"/>
      <c r="ABA22" s="160"/>
      <c r="ABB22" s="160"/>
      <c r="ABC22" s="160"/>
      <c r="ABD22" s="161"/>
      <c r="ABE22" s="160"/>
      <c r="ABF22" s="160"/>
      <c r="ABG22" s="160"/>
      <c r="ABH22" s="160"/>
      <c r="ABI22" s="160"/>
      <c r="ABJ22" s="160"/>
      <c r="ABK22" s="160"/>
      <c r="ABL22" s="160"/>
      <c r="ABM22" s="160"/>
      <c r="ABN22" s="160"/>
      <c r="ABO22" s="160"/>
      <c r="ABP22" s="160"/>
      <c r="ABQ22" s="160"/>
      <c r="ABR22" s="160"/>
      <c r="ABS22" s="160"/>
      <c r="ABT22" s="160"/>
      <c r="ABU22" s="160"/>
      <c r="ABV22" s="160"/>
      <c r="ABW22" s="160"/>
      <c r="ABX22" s="160"/>
      <c r="ABY22" s="161"/>
      <c r="ABZ22" s="160"/>
      <c r="ACA22" s="160"/>
      <c r="ACB22" s="160"/>
      <c r="ACC22" s="160"/>
      <c r="ACD22" s="160"/>
      <c r="ACE22" s="160"/>
      <c r="ACF22" s="160"/>
      <c r="ACG22" s="160"/>
      <c r="ACH22" s="160"/>
      <c r="ACI22" s="160"/>
      <c r="ACJ22" s="160"/>
      <c r="ACK22" s="160"/>
      <c r="ACL22" s="160"/>
      <c r="ACM22" s="160"/>
      <c r="ACN22" s="160"/>
      <c r="ACO22" s="160"/>
      <c r="ACP22" s="160"/>
      <c r="ACQ22" s="160"/>
      <c r="ACR22" s="160"/>
      <c r="ACS22" s="160"/>
      <c r="ACT22" s="161"/>
      <c r="ACU22" s="160"/>
      <c r="ACV22" s="160"/>
      <c r="ACW22" s="160"/>
      <c r="ACX22" s="160"/>
      <c r="ACY22" s="160"/>
      <c r="ACZ22" s="160"/>
      <c r="ADA22" s="160"/>
      <c r="ADB22" s="160"/>
      <c r="ADC22" s="160"/>
      <c r="ADD22" s="160"/>
      <c r="ADE22" s="160"/>
      <c r="ADF22" s="160"/>
      <c r="ADG22" s="160"/>
      <c r="ADH22" s="160"/>
      <c r="ADI22" s="160"/>
      <c r="ADJ22" s="160"/>
      <c r="ADK22" s="160"/>
      <c r="ADL22" s="160"/>
      <c r="ADM22" s="160"/>
      <c r="ADN22" s="160"/>
      <c r="ADO22" s="161"/>
      <c r="ADP22" s="160"/>
      <c r="ADQ22" s="160"/>
      <c r="ADR22" s="160"/>
      <c r="ADS22" s="160"/>
      <c r="ADT22" s="160"/>
      <c r="ADU22" s="160"/>
      <c r="ADV22" s="160"/>
      <c r="ADW22" s="160"/>
      <c r="ADX22" s="160"/>
      <c r="ADY22" s="160"/>
      <c r="ADZ22" s="160"/>
      <c r="AEA22" s="160"/>
      <c r="AEB22" s="160"/>
      <c r="AEC22" s="160"/>
      <c r="AED22" s="160"/>
      <c r="AEE22" s="160"/>
      <c r="AEF22" s="160"/>
      <c r="AEG22" s="160"/>
      <c r="AEH22" s="160"/>
      <c r="AEI22" s="160"/>
      <c r="AEJ22" s="161"/>
      <c r="AEK22" s="160"/>
      <c r="AEL22" s="160"/>
      <c r="AEM22" s="160"/>
      <c r="AEN22" s="160"/>
      <c r="AEO22" s="160"/>
      <c r="AEP22" s="160"/>
      <c r="AEQ22" s="160"/>
      <c r="AER22" s="160"/>
      <c r="AES22" s="160"/>
      <c r="AET22" s="160"/>
      <c r="AEU22" s="160"/>
      <c r="AEV22" s="160"/>
      <c r="AEW22" s="160"/>
      <c r="AEX22" s="160"/>
      <c r="AEY22" s="160"/>
      <c r="AEZ22" s="160"/>
      <c r="AFA22" s="160"/>
      <c r="AFB22" s="160"/>
      <c r="AFC22" s="160"/>
      <c r="AFD22" s="160"/>
      <c r="AFE22" s="161"/>
    </row>
    <row r="23" spans="1:837" s="151" customFormat="1" ht="20.100000000000001" customHeight="1" outlineLevel="1">
      <c r="A23" s="93" t="s">
        <v>390</v>
      </c>
      <c r="B23" s="94" t="s">
        <v>377</v>
      </c>
      <c r="C23" s="108" t="s">
        <v>391</v>
      </c>
      <c r="D23" s="109"/>
      <c r="E23" s="165"/>
      <c r="F23" s="204">
        <f>MIN(F24:F28)</f>
        <v>45401</v>
      </c>
      <c r="G23" s="204">
        <f>MAX(G24:G28)</f>
        <v>45564</v>
      </c>
      <c r="H23" s="96">
        <f t="shared" si="60"/>
        <v>164</v>
      </c>
      <c r="I23" s="97">
        <f t="shared" ca="1" si="61"/>
        <v>3.048780487804878E-2</v>
      </c>
      <c r="J23" s="205">
        <f ca="1">AVERAGE(J24:J28)*2</f>
        <v>-2</v>
      </c>
      <c r="K23" s="97">
        <f ca="1">I23+J23/H23</f>
        <v>1.8292682926829267E-2</v>
      </c>
      <c r="L23" s="150"/>
      <c r="M23" s="150"/>
      <c r="N23" s="150"/>
      <c r="O23" s="150"/>
      <c r="P23" s="150"/>
      <c r="Q23" s="150"/>
      <c r="R23" s="150"/>
      <c r="S23" s="150"/>
      <c r="T23" s="150"/>
      <c r="U23" s="150"/>
      <c r="V23" s="150"/>
      <c r="W23" s="150"/>
      <c r="X23" s="150"/>
      <c r="Y23" s="150"/>
      <c r="Z23" s="150"/>
      <c r="AA23" s="150"/>
      <c r="AB23" s="150"/>
      <c r="AC23" s="150"/>
      <c r="AD23" s="150"/>
      <c r="AE23" s="150"/>
      <c r="AF23" s="150"/>
      <c r="AG23" s="150"/>
      <c r="AH23" s="150"/>
      <c r="AI23" s="150"/>
      <c r="AJ23" s="150"/>
      <c r="AK23" s="150"/>
      <c r="AL23" s="150"/>
      <c r="AM23" s="150"/>
      <c r="AN23" s="150"/>
      <c r="AO23" s="150"/>
      <c r="AP23" s="150"/>
      <c r="AQ23" s="150"/>
      <c r="AR23" s="150"/>
      <c r="AS23" s="150"/>
      <c r="AT23" s="150"/>
      <c r="AU23" s="150"/>
      <c r="AV23" s="150"/>
      <c r="AW23" s="150"/>
      <c r="AX23" s="150"/>
      <c r="AY23" s="150"/>
      <c r="AZ23" s="150"/>
      <c r="BA23" s="150"/>
      <c r="BB23" s="150"/>
      <c r="BC23" s="150"/>
      <c r="BD23" s="150"/>
      <c r="BE23" s="150"/>
      <c r="BF23" s="150"/>
      <c r="BG23" s="150"/>
      <c r="BH23" s="150"/>
      <c r="BI23" s="150"/>
      <c r="BJ23" s="150"/>
      <c r="BK23" s="150"/>
      <c r="BL23" s="150"/>
      <c r="BM23" s="150"/>
      <c r="BN23" s="150"/>
      <c r="BO23" s="150"/>
      <c r="BP23" s="150"/>
      <c r="BQ23" s="150"/>
      <c r="BR23" s="150"/>
      <c r="BS23" s="150"/>
      <c r="BT23" s="150"/>
      <c r="BU23" s="150"/>
      <c r="BV23" s="150"/>
      <c r="BW23" s="150"/>
      <c r="BX23" s="150"/>
      <c r="BY23" s="150"/>
      <c r="BZ23" s="150"/>
      <c r="CA23" s="150"/>
      <c r="CB23" s="150"/>
      <c r="CC23" s="150"/>
      <c r="CD23" s="150"/>
      <c r="CE23" s="150"/>
      <c r="CF23" s="150"/>
      <c r="CG23" s="150"/>
      <c r="CH23" s="150"/>
      <c r="CI23" s="150"/>
      <c r="CJ23" s="150"/>
      <c r="CK23" s="150"/>
      <c r="CL23" s="150"/>
      <c r="CM23" s="150"/>
      <c r="CN23" s="150"/>
      <c r="CO23" s="150"/>
      <c r="CP23" s="150"/>
      <c r="CQ23" s="150"/>
      <c r="CR23" s="150"/>
      <c r="CS23" s="150"/>
      <c r="CT23" s="150"/>
      <c r="CU23" s="150"/>
      <c r="CV23" s="150"/>
      <c r="CW23" s="150"/>
      <c r="CX23" s="150"/>
      <c r="CY23" s="150"/>
      <c r="CZ23" s="150"/>
      <c r="DA23" s="150"/>
      <c r="DB23" s="150"/>
      <c r="DC23" s="150"/>
      <c r="DD23" s="150"/>
      <c r="DE23" s="150"/>
      <c r="DF23" s="150"/>
      <c r="DG23" s="150"/>
      <c r="DH23" s="150"/>
      <c r="DI23" s="150"/>
      <c r="DJ23" s="150"/>
      <c r="DK23" s="150"/>
      <c r="DL23" s="150"/>
      <c r="DM23" s="150"/>
      <c r="DN23" s="150"/>
      <c r="DO23" s="150"/>
      <c r="DP23" s="150"/>
      <c r="DQ23" s="150"/>
      <c r="DR23" s="150"/>
      <c r="DS23" s="150"/>
      <c r="DT23" s="150"/>
      <c r="DU23" s="150"/>
      <c r="DV23" s="150"/>
      <c r="DW23" s="150"/>
      <c r="DX23" s="150"/>
      <c r="DY23" s="150"/>
      <c r="DZ23" s="150"/>
      <c r="EA23" s="150"/>
      <c r="EB23" s="150"/>
      <c r="EC23" s="150"/>
      <c r="ED23" s="150"/>
      <c r="EE23" s="150"/>
      <c r="EF23" s="150"/>
      <c r="EG23" s="150"/>
      <c r="EH23" s="150"/>
      <c r="EI23" s="150"/>
      <c r="EJ23" s="150"/>
      <c r="EK23" s="150"/>
      <c r="EL23" s="150"/>
      <c r="EM23" s="150"/>
      <c r="EN23" s="150"/>
      <c r="EO23" s="150"/>
      <c r="EP23" s="150"/>
      <c r="EQ23" s="150"/>
      <c r="ER23" s="150"/>
      <c r="ES23" s="150"/>
      <c r="ET23" s="150"/>
      <c r="EU23" s="150"/>
      <c r="EV23" s="150"/>
      <c r="EW23" s="150"/>
      <c r="EX23" s="150"/>
      <c r="EY23" s="150"/>
      <c r="EZ23" s="150"/>
      <c r="FA23" s="150"/>
      <c r="FB23" s="150"/>
      <c r="FC23" s="150"/>
      <c r="FD23" s="150"/>
      <c r="FE23" s="150"/>
      <c r="FF23" s="150"/>
      <c r="FG23" s="150"/>
      <c r="FH23" s="150"/>
      <c r="FI23" s="150"/>
      <c r="FJ23" s="150"/>
      <c r="FK23" s="150"/>
      <c r="FL23" s="150"/>
      <c r="FM23" s="150"/>
      <c r="FN23" s="150"/>
      <c r="FO23" s="150"/>
      <c r="FP23" s="150"/>
      <c r="FQ23" s="150"/>
      <c r="FR23" s="150"/>
      <c r="FS23" s="150"/>
      <c r="FT23" s="150"/>
      <c r="FU23" s="150"/>
      <c r="FV23" s="150"/>
      <c r="FW23" s="150"/>
      <c r="FX23" s="150"/>
      <c r="FY23" s="150"/>
      <c r="FZ23" s="150"/>
      <c r="GA23" s="150"/>
      <c r="GB23" s="150"/>
      <c r="GC23" s="150"/>
      <c r="GD23" s="150"/>
      <c r="GE23" s="150"/>
      <c r="GF23" s="150"/>
      <c r="GG23" s="150"/>
      <c r="GH23" s="150"/>
      <c r="GI23" s="150"/>
      <c r="GJ23" s="150"/>
      <c r="GK23" s="150"/>
      <c r="GL23" s="150"/>
      <c r="GM23" s="150"/>
      <c r="GN23" s="150"/>
      <c r="GO23" s="150"/>
      <c r="GP23" s="150"/>
      <c r="GQ23" s="150"/>
      <c r="GR23" s="150"/>
      <c r="GS23" s="150"/>
      <c r="GT23" s="150"/>
      <c r="GU23" s="150"/>
      <c r="GV23" s="150"/>
      <c r="GW23" s="150"/>
      <c r="GX23" s="150"/>
      <c r="GY23" s="150"/>
      <c r="GZ23" s="150"/>
      <c r="HA23" s="150"/>
      <c r="HB23" s="150"/>
      <c r="HC23" s="150"/>
      <c r="HD23" s="150"/>
      <c r="HE23" s="150"/>
      <c r="HF23" s="150"/>
      <c r="HG23" s="150"/>
      <c r="HH23" s="150"/>
      <c r="HI23" s="150"/>
      <c r="HJ23" s="150"/>
      <c r="HK23" s="150"/>
      <c r="HL23" s="150"/>
      <c r="HM23" s="150"/>
      <c r="HN23" s="150"/>
      <c r="HO23" s="150"/>
      <c r="HP23" s="150"/>
      <c r="HQ23" s="150"/>
      <c r="HR23" s="150"/>
      <c r="HS23" s="150"/>
      <c r="HT23" s="150"/>
      <c r="HU23" s="150"/>
      <c r="HV23" s="150"/>
      <c r="HW23" s="150"/>
      <c r="HX23" s="150"/>
      <c r="HY23" s="150"/>
      <c r="HZ23" s="150"/>
      <c r="IA23" s="150"/>
      <c r="IB23" s="150"/>
      <c r="IC23" s="150"/>
      <c r="ID23" s="150"/>
      <c r="IE23" s="150"/>
      <c r="IF23" s="150"/>
      <c r="IG23" s="150"/>
      <c r="IH23" s="150"/>
      <c r="II23" s="150"/>
      <c r="IJ23" s="150"/>
      <c r="IK23" s="150"/>
      <c r="IL23" s="150"/>
      <c r="IM23" s="150"/>
      <c r="IN23" s="150"/>
      <c r="IO23" s="150"/>
      <c r="IP23" s="150"/>
      <c r="IQ23" s="150"/>
      <c r="IR23" s="150"/>
      <c r="IS23" s="150"/>
      <c r="IT23" s="150"/>
      <c r="IU23" s="150"/>
      <c r="IV23" s="150"/>
      <c r="IW23" s="150"/>
      <c r="IX23" s="150"/>
      <c r="IY23" s="150"/>
      <c r="IZ23" s="150"/>
      <c r="JA23" s="150"/>
      <c r="JB23" s="150"/>
      <c r="JC23" s="150"/>
      <c r="JD23" s="150"/>
      <c r="JE23" s="150"/>
      <c r="JF23" s="150"/>
      <c r="JG23" s="150"/>
      <c r="JH23" s="150"/>
      <c r="JI23" s="150"/>
      <c r="JJ23" s="150"/>
      <c r="JK23" s="150"/>
      <c r="JL23" s="150"/>
      <c r="JM23" s="150"/>
      <c r="JN23" s="150"/>
      <c r="JO23" s="150"/>
      <c r="JP23" s="150"/>
      <c r="JQ23" s="150"/>
      <c r="JR23" s="150"/>
      <c r="JS23" s="150"/>
      <c r="JT23" s="150"/>
      <c r="JU23" s="150"/>
      <c r="JV23" s="150"/>
      <c r="JW23" s="150"/>
      <c r="JX23" s="150"/>
      <c r="JY23" s="150"/>
      <c r="JZ23" s="150"/>
      <c r="KA23" s="150"/>
      <c r="KB23" s="150"/>
      <c r="KC23" s="150"/>
      <c r="KD23" s="150"/>
      <c r="KE23" s="150"/>
      <c r="KF23" s="150"/>
      <c r="KG23" s="150"/>
      <c r="KH23" s="150"/>
      <c r="KI23" s="150"/>
      <c r="KJ23" s="150"/>
      <c r="KK23" s="150"/>
      <c r="KL23" s="150"/>
      <c r="KM23" s="150"/>
      <c r="KN23" s="150"/>
      <c r="KO23" s="150"/>
      <c r="KP23" s="150"/>
      <c r="KQ23" s="150"/>
      <c r="KR23" s="150"/>
      <c r="KS23" s="150"/>
      <c r="KT23" s="150"/>
      <c r="KU23" s="150"/>
      <c r="KV23" s="150"/>
      <c r="KW23" s="150"/>
      <c r="KX23" s="150"/>
      <c r="KY23" s="150"/>
      <c r="KZ23" s="150"/>
      <c r="LA23" s="150"/>
      <c r="LB23" s="150"/>
      <c r="LC23" s="150"/>
      <c r="LD23" s="150"/>
      <c r="LE23" s="150"/>
      <c r="LF23" s="150"/>
      <c r="LG23" s="150"/>
      <c r="LH23" s="150"/>
      <c r="LI23" s="150"/>
      <c r="LJ23" s="150"/>
      <c r="LK23" s="150"/>
      <c r="LL23" s="150"/>
      <c r="LM23" s="150"/>
      <c r="LN23" s="150"/>
      <c r="LO23" s="150"/>
      <c r="LP23" s="150"/>
      <c r="LQ23" s="150"/>
      <c r="LR23" s="150"/>
      <c r="LS23" s="150"/>
      <c r="LT23" s="150"/>
      <c r="LU23" s="150"/>
      <c r="LV23" s="150"/>
      <c r="LW23" s="150"/>
      <c r="LX23" s="150"/>
      <c r="LY23" s="150"/>
      <c r="LZ23" s="150"/>
      <c r="MA23" s="150"/>
      <c r="MB23" s="150"/>
      <c r="MC23" s="150"/>
      <c r="MD23" s="150"/>
      <c r="ME23" s="150"/>
      <c r="MF23" s="150"/>
      <c r="MG23" s="150"/>
      <c r="MH23" s="150"/>
      <c r="MI23" s="150"/>
      <c r="MJ23" s="150"/>
      <c r="MK23" s="150"/>
      <c r="ML23" s="150"/>
      <c r="MM23" s="150"/>
      <c r="MN23" s="150"/>
      <c r="MO23" s="150"/>
      <c r="MP23" s="150"/>
      <c r="MQ23" s="150"/>
      <c r="MR23" s="150"/>
      <c r="MS23" s="150"/>
      <c r="MT23" s="150"/>
      <c r="MU23" s="150"/>
      <c r="MV23" s="150"/>
      <c r="MW23" s="150"/>
      <c r="MX23" s="150"/>
      <c r="MY23" s="150"/>
      <c r="MZ23" s="150"/>
      <c r="NA23" s="150"/>
      <c r="NB23" s="150"/>
      <c r="NC23" s="150"/>
      <c r="ND23" s="150"/>
      <c r="NE23" s="150"/>
      <c r="NF23" s="150"/>
      <c r="NG23" s="150"/>
      <c r="NH23" s="150"/>
      <c r="NI23" s="150"/>
      <c r="NJ23" s="150"/>
      <c r="NK23" s="150"/>
      <c r="NL23" s="150"/>
      <c r="NM23" s="150"/>
      <c r="NN23" s="150"/>
      <c r="NO23" s="150"/>
      <c r="NP23" s="150"/>
      <c r="NQ23" s="150"/>
      <c r="NR23" s="150"/>
      <c r="NS23" s="150"/>
      <c r="NT23" s="150"/>
      <c r="NU23" s="150"/>
      <c r="NV23" s="150"/>
      <c r="NW23" s="150"/>
      <c r="NX23" s="150"/>
      <c r="NY23" s="150"/>
      <c r="NZ23" s="150"/>
      <c r="OA23" s="150"/>
      <c r="OB23" s="150"/>
      <c r="OC23" s="150"/>
      <c r="OD23" s="150"/>
      <c r="OE23" s="150"/>
      <c r="OF23" s="150"/>
      <c r="OG23" s="150"/>
      <c r="OH23" s="150"/>
      <c r="OI23" s="150"/>
      <c r="OJ23" s="150"/>
      <c r="OK23" s="150"/>
      <c r="OL23" s="150"/>
      <c r="OM23" s="150"/>
      <c r="ON23" s="150"/>
      <c r="OO23" s="150"/>
      <c r="OP23" s="150"/>
      <c r="OQ23" s="150"/>
      <c r="OR23" s="150"/>
      <c r="OS23" s="150"/>
      <c r="OT23" s="150"/>
      <c r="OU23" s="150"/>
      <c r="OV23" s="150"/>
      <c r="OW23" s="150"/>
      <c r="OX23" s="150"/>
      <c r="OY23" s="150"/>
      <c r="OZ23" s="150"/>
      <c r="PA23" s="150"/>
      <c r="PB23" s="150"/>
      <c r="PC23" s="150"/>
      <c r="PD23" s="150"/>
      <c r="PE23" s="150"/>
      <c r="PF23" s="150"/>
      <c r="PG23" s="150"/>
      <c r="PH23" s="150"/>
      <c r="PI23" s="150"/>
      <c r="PJ23" s="150"/>
      <c r="PK23" s="150"/>
      <c r="PL23" s="150"/>
      <c r="PM23" s="150"/>
      <c r="PN23" s="150"/>
      <c r="PO23" s="150"/>
      <c r="PP23" s="150"/>
      <c r="PQ23" s="150"/>
      <c r="PR23" s="150"/>
      <c r="PS23" s="150"/>
      <c r="PT23" s="150"/>
      <c r="PU23" s="150"/>
      <c r="PV23" s="150"/>
      <c r="PW23" s="150"/>
      <c r="PX23" s="150"/>
      <c r="PY23" s="150"/>
      <c r="PZ23" s="150"/>
      <c r="QA23" s="150"/>
      <c r="QB23" s="150"/>
      <c r="QC23" s="150"/>
      <c r="QD23" s="150"/>
      <c r="QE23" s="150"/>
      <c r="QF23" s="150"/>
      <c r="QG23" s="150"/>
      <c r="QH23" s="150"/>
      <c r="QI23" s="150"/>
      <c r="QJ23" s="150"/>
      <c r="QK23" s="150"/>
      <c r="QL23" s="150"/>
      <c r="QM23" s="150"/>
      <c r="QN23" s="150"/>
      <c r="QO23" s="150"/>
      <c r="QP23" s="150"/>
      <c r="QQ23" s="150"/>
      <c r="QR23" s="150"/>
      <c r="QS23" s="150"/>
      <c r="QT23" s="150"/>
      <c r="QU23" s="150"/>
      <c r="QV23" s="150"/>
      <c r="QW23" s="150"/>
      <c r="QX23" s="150"/>
      <c r="QY23" s="150"/>
      <c r="QZ23" s="150"/>
      <c r="RA23" s="150"/>
      <c r="RB23" s="150"/>
      <c r="RC23" s="150"/>
      <c r="RD23" s="150"/>
      <c r="RE23" s="150"/>
      <c r="RF23" s="150"/>
      <c r="RG23" s="150"/>
      <c r="RH23" s="150"/>
      <c r="RI23" s="150"/>
      <c r="RJ23" s="150"/>
      <c r="RK23" s="150"/>
      <c r="RL23" s="150"/>
      <c r="RM23" s="150"/>
      <c r="RN23" s="150"/>
      <c r="RO23" s="150"/>
      <c r="RP23" s="150"/>
      <c r="RQ23" s="150"/>
      <c r="RR23" s="150"/>
      <c r="RS23" s="150"/>
      <c r="RT23" s="150"/>
      <c r="RU23" s="150"/>
      <c r="RV23" s="150"/>
      <c r="RW23" s="150"/>
      <c r="RX23" s="150"/>
      <c r="RY23" s="150"/>
      <c r="RZ23" s="150"/>
      <c r="SA23" s="150"/>
      <c r="SB23" s="150"/>
      <c r="SC23" s="150"/>
      <c r="SD23" s="150"/>
      <c r="SE23" s="150"/>
      <c r="SF23" s="150"/>
      <c r="SG23" s="150"/>
      <c r="SH23" s="150"/>
      <c r="SI23" s="150"/>
      <c r="SJ23" s="150"/>
      <c r="SK23" s="150"/>
      <c r="SL23" s="150"/>
      <c r="SM23" s="150"/>
      <c r="SN23" s="150"/>
      <c r="SO23" s="150"/>
      <c r="SP23" s="150"/>
      <c r="SQ23" s="150"/>
      <c r="SR23" s="150"/>
      <c r="SS23" s="150"/>
      <c r="ST23" s="150"/>
      <c r="SU23" s="150"/>
      <c r="SV23" s="150"/>
      <c r="SW23" s="150"/>
      <c r="SX23" s="150"/>
      <c r="SY23" s="150"/>
      <c r="SZ23" s="150"/>
      <c r="TA23" s="150"/>
      <c r="TB23" s="150"/>
      <c r="TC23" s="150"/>
      <c r="TD23" s="150"/>
      <c r="TE23" s="150"/>
      <c r="TF23" s="150"/>
      <c r="TG23" s="150"/>
      <c r="TH23" s="150"/>
      <c r="TI23" s="150"/>
      <c r="TJ23" s="150"/>
      <c r="TK23" s="150"/>
      <c r="TL23" s="150"/>
      <c r="TM23" s="150"/>
      <c r="TN23" s="150"/>
      <c r="TO23" s="150"/>
      <c r="TP23" s="150"/>
      <c r="TQ23" s="150"/>
      <c r="TR23" s="150"/>
      <c r="TS23" s="150"/>
      <c r="TT23" s="150"/>
      <c r="TU23" s="150"/>
      <c r="TV23" s="150"/>
      <c r="TW23" s="150"/>
      <c r="TX23" s="150"/>
      <c r="TY23" s="150"/>
      <c r="TZ23" s="150"/>
      <c r="UA23" s="150"/>
      <c r="UB23" s="150"/>
      <c r="UC23" s="150"/>
      <c r="UD23" s="150"/>
      <c r="UE23" s="150"/>
      <c r="UF23" s="150"/>
      <c r="UG23" s="150"/>
      <c r="UH23" s="150"/>
      <c r="UI23" s="150"/>
      <c r="UJ23" s="150"/>
      <c r="UK23" s="150"/>
      <c r="UL23" s="150"/>
      <c r="UM23" s="150"/>
      <c r="UN23" s="150"/>
      <c r="UO23" s="150"/>
      <c r="UP23" s="150"/>
      <c r="UQ23" s="150"/>
      <c r="US23" s="150"/>
      <c r="UT23" s="150"/>
      <c r="UU23" s="150"/>
      <c r="UV23" s="150"/>
      <c r="UW23" s="150"/>
      <c r="UX23" s="150"/>
      <c r="UY23" s="150"/>
      <c r="UZ23" s="150"/>
      <c r="VA23" s="150"/>
      <c r="VB23" s="150"/>
      <c r="VC23" s="150"/>
      <c r="VD23" s="150"/>
      <c r="VE23" s="150"/>
      <c r="VF23" s="150"/>
      <c r="VG23" s="150"/>
      <c r="VH23" s="150"/>
      <c r="VI23" s="150"/>
      <c r="VJ23" s="150"/>
      <c r="VK23" s="150"/>
      <c r="VL23" s="150"/>
      <c r="VN23" s="150"/>
      <c r="VO23" s="150"/>
      <c r="VP23" s="150"/>
      <c r="VQ23" s="150"/>
      <c r="VR23" s="150"/>
      <c r="VS23" s="150"/>
      <c r="VT23" s="150"/>
      <c r="VU23" s="150"/>
      <c r="VV23" s="150"/>
      <c r="VW23" s="150"/>
      <c r="VX23" s="150"/>
      <c r="VY23" s="150"/>
      <c r="VZ23" s="150"/>
      <c r="WA23" s="150"/>
      <c r="WB23" s="150"/>
      <c r="WC23" s="150"/>
      <c r="WD23" s="150"/>
      <c r="WE23" s="150"/>
      <c r="WF23" s="150"/>
      <c r="WG23" s="150"/>
      <c r="WI23" s="150"/>
      <c r="WJ23" s="150"/>
      <c r="WK23" s="150"/>
      <c r="WL23" s="150"/>
      <c r="WM23" s="150"/>
      <c r="WN23" s="150"/>
      <c r="WO23" s="150"/>
      <c r="WP23" s="150"/>
      <c r="WQ23" s="150"/>
      <c r="WR23" s="150"/>
      <c r="WS23" s="150"/>
      <c r="WT23" s="150"/>
      <c r="WU23" s="150"/>
      <c r="WV23" s="150"/>
      <c r="WW23" s="150"/>
      <c r="WX23" s="150"/>
      <c r="WY23" s="150"/>
      <c r="WZ23" s="150"/>
      <c r="XA23" s="150"/>
      <c r="XB23" s="150"/>
      <c r="XD23" s="150"/>
      <c r="XE23" s="150"/>
      <c r="XF23" s="150"/>
      <c r="XG23" s="150"/>
      <c r="XH23" s="150"/>
      <c r="XI23" s="150"/>
      <c r="XJ23" s="150"/>
      <c r="XK23" s="150"/>
      <c r="XL23" s="150"/>
      <c r="XM23" s="150"/>
      <c r="XN23" s="150"/>
      <c r="XO23" s="150"/>
      <c r="XP23" s="150"/>
      <c r="XQ23" s="150"/>
      <c r="XR23" s="150"/>
      <c r="XS23" s="150"/>
      <c r="XT23" s="150"/>
      <c r="XU23" s="150"/>
      <c r="XV23" s="150"/>
      <c r="XW23" s="150"/>
      <c r="XY23" s="150"/>
      <c r="XZ23" s="150"/>
      <c r="YA23" s="150"/>
      <c r="YB23" s="150"/>
      <c r="YC23" s="150"/>
      <c r="YD23" s="150"/>
      <c r="YE23" s="150"/>
      <c r="YF23" s="150"/>
      <c r="YG23" s="150"/>
      <c r="YH23" s="150"/>
      <c r="YI23" s="150"/>
      <c r="YJ23" s="150"/>
      <c r="YK23" s="150"/>
      <c r="YL23" s="150"/>
      <c r="YM23" s="150"/>
      <c r="YN23" s="150"/>
      <c r="YO23" s="150"/>
      <c r="YP23" s="150"/>
      <c r="YQ23" s="150"/>
      <c r="YR23" s="150"/>
      <c r="YT23" s="150"/>
      <c r="YU23" s="150"/>
      <c r="YV23" s="150"/>
      <c r="YW23" s="150"/>
      <c r="YX23" s="150"/>
      <c r="YY23" s="150"/>
      <c r="YZ23" s="150"/>
      <c r="ZA23" s="150"/>
      <c r="ZB23" s="150"/>
      <c r="ZC23" s="150"/>
      <c r="ZD23" s="150"/>
      <c r="ZE23" s="150"/>
      <c r="ZF23" s="150"/>
      <c r="ZG23" s="150"/>
      <c r="ZH23" s="150"/>
      <c r="ZI23" s="150"/>
      <c r="ZJ23" s="150"/>
      <c r="ZK23" s="150"/>
      <c r="ZL23" s="150"/>
      <c r="ZM23" s="150"/>
      <c r="ZO23" s="150"/>
      <c r="ZP23" s="150"/>
      <c r="ZQ23" s="150"/>
      <c r="ZR23" s="150"/>
      <c r="ZS23" s="150"/>
      <c r="ZT23" s="150"/>
      <c r="ZU23" s="150"/>
      <c r="ZV23" s="150"/>
      <c r="ZW23" s="150"/>
      <c r="ZX23" s="150"/>
      <c r="ZY23" s="150"/>
      <c r="ZZ23" s="150"/>
      <c r="AAA23" s="150"/>
      <c r="AAB23" s="150"/>
      <c r="AAC23" s="150"/>
      <c r="AAD23" s="150"/>
      <c r="AAE23" s="150"/>
      <c r="AAF23" s="150"/>
      <c r="AAG23" s="150"/>
      <c r="AAH23" s="150"/>
      <c r="AAJ23" s="150"/>
      <c r="AAK23" s="150"/>
      <c r="AAL23" s="150"/>
      <c r="AAM23" s="150"/>
      <c r="AAN23" s="150"/>
      <c r="AAO23" s="150"/>
      <c r="AAP23" s="150"/>
      <c r="AAQ23" s="150"/>
      <c r="AAR23" s="150"/>
      <c r="AAS23" s="150"/>
      <c r="AAT23" s="150"/>
      <c r="AAU23" s="150"/>
      <c r="AAV23" s="150"/>
      <c r="AAW23" s="150"/>
      <c r="AAX23" s="150"/>
      <c r="AAY23" s="150"/>
      <c r="AAZ23" s="150"/>
      <c r="ABA23" s="150"/>
      <c r="ABB23" s="150"/>
      <c r="ABC23" s="150"/>
      <c r="ABE23" s="150"/>
      <c r="ABF23" s="150"/>
      <c r="ABG23" s="150"/>
      <c r="ABH23" s="150"/>
      <c r="ABI23" s="150"/>
      <c r="ABJ23" s="150"/>
      <c r="ABK23" s="150"/>
      <c r="ABL23" s="150"/>
      <c r="ABM23" s="150"/>
      <c r="ABN23" s="150"/>
      <c r="ABO23" s="150"/>
      <c r="ABP23" s="150"/>
      <c r="ABQ23" s="150"/>
      <c r="ABR23" s="150"/>
      <c r="ABS23" s="150"/>
      <c r="ABT23" s="150"/>
      <c r="ABU23" s="150"/>
      <c r="ABV23" s="150"/>
      <c r="ABW23" s="150"/>
      <c r="ABX23" s="150"/>
      <c r="ABZ23" s="150"/>
      <c r="ACA23" s="150"/>
      <c r="ACB23" s="150"/>
      <c r="ACC23" s="150"/>
      <c r="ACD23" s="150"/>
      <c r="ACE23" s="150"/>
      <c r="ACF23" s="150"/>
      <c r="ACG23" s="150"/>
      <c r="ACH23" s="150"/>
      <c r="ACI23" s="150"/>
      <c r="ACJ23" s="150"/>
      <c r="ACK23" s="150"/>
      <c r="ACL23" s="150"/>
      <c r="ACM23" s="150"/>
      <c r="ACN23" s="150"/>
      <c r="ACO23" s="150"/>
      <c r="ACP23" s="150"/>
      <c r="ACQ23" s="150"/>
      <c r="ACR23" s="150"/>
      <c r="ACS23" s="150"/>
      <c r="ACU23" s="150"/>
      <c r="ACV23" s="150"/>
      <c r="ACW23" s="150"/>
      <c r="ACX23" s="150"/>
      <c r="ACY23" s="150"/>
      <c r="ACZ23" s="150"/>
      <c r="ADA23" s="150"/>
      <c r="ADB23" s="150"/>
      <c r="ADC23" s="150"/>
      <c r="ADD23" s="150"/>
      <c r="ADE23" s="150"/>
      <c r="ADF23" s="150"/>
      <c r="ADG23" s="150"/>
      <c r="ADH23" s="150"/>
      <c r="ADI23" s="150"/>
      <c r="ADJ23" s="150"/>
      <c r="ADK23" s="150"/>
      <c r="ADL23" s="150"/>
      <c r="ADM23" s="150"/>
      <c r="ADN23" s="150"/>
      <c r="ADP23" s="150"/>
      <c r="ADQ23" s="150"/>
      <c r="ADR23" s="150"/>
      <c r="ADS23" s="150"/>
      <c r="ADT23" s="150"/>
      <c r="ADU23" s="150"/>
      <c r="ADV23" s="150"/>
      <c r="ADW23" s="150"/>
      <c r="ADX23" s="150"/>
      <c r="ADY23" s="150"/>
      <c r="ADZ23" s="150"/>
      <c r="AEA23" s="150"/>
      <c r="AEB23" s="150"/>
      <c r="AEC23" s="150"/>
      <c r="AED23" s="150"/>
      <c r="AEE23" s="150"/>
      <c r="AEF23" s="150"/>
      <c r="AEG23" s="150"/>
      <c r="AEH23" s="150"/>
      <c r="AEI23" s="150"/>
      <c r="AEK23" s="150"/>
      <c r="AEL23" s="150"/>
      <c r="AEM23" s="150"/>
      <c r="AEN23" s="150"/>
      <c r="AEO23" s="150"/>
      <c r="AEP23" s="150"/>
      <c r="AEQ23" s="150"/>
      <c r="AER23" s="150"/>
      <c r="AES23" s="150"/>
      <c r="AET23" s="150"/>
      <c r="AEU23" s="150"/>
      <c r="AEV23" s="150"/>
      <c r="AEW23" s="150"/>
      <c r="AEX23" s="150"/>
      <c r="AEY23" s="150"/>
      <c r="AEZ23" s="150"/>
      <c r="AFA23" s="150"/>
      <c r="AFB23" s="150"/>
      <c r="AFC23" s="150"/>
      <c r="AFD23" s="150"/>
    </row>
    <row r="24" spans="1:837" s="159" customFormat="1" ht="20.100000000000001" customHeight="1" outlineLevel="4">
      <c r="A24" s="166"/>
      <c r="B24" s="162" t="s">
        <v>377</v>
      </c>
      <c r="C24" s="100" t="s">
        <v>392</v>
      </c>
      <c r="D24" s="110"/>
      <c r="E24" s="167"/>
      <c r="F24" s="206">
        <f>G18+1</f>
        <v>45411</v>
      </c>
      <c r="G24" s="206">
        <f>F24+H24-1</f>
        <v>45424</v>
      </c>
      <c r="H24" s="156">
        <v>14</v>
      </c>
      <c r="I24" s="157">
        <f t="shared" ca="1" si="61"/>
        <v>0</v>
      </c>
      <c r="J24" s="207">
        <f ca="1">H24*K24-H24*I24</f>
        <v>0</v>
      </c>
      <c r="K24" s="111">
        <v>0</v>
      </c>
      <c r="L24" s="158"/>
      <c r="M24" s="158"/>
      <c r="N24" s="158"/>
      <c r="O24" s="158"/>
      <c r="P24" s="158"/>
      <c r="Q24" s="158"/>
      <c r="R24" s="158"/>
      <c r="S24" s="158"/>
      <c r="T24" s="158"/>
      <c r="U24" s="158"/>
      <c r="V24" s="158"/>
      <c r="W24" s="158"/>
      <c r="X24" s="158"/>
      <c r="Y24" s="158"/>
      <c r="Z24" s="158"/>
      <c r="AA24" s="158"/>
      <c r="AB24" s="158"/>
      <c r="AC24" s="158"/>
      <c r="AD24" s="158"/>
      <c r="AE24" s="158"/>
      <c r="AF24" s="158"/>
      <c r="AG24" s="158"/>
      <c r="AH24" s="158"/>
      <c r="AI24" s="158"/>
      <c r="AJ24" s="158"/>
      <c r="AK24" s="158"/>
      <c r="AL24" s="158"/>
      <c r="AM24" s="158"/>
      <c r="AN24" s="158"/>
      <c r="AO24" s="158"/>
      <c r="AP24" s="158"/>
      <c r="AQ24" s="158"/>
      <c r="AR24" s="158"/>
      <c r="AS24" s="158"/>
      <c r="AT24" s="158"/>
      <c r="AU24" s="158"/>
      <c r="AV24" s="158"/>
      <c r="AW24" s="158"/>
      <c r="AX24" s="158"/>
      <c r="AY24" s="158"/>
      <c r="AZ24" s="158"/>
      <c r="BA24" s="158"/>
      <c r="BB24" s="158"/>
      <c r="BC24" s="158"/>
      <c r="BD24" s="158"/>
      <c r="BE24" s="158"/>
      <c r="BF24" s="158"/>
      <c r="BG24" s="158"/>
      <c r="BH24" s="158"/>
      <c r="BI24" s="158"/>
      <c r="BJ24" s="158"/>
      <c r="BK24" s="158"/>
      <c r="BL24" s="158"/>
      <c r="BM24" s="158"/>
      <c r="BN24" s="158"/>
      <c r="BO24" s="158"/>
      <c r="BP24" s="158"/>
      <c r="BQ24" s="158"/>
      <c r="BR24" s="158"/>
      <c r="BS24" s="158"/>
      <c r="BT24" s="158"/>
      <c r="BU24" s="158"/>
      <c r="BV24" s="158"/>
      <c r="BW24" s="158"/>
      <c r="BX24" s="158"/>
      <c r="BY24" s="158"/>
      <c r="BZ24" s="158"/>
      <c r="CA24" s="158"/>
      <c r="CB24" s="158"/>
      <c r="CC24" s="158"/>
      <c r="CD24" s="158"/>
      <c r="CE24" s="158"/>
      <c r="CF24" s="158"/>
      <c r="CG24" s="158"/>
      <c r="CH24" s="158"/>
      <c r="CI24" s="158"/>
      <c r="CJ24" s="158"/>
      <c r="CK24" s="158"/>
      <c r="CL24" s="158"/>
      <c r="CM24" s="158"/>
      <c r="CN24" s="158"/>
      <c r="CO24" s="158"/>
      <c r="CP24" s="158"/>
      <c r="CQ24" s="158"/>
      <c r="CR24" s="158"/>
      <c r="CS24" s="158"/>
      <c r="CT24" s="158"/>
      <c r="CU24" s="158"/>
      <c r="CV24" s="158"/>
      <c r="CW24" s="158"/>
      <c r="CX24" s="158"/>
      <c r="CY24" s="158"/>
      <c r="CZ24" s="158"/>
      <c r="DA24" s="158"/>
      <c r="DB24" s="158"/>
      <c r="DC24" s="158"/>
      <c r="DD24" s="158"/>
      <c r="DE24" s="158"/>
      <c r="DF24" s="158"/>
      <c r="DG24" s="158"/>
      <c r="DH24" s="158"/>
      <c r="DI24" s="158"/>
      <c r="DJ24" s="158"/>
      <c r="DK24" s="158"/>
      <c r="DL24" s="158"/>
      <c r="DM24" s="158"/>
      <c r="DN24" s="158"/>
      <c r="DO24" s="158"/>
      <c r="DP24" s="158"/>
      <c r="DQ24" s="158"/>
      <c r="DR24" s="158"/>
      <c r="DS24" s="158"/>
      <c r="DT24" s="158"/>
      <c r="DU24" s="158"/>
      <c r="DV24" s="158"/>
      <c r="DW24" s="158"/>
      <c r="DX24" s="158"/>
      <c r="DY24" s="158"/>
      <c r="DZ24" s="158"/>
      <c r="EA24" s="158"/>
      <c r="EB24" s="158"/>
      <c r="EC24" s="158"/>
      <c r="ED24" s="158"/>
      <c r="EE24" s="158"/>
      <c r="EF24" s="158"/>
      <c r="EG24" s="158"/>
      <c r="EH24" s="158"/>
      <c r="EI24" s="158"/>
      <c r="EJ24" s="158"/>
      <c r="EK24" s="158"/>
      <c r="EL24" s="158"/>
      <c r="EM24" s="158"/>
      <c r="EN24" s="158"/>
      <c r="EO24" s="158"/>
      <c r="EP24" s="158"/>
      <c r="EQ24" s="158"/>
      <c r="ER24" s="158"/>
      <c r="ES24" s="158"/>
      <c r="ET24" s="158"/>
      <c r="EU24" s="158"/>
      <c r="EV24" s="158"/>
      <c r="EW24" s="158"/>
      <c r="EX24" s="158"/>
      <c r="EY24" s="158"/>
      <c r="EZ24" s="158"/>
      <c r="FA24" s="158"/>
      <c r="FB24" s="158"/>
      <c r="FC24" s="158"/>
      <c r="FD24" s="158"/>
      <c r="FE24" s="158"/>
      <c r="FF24" s="158"/>
      <c r="FG24" s="158"/>
      <c r="FH24" s="158"/>
      <c r="FI24" s="158"/>
      <c r="FJ24" s="158"/>
      <c r="FK24" s="158"/>
      <c r="FL24" s="158"/>
      <c r="FM24" s="158"/>
      <c r="FN24" s="158"/>
      <c r="FO24" s="158"/>
      <c r="FP24" s="158"/>
      <c r="FQ24" s="158"/>
      <c r="FR24" s="158"/>
      <c r="FS24" s="158"/>
      <c r="FT24" s="158"/>
      <c r="FU24" s="158"/>
      <c r="FV24" s="158"/>
      <c r="FW24" s="158"/>
      <c r="FX24" s="158"/>
      <c r="FY24" s="158"/>
      <c r="FZ24" s="158"/>
      <c r="GA24" s="158"/>
      <c r="GB24" s="158"/>
      <c r="GC24" s="158"/>
      <c r="GD24" s="158"/>
      <c r="GE24" s="158"/>
      <c r="GF24" s="158"/>
      <c r="GG24" s="158"/>
      <c r="GH24" s="158"/>
      <c r="GI24" s="158"/>
      <c r="GJ24" s="158"/>
      <c r="GK24" s="158"/>
      <c r="GL24" s="158"/>
      <c r="GM24" s="158"/>
      <c r="GN24" s="158"/>
      <c r="GO24" s="158"/>
      <c r="GP24" s="158"/>
      <c r="GQ24" s="158"/>
      <c r="GR24" s="158"/>
      <c r="GS24" s="158"/>
      <c r="GT24" s="158"/>
      <c r="GU24" s="158"/>
      <c r="GV24" s="158"/>
      <c r="GW24" s="158"/>
      <c r="GX24" s="158"/>
      <c r="GY24" s="158"/>
      <c r="GZ24" s="158"/>
      <c r="HA24" s="158"/>
      <c r="HB24" s="158"/>
      <c r="HC24" s="158"/>
      <c r="HD24" s="158"/>
      <c r="HE24" s="158"/>
      <c r="HF24" s="158"/>
      <c r="HG24" s="158"/>
      <c r="HH24" s="158"/>
      <c r="HI24" s="158"/>
      <c r="HJ24" s="158"/>
      <c r="HK24" s="158"/>
      <c r="HL24" s="158"/>
      <c r="HM24" s="158"/>
      <c r="HN24" s="158"/>
      <c r="HO24" s="158"/>
      <c r="HP24" s="158"/>
      <c r="HQ24" s="158"/>
      <c r="HR24" s="158"/>
      <c r="HS24" s="158"/>
      <c r="HT24" s="158"/>
      <c r="HU24" s="158"/>
      <c r="HV24" s="158"/>
      <c r="HW24" s="158"/>
      <c r="HX24" s="158"/>
      <c r="HY24" s="158"/>
      <c r="HZ24" s="158"/>
      <c r="IA24" s="158"/>
      <c r="IB24" s="158"/>
      <c r="IC24" s="158"/>
      <c r="ID24" s="158"/>
      <c r="IE24" s="158"/>
      <c r="IF24" s="158"/>
      <c r="IG24" s="158"/>
      <c r="IH24" s="158"/>
      <c r="II24" s="158"/>
      <c r="IJ24" s="158"/>
      <c r="IK24" s="158"/>
      <c r="IL24" s="158"/>
      <c r="IM24" s="158"/>
      <c r="IN24" s="158"/>
      <c r="IO24" s="158"/>
      <c r="IP24" s="158"/>
      <c r="IQ24" s="158"/>
      <c r="IR24" s="158"/>
      <c r="IS24" s="158"/>
      <c r="IT24" s="158"/>
      <c r="IU24" s="158"/>
      <c r="IV24" s="158"/>
      <c r="IW24" s="158"/>
      <c r="IX24" s="158"/>
      <c r="IY24" s="158"/>
      <c r="IZ24" s="158"/>
      <c r="JA24" s="158"/>
      <c r="JB24" s="158"/>
      <c r="JC24" s="158"/>
      <c r="JD24" s="158"/>
      <c r="JE24" s="158"/>
      <c r="JF24" s="158"/>
      <c r="JG24" s="158"/>
      <c r="JH24" s="158"/>
      <c r="JI24" s="158"/>
      <c r="JJ24" s="158"/>
      <c r="JK24" s="158"/>
      <c r="JL24" s="158"/>
      <c r="JM24" s="158"/>
      <c r="JN24" s="158"/>
      <c r="JO24" s="158"/>
      <c r="JP24" s="158"/>
      <c r="JQ24" s="158"/>
      <c r="JR24" s="158"/>
      <c r="JS24" s="158"/>
      <c r="JT24" s="158"/>
      <c r="JU24" s="158"/>
      <c r="JV24" s="158"/>
      <c r="JW24" s="158"/>
      <c r="JX24" s="158"/>
      <c r="JY24" s="158"/>
      <c r="JZ24" s="158"/>
      <c r="KA24" s="158"/>
      <c r="KB24" s="158"/>
      <c r="KC24" s="158"/>
      <c r="KD24" s="158"/>
      <c r="KE24" s="158"/>
      <c r="KF24" s="158"/>
      <c r="KG24" s="158"/>
      <c r="KH24" s="158"/>
      <c r="KI24" s="158"/>
      <c r="KJ24" s="158"/>
      <c r="KK24" s="158"/>
      <c r="KL24" s="158"/>
      <c r="KM24" s="158"/>
      <c r="KN24" s="158"/>
      <c r="KO24" s="158"/>
      <c r="KP24" s="158"/>
      <c r="KQ24" s="158"/>
      <c r="KR24" s="158"/>
      <c r="KS24" s="158"/>
      <c r="KT24" s="158"/>
      <c r="KU24" s="158"/>
      <c r="KV24" s="158"/>
      <c r="KW24" s="158"/>
      <c r="KX24" s="158"/>
      <c r="KY24" s="158"/>
      <c r="KZ24" s="158"/>
      <c r="LA24" s="158"/>
      <c r="LB24" s="158"/>
      <c r="LC24" s="158"/>
      <c r="LD24" s="158"/>
      <c r="LE24" s="158"/>
      <c r="LF24" s="158"/>
      <c r="LG24" s="158"/>
      <c r="LH24" s="158"/>
      <c r="LI24" s="158"/>
      <c r="LJ24" s="158"/>
      <c r="LK24" s="158"/>
      <c r="LL24" s="158"/>
      <c r="LM24" s="158"/>
      <c r="LN24" s="158"/>
      <c r="LO24" s="158"/>
      <c r="LP24" s="158"/>
      <c r="LQ24" s="158"/>
      <c r="LR24" s="158"/>
      <c r="LS24" s="158"/>
      <c r="LT24" s="158"/>
      <c r="LU24" s="158"/>
      <c r="LV24" s="158"/>
      <c r="LW24" s="158"/>
      <c r="LX24" s="158"/>
      <c r="LY24" s="158"/>
      <c r="LZ24" s="158"/>
      <c r="MA24" s="158"/>
      <c r="MB24" s="158"/>
      <c r="MC24" s="158"/>
      <c r="MD24" s="158"/>
      <c r="ME24" s="158"/>
      <c r="MF24" s="158"/>
      <c r="MG24" s="158"/>
      <c r="MH24" s="158"/>
      <c r="MI24" s="158"/>
      <c r="MJ24" s="158"/>
      <c r="MK24" s="158"/>
      <c r="ML24" s="158"/>
      <c r="MM24" s="158"/>
      <c r="MN24" s="158"/>
      <c r="MO24" s="158"/>
      <c r="MP24" s="158"/>
      <c r="MQ24" s="158"/>
      <c r="MR24" s="158"/>
      <c r="MS24" s="158"/>
      <c r="MT24" s="158"/>
      <c r="MU24" s="158"/>
      <c r="MV24" s="158"/>
      <c r="MW24" s="158"/>
      <c r="MX24" s="158"/>
      <c r="MY24" s="158"/>
      <c r="MZ24" s="158"/>
      <c r="NA24" s="158"/>
      <c r="NB24" s="158"/>
      <c r="NC24" s="158"/>
      <c r="ND24" s="158"/>
      <c r="NE24" s="158"/>
      <c r="NF24" s="158"/>
      <c r="NG24" s="158"/>
      <c r="NH24" s="158"/>
      <c r="NI24" s="158"/>
      <c r="NJ24" s="158"/>
      <c r="NK24" s="158"/>
      <c r="NL24" s="158"/>
      <c r="NM24" s="158"/>
      <c r="NN24" s="158"/>
      <c r="NO24" s="158"/>
      <c r="NP24" s="158"/>
      <c r="NQ24" s="158"/>
      <c r="NR24" s="158"/>
      <c r="NS24" s="158"/>
      <c r="NT24" s="158"/>
      <c r="NU24" s="158"/>
      <c r="NV24" s="158"/>
      <c r="NW24" s="158"/>
      <c r="NX24" s="158"/>
      <c r="NY24" s="158"/>
      <c r="NZ24" s="158"/>
      <c r="OA24" s="158"/>
      <c r="OB24" s="158"/>
      <c r="OC24" s="158"/>
      <c r="OD24" s="158"/>
      <c r="OE24" s="158"/>
      <c r="OF24" s="158"/>
      <c r="OG24" s="158"/>
      <c r="OH24" s="158"/>
      <c r="OI24" s="158"/>
      <c r="OJ24" s="158"/>
      <c r="OK24" s="158"/>
      <c r="OL24" s="158"/>
      <c r="OM24" s="158"/>
      <c r="ON24" s="158"/>
      <c r="OO24" s="158"/>
      <c r="OP24" s="158"/>
      <c r="OQ24" s="158"/>
      <c r="OR24" s="158"/>
      <c r="OS24" s="158"/>
      <c r="OT24" s="158"/>
      <c r="OU24" s="158"/>
      <c r="OV24" s="158"/>
      <c r="OW24" s="158"/>
      <c r="OX24" s="158"/>
      <c r="OY24" s="158"/>
      <c r="OZ24" s="158"/>
      <c r="PA24" s="158"/>
      <c r="PB24" s="158"/>
      <c r="PC24" s="158"/>
      <c r="PD24" s="158"/>
      <c r="PE24" s="158"/>
      <c r="PF24" s="158"/>
      <c r="PG24" s="158"/>
      <c r="PH24" s="158"/>
      <c r="PI24" s="158"/>
      <c r="PJ24" s="158"/>
      <c r="PK24" s="158"/>
      <c r="PL24" s="158"/>
      <c r="PM24" s="158"/>
      <c r="PN24" s="158"/>
      <c r="PO24" s="158"/>
      <c r="PP24" s="158"/>
      <c r="PQ24" s="158"/>
      <c r="PR24" s="158"/>
      <c r="PS24" s="158"/>
      <c r="PT24" s="158"/>
      <c r="PU24" s="158"/>
      <c r="PV24" s="158"/>
      <c r="PW24" s="158"/>
      <c r="PX24" s="158"/>
      <c r="PY24" s="158"/>
      <c r="PZ24" s="158"/>
      <c r="QA24" s="158"/>
      <c r="QB24" s="158"/>
      <c r="QC24" s="158"/>
      <c r="QD24" s="158"/>
      <c r="QE24" s="158"/>
      <c r="QF24" s="158"/>
      <c r="QG24" s="158"/>
      <c r="QH24" s="158"/>
      <c r="QI24" s="158"/>
      <c r="QJ24" s="158"/>
      <c r="QK24" s="158"/>
      <c r="QL24" s="158"/>
      <c r="QM24" s="158"/>
      <c r="QN24" s="158"/>
      <c r="QO24" s="158"/>
      <c r="QP24" s="158"/>
      <c r="QQ24" s="158"/>
      <c r="QR24" s="158"/>
      <c r="QS24" s="158"/>
      <c r="QT24" s="158"/>
      <c r="QU24" s="158"/>
      <c r="QV24" s="158"/>
      <c r="QW24" s="158"/>
      <c r="QX24" s="158"/>
      <c r="QY24" s="158"/>
      <c r="QZ24" s="158"/>
      <c r="RA24" s="158"/>
      <c r="RB24" s="158"/>
      <c r="RC24" s="158"/>
      <c r="RD24" s="158"/>
      <c r="RE24" s="158"/>
      <c r="RF24" s="158"/>
      <c r="RG24" s="158"/>
      <c r="RH24" s="158"/>
      <c r="RI24" s="158"/>
      <c r="RJ24" s="158"/>
      <c r="RK24" s="158"/>
      <c r="RL24" s="158"/>
      <c r="RM24" s="158"/>
      <c r="RN24" s="158"/>
      <c r="RO24" s="158"/>
      <c r="RP24" s="158"/>
      <c r="RQ24" s="158"/>
      <c r="RR24" s="158"/>
      <c r="RS24" s="158"/>
      <c r="RT24" s="158"/>
      <c r="RU24" s="158"/>
      <c r="RV24" s="158"/>
      <c r="RW24" s="158"/>
      <c r="RX24" s="158"/>
      <c r="RY24" s="158"/>
      <c r="RZ24" s="158"/>
      <c r="SA24" s="158"/>
      <c r="SB24" s="158"/>
      <c r="SC24" s="158"/>
      <c r="SD24" s="158"/>
      <c r="SE24" s="158"/>
      <c r="SF24" s="158"/>
      <c r="SG24" s="158"/>
      <c r="SH24" s="158"/>
      <c r="SI24" s="158"/>
      <c r="SJ24" s="158"/>
      <c r="SK24" s="158"/>
      <c r="SL24" s="158"/>
      <c r="SM24" s="158"/>
      <c r="SN24" s="158"/>
      <c r="SO24" s="158"/>
      <c r="SP24" s="158"/>
      <c r="SQ24" s="158"/>
      <c r="SR24" s="158"/>
      <c r="SS24" s="158"/>
      <c r="ST24" s="158"/>
      <c r="SU24" s="158"/>
      <c r="SV24" s="158"/>
      <c r="SW24" s="158"/>
      <c r="SX24" s="158"/>
      <c r="SY24" s="158"/>
      <c r="SZ24" s="158"/>
      <c r="TA24" s="158"/>
      <c r="TB24" s="158"/>
      <c r="TC24" s="158"/>
      <c r="TD24" s="158"/>
      <c r="TE24" s="158"/>
      <c r="TF24" s="158"/>
      <c r="TG24" s="158"/>
      <c r="TH24" s="158"/>
      <c r="TI24" s="158"/>
      <c r="TJ24" s="158"/>
      <c r="TK24" s="158"/>
      <c r="TL24" s="158"/>
      <c r="TM24" s="158"/>
      <c r="TN24" s="158"/>
      <c r="TO24" s="158"/>
      <c r="TP24" s="158"/>
      <c r="TQ24" s="158"/>
      <c r="TR24" s="158"/>
      <c r="TS24" s="158"/>
      <c r="TT24" s="158"/>
      <c r="TU24" s="158"/>
      <c r="TV24" s="158"/>
      <c r="TW24" s="158"/>
      <c r="TX24" s="158"/>
      <c r="TY24" s="158"/>
      <c r="TZ24" s="158"/>
      <c r="UA24" s="158"/>
      <c r="UB24" s="158"/>
      <c r="UC24" s="158"/>
      <c r="UD24" s="158"/>
      <c r="UE24" s="158"/>
      <c r="UF24" s="158"/>
      <c r="UG24" s="158"/>
      <c r="UH24" s="158"/>
      <c r="UI24" s="158"/>
      <c r="UJ24" s="158"/>
      <c r="UK24" s="158"/>
      <c r="UL24" s="158"/>
      <c r="UM24" s="158"/>
      <c r="UN24" s="158"/>
      <c r="UO24" s="158"/>
      <c r="UP24" s="158"/>
      <c r="UQ24" s="158"/>
      <c r="US24" s="158"/>
      <c r="UT24" s="158"/>
      <c r="UU24" s="158"/>
      <c r="UV24" s="158"/>
      <c r="UW24" s="158"/>
      <c r="UX24" s="158"/>
      <c r="UY24" s="158"/>
      <c r="UZ24" s="158"/>
      <c r="VA24" s="158"/>
      <c r="VB24" s="158"/>
      <c r="VC24" s="158"/>
      <c r="VD24" s="158"/>
      <c r="VE24" s="158"/>
      <c r="VF24" s="158"/>
      <c r="VG24" s="158"/>
      <c r="VH24" s="158"/>
      <c r="VI24" s="158"/>
      <c r="VJ24" s="158"/>
      <c r="VK24" s="158"/>
      <c r="VL24" s="158"/>
      <c r="VN24" s="158"/>
      <c r="VO24" s="158"/>
      <c r="VP24" s="158"/>
      <c r="VQ24" s="158"/>
      <c r="VR24" s="158"/>
      <c r="VS24" s="158"/>
      <c r="VT24" s="158"/>
      <c r="VU24" s="158"/>
      <c r="VV24" s="158"/>
      <c r="VW24" s="158"/>
      <c r="VX24" s="158"/>
      <c r="VY24" s="158"/>
      <c r="VZ24" s="158"/>
      <c r="WA24" s="158"/>
      <c r="WB24" s="158"/>
      <c r="WC24" s="158"/>
      <c r="WD24" s="158"/>
      <c r="WE24" s="158"/>
      <c r="WF24" s="158"/>
      <c r="WG24" s="158"/>
      <c r="WI24" s="158"/>
      <c r="WJ24" s="158"/>
      <c r="WK24" s="158"/>
      <c r="WL24" s="158"/>
      <c r="WM24" s="158"/>
      <c r="WN24" s="158"/>
      <c r="WO24" s="158"/>
      <c r="WP24" s="158"/>
      <c r="WQ24" s="158"/>
      <c r="WR24" s="158"/>
      <c r="WS24" s="158"/>
      <c r="WT24" s="158"/>
      <c r="WU24" s="158"/>
      <c r="WV24" s="158"/>
      <c r="WW24" s="158"/>
      <c r="WX24" s="158"/>
      <c r="WY24" s="158"/>
      <c r="WZ24" s="158"/>
      <c r="XA24" s="158"/>
      <c r="XB24" s="158"/>
      <c r="XD24" s="158"/>
      <c r="XE24" s="158"/>
      <c r="XF24" s="158"/>
      <c r="XG24" s="158"/>
      <c r="XH24" s="158"/>
      <c r="XI24" s="158"/>
      <c r="XJ24" s="158"/>
      <c r="XK24" s="158"/>
      <c r="XL24" s="158"/>
      <c r="XM24" s="158"/>
      <c r="XN24" s="158"/>
      <c r="XO24" s="158"/>
      <c r="XP24" s="158"/>
      <c r="XQ24" s="158"/>
      <c r="XR24" s="158"/>
      <c r="XS24" s="158"/>
      <c r="XT24" s="158"/>
      <c r="XU24" s="158"/>
      <c r="XV24" s="158"/>
      <c r="XW24" s="158"/>
      <c r="XY24" s="158"/>
      <c r="XZ24" s="158"/>
      <c r="YA24" s="158"/>
      <c r="YB24" s="158"/>
      <c r="YC24" s="158"/>
      <c r="YD24" s="158"/>
      <c r="YE24" s="158"/>
      <c r="YF24" s="158"/>
      <c r="YG24" s="158"/>
      <c r="YH24" s="158"/>
      <c r="YI24" s="158"/>
      <c r="YJ24" s="158"/>
      <c r="YK24" s="158"/>
      <c r="YL24" s="158"/>
      <c r="YM24" s="158"/>
      <c r="YN24" s="158"/>
      <c r="YO24" s="158"/>
      <c r="YP24" s="158"/>
      <c r="YQ24" s="158"/>
      <c r="YR24" s="158"/>
      <c r="YT24" s="158"/>
      <c r="YU24" s="158"/>
      <c r="YV24" s="158"/>
      <c r="YW24" s="158"/>
      <c r="YX24" s="158"/>
      <c r="YY24" s="158"/>
      <c r="YZ24" s="158"/>
      <c r="ZA24" s="158"/>
      <c r="ZB24" s="158"/>
      <c r="ZC24" s="158"/>
      <c r="ZD24" s="158"/>
      <c r="ZE24" s="158"/>
      <c r="ZF24" s="158"/>
      <c r="ZG24" s="158"/>
      <c r="ZH24" s="158"/>
      <c r="ZI24" s="158"/>
      <c r="ZJ24" s="158"/>
      <c r="ZK24" s="158"/>
      <c r="ZL24" s="158"/>
      <c r="ZM24" s="158"/>
      <c r="ZO24" s="158"/>
      <c r="ZP24" s="158"/>
      <c r="ZQ24" s="158"/>
      <c r="ZR24" s="158"/>
      <c r="ZS24" s="158"/>
      <c r="ZT24" s="158"/>
      <c r="ZU24" s="158"/>
      <c r="ZV24" s="158"/>
      <c r="ZW24" s="158"/>
      <c r="ZX24" s="158"/>
      <c r="ZY24" s="158"/>
      <c r="ZZ24" s="158"/>
      <c r="AAA24" s="158"/>
      <c r="AAB24" s="158"/>
      <c r="AAC24" s="158"/>
      <c r="AAD24" s="158"/>
      <c r="AAE24" s="158"/>
      <c r="AAF24" s="158"/>
      <c r="AAG24" s="158"/>
      <c r="AAH24" s="158"/>
      <c r="AAJ24" s="158"/>
      <c r="AAK24" s="158"/>
      <c r="AAL24" s="158"/>
      <c r="AAM24" s="158"/>
      <c r="AAN24" s="158"/>
      <c r="AAO24" s="158"/>
      <c r="AAP24" s="158"/>
      <c r="AAQ24" s="158"/>
      <c r="AAR24" s="158"/>
      <c r="AAS24" s="158"/>
      <c r="AAT24" s="158"/>
      <c r="AAU24" s="158"/>
      <c r="AAV24" s="158"/>
      <c r="AAW24" s="158"/>
      <c r="AAX24" s="158"/>
      <c r="AAY24" s="158"/>
      <c r="AAZ24" s="158"/>
      <c r="ABA24" s="158"/>
      <c r="ABB24" s="158"/>
      <c r="ABC24" s="158"/>
      <c r="ABE24" s="158"/>
      <c r="ABF24" s="158"/>
      <c r="ABG24" s="158"/>
      <c r="ABH24" s="158"/>
      <c r="ABI24" s="158"/>
      <c r="ABJ24" s="158"/>
      <c r="ABK24" s="158"/>
      <c r="ABL24" s="158"/>
      <c r="ABM24" s="158"/>
      <c r="ABN24" s="158"/>
      <c r="ABO24" s="158"/>
      <c r="ABP24" s="158"/>
      <c r="ABQ24" s="158"/>
      <c r="ABR24" s="158"/>
      <c r="ABS24" s="158"/>
      <c r="ABT24" s="158"/>
      <c r="ABU24" s="158"/>
      <c r="ABV24" s="158"/>
      <c r="ABW24" s="158"/>
      <c r="ABX24" s="158"/>
      <c r="ABZ24" s="158"/>
      <c r="ACA24" s="158"/>
      <c r="ACB24" s="158"/>
      <c r="ACC24" s="158"/>
      <c r="ACD24" s="158"/>
      <c r="ACE24" s="158"/>
      <c r="ACF24" s="158"/>
      <c r="ACG24" s="158"/>
      <c r="ACH24" s="158"/>
      <c r="ACI24" s="158"/>
      <c r="ACJ24" s="158"/>
      <c r="ACK24" s="158"/>
      <c r="ACL24" s="158"/>
      <c r="ACM24" s="158"/>
      <c r="ACN24" s="158"/>
      <c r="ACO24" s="158"/>
      <c r="ACP24" s="158"/>
      <c r="ACQ24" s="158"/>
      <c r="ACR24" s="158"/>
      <c r="ACS24" s="158"/>
      <c r="ACU24" s="158"/>
      <c r="ACV24" s="158"/>
      <c r="ACW24" s="158"/>
      <c r="ACX24" s="158"/>
      <c r="ACY24" s="158"/>
      <c r="ACZ24" s="158"/>
      <c r="ADA24" s="158"/>
      <c r="ADB24" s="158"/>
      <c r="ADC24" s="158"/>
      <c r="ADD24" s="158"/>
      <c r="ADE24" s="158"/>
      <c r="ADF24" s="158"/>
      <c r="ADG24" s="158"/>
      <c r="ADH24" s="158"/>
      <c r="ADI24" s="158"/>
      <c r="ADJ24" s="158"/>
      <c r="ADK24" s="158"/>
      <c r="ADL24" s="158"/>
      <c r="ADM24" s="158"/>
      <c r="ADN24" s="158"/>
      <c r="ADP24" s="158"/>
      <c r="ADQ24" s="158"/>
      <c r="ADR24" s="158"/>
      <c r="ADS24" s="158"/>
      <c r="ADT24" s="158"/>
      <c r="ADU24" s="158"/>
      <c r="ADV24" s="158"/>
      <c r="ADW24" s="158"/>
      <c r="ADX24" s="158"/>
      <c r="ADY24" s="158"/>
      <c r="ADZ24" s="158"/>
      <c r="AEA24" s="158"/>
      <c r="AEB24" s="158"/>
      <c r="AEC24" s="158"/>
      <c r="AED24" s="158"/>
      <c r="AEE24" s="158"/>
      <c r="AEF24" s="158"/>
      <c r="AEG24" s="158"/>
      <c r="AEH24" s="158"/>
      <c r="AEI24" s="158"/>
      <c r="AEK24" s="158"/>
      <c r="AEL24" s="158"/>
      <c r="AEM24" s="158"/>
      <c r="AEN24" s="158"/>
      <c r="AEO24" s="158"/>
      <c r="AEP24" s="158"/>
      <c r="AEQ24" s="158"/>
      <c r="AER24" s="158"/>
      <c r="AES24" s="158"/>
      <c r="AET24" s="158"/>
      <c r="AEU24" s="158"/>
      <c r="AEV24" s="158"/>
      <c r="AEW24" s="158"/>
      <c r="AEX24" s="158"/>
      <c r="AEY24" s="158"/>
      <c r="AEZ24" s="158"/>
      <c r="AFA24" s="158"/>
      <c r="AFB24" s="158"/>
      <c r="AFC24" s="158"/>
      <c r="AFD24" s="158"/>
    </row>
    <row r="25" spans="1:837" s="159" customFormat="1" ht="20.100000000000001" customHeight="1" outlineLevel="4">
      <c r="A25" s="166"/>
      <c r="B25" s="162" t="s">
        <v>377</v>
      </c>
      <c r="C25" s="100" t="s">
        <v>485</v>
      </c>
      <c r="D25" s="110"/>
      <c r="E25" s="167"/>
      <c r="F25" s="206">
        <f>G17+1</f>
        <v>45401</v>
      </c>
      <c r="G25" s="206">
        <f t="shared" ref="G25:G28" si="65">F25+H25-1</f>
        <v>45414</v>
      </c>
      <c r="H25" s="156">
        <v>14</v>
      </c>
      <c r="I25" s="157">
        <f t="shared" ca="1" si="61"/>
        <v>0.35714285714285715</v>
      </c>
      <c r="J25" s="207">
        <f t="shared" ref="J25:J28" ca="1" si="66">H25*K25-H25*I25</f>
        <v>-5</v>
      </c>
      <c r="K25" s="111">
        <v>0</v>
      </c>
      <c r="L25" s="158"/>
      <c r="M25" s="158"/>
      <c r="N25" s="158"/>
      <c r="O25" s="158"/>
      <c r="P25" s="158"/>
      <c r="Q25" s="158"/>
      <c r="R25" s="158"/>
      <c r="S25" s="158"/>
      <c r="T25" s="158"/>
      <c r="U25" s="158"/>
      <c r="V25" s="158"/>
      <c r="W25" s="158"/>
      <c r="X25" s="158"/>
      <c r="Y25" s="158"/>
      <c r="Z25" s="158"/>
      <c r="AA25" s="158"/>
      <c r="AB25" s="158"/>
      <c r="AC25" s="158"/>
      <c r="AD25" s="158"/>
      <c r="AE25" s="158"/>
      <c r="AF25" s="158"/>
      <c r="AG25" s="158"/>
      <c r="AH25" s="158"/>
      <c r="AI25" s="158"/>
      <c r="AJ25" s="158"/>
      <c r="AK25" s="158"/>
      <c r="AL25" s="158"/>
      <c r="AM25" s="158"/>
      <c r="AN25" s="158"/>
      <c r="AO25" s="158"/>
      <c r="AP25" s="158"/>
      <c r="AQ25" s="158"/>
      <c r="AR25" s="158"/>
      <c r="AS25" s="158"/>
      <c r="AT25" s="158"/>
      <c r="AU25" s="158"/>
      <c r="AV25" s="158"/>
      <c r="AW25" s="158"/>
      <c r="AX25" s="158"/>
      <c r="AY25" s="158"/>
      <c r="AZ25" s="158"/>
      <c r="BA25" s="158"/>
      <c r="BB25" s="158"/>
      <c r="BC25" s="158"/>
      <c r="BD25" s="158"/>
      <c r="BE25" s="158"/>
      <c r="BF25" s="158"/>
      <c r="BG25" s="158"/>
      <c r="BH25" s="158"/>
      <c r="BI25" s="158"/>
      <c r="BJ25" s="158"/>
      <c r="BK25" s="158"/>
      <c r="BL25" s="158"/>
      <c r="BM25" s="158"/>
      <c r="BN25" s="158"/>
      <c r="BO25" s="158"/>
      <c r="BP25" s="158"/>
      <c r="BQ25" s="158"/>
      <c r="BR25" s="158"/>
      <c r="BS25" s="158"/>
      <c r="BT25" s="158"/>
      <c r="BU25" s="158"/>
      <c r="BV25" s="158"/>
      <c r="BW25" s="158"/>
      <c r="BX25" s="158"/>
      <c r="BY25" s="158"/>
      <c r="BZ25" s="158"/>
      <c r="CA25" s="158"/>
      <c r="CB25" s="158"/>
      <c r="CC25" s="158"/>
      <c r="CD25" s="158"/>
      <c r="CE25" s="158"/>
      <c r="CF25" s="158"/>
      <c r="CG25" s="158"/>
      <c r="CH25" s="158"/>
      <c r="CI25" s="158"/>
      <c r="CJ25" s="158"/>
      <c r="CK25" s="158"/>
      <c r="CL25" s="158"/>
      <c r="CM25" s="158"/>
      <c r="CN25" s="158"/>
      <c r="CO25" s="158"/>
      <c r="CP25" s="158"/>
      <c r="CQ25" s="158"/>
      <c r="CR25" s="158"/>
      <c r="CS25" s="158"/>
      <c r="CT25" s="158"/>
      <c r="CU25" s="158"/>
      <c r="CV25" s="158"/>
      <c r="CW25" s="158"/>
      <c r="CX25" s="158"/>
      <c r="CY25" s="158"/>
      <c r="CZ25" s="158"/>
      <c r="DA25" s="158"/>
      <c r="DB25" s="158"/>
      <c r="DC25" s="158"/>
      <c r="DD25" s="158"/>
      <c r="DE25" s="158"/>
      <c r="DF25" s="158"/>
      <c r="DG25" s="158"/>
      <c r="DH25" s="158"/>
      <c r="DI25" s="158"/>
      <c r="DJ25" s="158"/>
      <c r="DK25" s="158"/>
      <c r="DL25" s="158"/>
      <c r="DM25" s="158"/>
      <c r="DN25" s="158"/>
      <c r="DO25" s="158"/>
      <c r="DP25" s="158"/>
      <c r="DQ25" s="158"/>
      <c r="DR25" s="158"/>
      <c r="DS25" s="158"/>
      <c r="DT25" s="158"/>
      <c r="DU25" s="158"/>
      <c r="DV25" s="158"/>
      <c r="DW25" s="158"/>
      <c r="DX25" s="158"/>
      <c r="DY25" s="158"/>
      <c r="DZ25" s="158"/>
      <c r="EA25" s="158"/>
      <c r="EB25" s="158"/>
      <c r="EC25" s="158"/>
      <c r="ED25" s="158"/>
      <c r="EE25" s="158"/>
      <c r="EF25" s="158"/>
      <c r="EG25" s="158"/>
      <c r="EH25" s="158"/>
      <c r="EI25" s="158"/>
      <c r="EJ25" s="158"/>
      <c r="EK25" s="158"/>
      <c r="EL25" s="158"/>
      <c r="EM25" s="158"/>
      <c r="EN25" s="158"/>
      <c r="EO25" s="158"/>
      <c r="EP25" s="158"/>
      <c r="EQ25" s="158"/>
      <c r="ER25" s="158"/>
      <c r="ES25" s="158"/>
      <c r="ET25" s="158"/>
      <c r="EU25" s="158"/>
      <c r="EV25" s="158"/>
      <c r="EW25" s="158"/>
      <c r="EX25" s="158"/>
      <c r="EY25" s="158"/>
      <c r="EZ25" s="158"/>
      <c r="FA25" s="158"/>
      <c r="FB25" s="158"/>
      <c r="FC25" s="158"/>
      <c r="FD25" s="158"/>
      <c r="FE25" s="158"/>
      <c r="FF25" s="158"/>
      <c r="FG25" s="158"/>
      <c r="FH25" s="158"/>
      <c r="FI25" s="158"/>
      <c r="FJ25" s="158"/>
      <c r="FK25" s="158"/>
      <c r="FL25" s="158"/>
      <c r="FM25" s="158"/>
      <c r="FN25" s="158"/>
      <c r="FO25" s="158"/>
      <c r="FP25" s="158"/>
      <c r="FQ25" s="158"/>
      <c r="FR25" s="158"/>
      <c r="FS25" s="158"/>
      <c r="FT25" s="158"/>
      <c r="FU25" s="158"/>
      <c r="FV25" s="158"/>
      <c r="FW25" s="158"/>
      <c r="FX25" s="158"/>
      <c r="FY25" s="158"/>
      <c r="FZ25" s="158"/>
      <c r="GA25" s="158"/>
      <c r="GB25" s="158"/>
      <c r="GC25" s="158"/>
      <c r="GD25" s="158"/>
      <c r="GE25" s="158"/>
      <c r="GF25" s="158"/>
      <c r="GG25" s="158"/>
      <c r="GH25" s="158"/>
      <c r="GI25" s="158"/>
      <c r="GJ25" s="158"/>
      <c r="GK25" s="158"/>
      <c r="GL25" s="158"/>
      <c r="GM25" s="158"/>
      <c r="GN25" s="158"/>
      <c r="GO25" s="158"/>
      <c r="GP25" s="158"/>
      <c r="GQ25" s="158"/>
      <c r="GR25" s="158"/>
      <c r="GS25" s="158"/>
      <c r="GT25" s="158"/>
      <c r="GU25" s="158"/>
      <c r="GV25" s="158"/>
      <c r="GW25" s="158"/>
      <c r="GX25" s="158"/>
      <c r="GY25" s="158"/>
      <c r="GZ25" s="158"/>
      <c r="HA25" s="158"/>
      <c r="HB25" s="158"/>
      <c r="HC25" s="158"/>
      <c r="HD25" s="158"/>
      <c r="HE25" s="158"/>
      <c r="HF25" s="158"/>
      <c r="HG25" s="158"/>
      <c r="HH25" s="158"/>
      <c r="HI25" s="158"/>
      <c r="HJ25" s="158"/>
      <c r="HK25" s="158"/>
      <c r="HL25" s="158"/>
      <c r="HM25" s="158"/>
      <c r="HN25" s="158"/>
      <c r="HO25" s="158"/>
      <c r="HP25" s="158"/>
      <c r="HQ25" s="158"/>
      <c r="HR25" s="158"/>
      <c r="HS25" s="158"/>
      <c r="HT25" s="158"/>
      <c r="HU25" s="158"/>
      <c r="HV25" s="158"/>
      <c r="HW25" s="158"/>
      <c r="HX25" s="158"/>
      <c r="HY25" s="158"/>
      <c r="HZ25" s="158"/>
      <c r="IA25" s="158"/>
      <c r="IB25" s="158"/>
      <c r="IC25" s="158"/>
      <c r="ID25" s="158"/>
      <c r="IE25" s="158"/>
      <c r="IF25" s="158"/>
      <c r="IG25" s="158"/>
      <c r="IH25" s="158"/>
      <c r="II25" s="158"/>
      <c r="IJ25" s="158"/>
      <c r="IK25" s="158"/>
      <c r="IL25" s="158"/>
      <c r="IM25" s="158"/>
      <c r="IN25" s="158"/>
      <c r="IO25" s="158"/>
      <c r="IP25" s="158"/>
      <c r="IQ25" s="158"/>
      <c r="IR25" s="158"/>
      <c r="IS25" s="158"/>
      <c r="IT25" s="158"/>
      <c r="IU25" s="158"/>
      <c r="IV25" s="158"/>
      <c r="IW25" s="158"/>
      <c r="IX25" s="158"/>
      <c r="IY25" s="158"/>
      <c r="IZ25" s="158"/>
      <c r="JA25" s="158"/>
      <c r="JB25" s="158"/>
      <c r="JC25" s="158"/>
      <c r="JD25" s="158"/>
      <c r="JE25" s="158"/>
      <c r="JF25" s="158"/>
      <c r="JG25" s="158"/>
      <c r="JH25" s="158"/>
      <c r="JI25" s="158"/>
      <c r="JJ25" s="158"/>
      <c r="JK25" s="158"/>
      <c r="JL25" s="158"/>
      <c r="JM25" s="158"/>
      <c r="JN25" s="158"/>
      <c r="JO25" s="158"/>
      <c r="JP25" s="158"/>
      <c r="JQ25" s="158"/>
      <c r="JR25" s="158"/>
      <c r="JS25" s="158"/>
      <c r="JT25" s="158"/>
      <c r="JU25" s="158"/>
      <c r="JV25" s="158"/>
      <c r="JW25" s="158"/>
      <c r="JX25" s="158"/>
      <c r="JY25" s="158"/>
      <c r="JZ25" s="158"/>
      <c r="KA25" s="158"/>
      <c r="KB25" s="158"/>
      <c r="KC25" s="158"/>
      <c r="KD25" s="158"/>
      <c r="KE25" s="158"/>
      <c r="KF25" s="158"/>
      <c r="KG25" s="158"/>
      <c r="KH25" s="158"/>
      <c r="KI25" s="158"/>
      <c r="KJ25" s="158"/>
      <c r="KK25" s="158"/>
      <c r="KL25" s="158"/>
      <c r="KM25" s="158"/>
      <c r="KN25" s="158"/>
      <c r="KO25" s="158"/>
      <c r="KP25" s="158"/>
      <c r="KQ25" s="158"/>
      <c r="KR25" s="158"/>
      <c r="KS25" s="158"/>
      <c r="KT25" s="158"/>
      <c r="KU25" s="158"/>
      <c r="KV25" s="158"/>
      <c r="KW25" s="158"/>
      <c r="KX25" s="158"/>
      <c r="KY25" s="158"/>
      <c r="KZ25" s="158"/>
      <c r="LA25" s="158"/>
      <c r="LB25" s="158"/>
      <c r="LC25" s="158"/>
      <c r="LD25" s="158"/>
      <c r="LE25" s="158"/>
      <c r="LF25" s="158"/>
      <c r="LG25" s="158"/>
      <c r="LH25" s="158"/>
      <c r="LI25" s="158"/>
      <c r="LJ25" s="158"/>
      <c r="LK25" s="158"/>
      <c r="LL25" s="158"/>
      <c r="LM25" s="158"/>
      <c r="LN25" s="158"/>
      <c r="LO25" s="158"/>
      <c r="LP25" s="158"/>
      <c r="LQ25" s="158"/>
      <c r="LR25" s="158"/>
      <c r="LS25" s="158"/>
      <c r="LT25" s="158"/>
      <c r="LU25" s="158"/>
      <c r="LV25" s="158"/>
      <c r="LW25" s="158"/>
      <c r="LX25" s="158"/>
      <c r="LY25" s="158"/>
      <c r="LZ25" s="158"/>
      <c r="MA25" s="158"/>
      <c r="MB25" s="158"/>
      <c r="MC25" s="158"/>
      <c r="MD25" s="158"/>
      <c r="ME25" s="158"/>
      <c r="MF25" s="158"/>
      <c r="MG25" s="158"/>
      <c r="MH25" s="158"/>
      <c r="MI25" s="158"/>
      <c r="MJ25" s="158"/>
      <c r="MK25" s="158"/>
      <c r="ML25" s="158"/>
      <c r="MM25" s="158"/>
      <c r="MN25" s="158"/>
      <c r="MO25" s="158"/>
      <c r="MP25" s="158"/>
      <c r="MQ25" s="158"/>
      <c r="MR25" s="158"/>
      <c r="MS25" s="158"/>
      <c r="MT25" s="158"/>
      <c r="MU25" s="158"/>
      <c r="MV25" s="158"/>
      <c r="MW25" s="158"/>
      <c r="MX25" s="158"/>
      <c r="MY25" s="158"/>
      <c r="MZ25" s="158"/>
      <c r="NA25" s="158"/>
      <c r="NB25" s="158"/>
      <c r="NC25" s="158"/>
      <c r="ND25" s="158"/>
      <c r="NE25" s="158"/>
      <c r="NF25" s="158"/>
      <c r="NG25" s="158"/>
      <c r="NH25" s="158"/>
      <c r="NI25" s="158"/>
      <c r="NJ25" s="158"/>
      <c r="NK25" s="158"/>
      <c r="NL25" s="158"/>
      <c r="NM25" s="158"/>
      <c r="NN25" s="158"/>
      <c r="NO25" s="158"/>
      <c r="NP25" s="158"/>
      <c r="NQ25" s="158"/>
      <c r="NR25" s="158"/>
      <c r="NS25" s="158"/>
      <c r="NT25" s="158"/>
      <c r="NU25" s="158"/>
      <c r="NV25" s="158"/>
      <c r="NW25" s="158"/>
      <c r="NX25" s="158"/>
      <c r="NY25" s="158"/>
      <c r="NZ25" s="158"/>
      <c r="OA25" s="158"/>
      <c r="OB25" s="158"/>
      <c r="OC25" s="158"/>
      <c r="OD25" s="158"/>
      <c r="OE25" s="158"/>
      <c r="OF25" s="158"/>
      <c r="OG25" s="158"/>
      <c r="OH25" s="158"/>
      <c r="OI25" s="158"/>
      <c r="OJ25" s="158"/>
      <c r="OK25" s="158"/>
      <c r="OL25" s="158"/>
      <c r="OM25" s="158"/>
      <c r="ON25" s="158"/>
      <c r="OO25" s="158"/>
      <c r="OP25" s="158"/>
      <c r="OQ25" s="158"/>
      <c r="OR25" s="158"/>
      <c r="OS25" s="158"/>
      <c r="OT25" s="158"/>
      <c r="OU25" s="158"/>
      <c r="OV25" s="158"/>
      <c r="OW25" s="158"/>
      <c r="OX25" s="158"/>
      <c r="OY25" s="158"/>
      <c r="OZ25" s="158"/>
      <c r="PA25" s="158"/>
      <c r="PB25" s="158"/>
      <c r="PC25" s="158"/>
      <c r="PD25" s="158"/>
      <c r="PE25" s="158"/>
      <c r="PF25" s="158"/>
      <c r="PG25" s="158"/>
      <c r="PH25" s="158"/>
      <c r="PI25" s="158"/>
      <c r="PJ25" s="158"/>
      <c r="PK25" s="158"/>
      <c r="PL25" s="158"/>
      <c r="PM25" s="158"/>
      <c r="PN25" s="158"/>
      <c r="PO25" s="158"/>
      <c r="PP25" s="158"/>
      <c r="PQ25" s="158"/>
      <c r="PR25" s="158"/>
      <c r="PS25" s="158"/>
      <c r="PT25" s="158"/>
      <c r="PU25" s="158"/>
      <c r="PV25" s="158"/>
      <c r="PW25" s="158"/>
      <c r="PX25" s="158"/>
      <c r="PY25" s="158"/>
      <c r="PZ25" s="158"/>
      <c r="QA25" s="158"/>
      <c r="QB25" s="158"/>
      <c r="QC25" s="158"/>
      <c r="QD25" s="158"/>
      <c r="QE25" s="158"/>
      <c r="QF25" s="158"/>
      <c r="QG25" s="158"/>
      <c r="QH25" s="158"/>
      <c r="QI25" s="158"/>
      <c r="QJ25" s="158"/>
      <c r="QK25" s="158"/>
      <c r="QL25" s="158"/>
      <c r="QM25" s="158"/>
      <c r="QN25" s="158"/>
      <c r="QO25" s="158"/>
      <c r="QP25" s="158"/>
      <c r="QQ25" s="158"/>
      <c r="QR25" s="158"/>
      <c r="QS25" s="158"/>
      <c r="QT25" s="158"/>
      <c r="QU25" s="158"/>
      <c r="QV25" s="158"/>
      <c r="QW25" s="158"/>
      <c r="QX25" s="158"/>
      <c r="QY25" s="158"/>
      <c r="QZ25" s="158"/>
      <c r="RA25" s="158"/>
      <c r="RB25" s="158"/>
      <c r="RC25" s="158"/>
      <c r="RD25" s="158"/>
      <c r="RE25" s="158"/>
      <c r="RF25" s="158"/>
      <c r="RG25" s="158"/>
      <c r="RH25" s="158"/>
      <c r="RI25" s="158"/>
      <c r="RJ25" s="158"/>
      <c r="RK25" s="158"/>
      <c r="RL25" s="158"/>
      <c r="RM25" s="158"/>
      <c r="RN25" s="158"/>
      <c r="RO25" s="158"/>
      <c r="RP25" s="158"/>
      <c r="RQ25" s="158"/>
      <c r="RR25" s="158"/>
      <c r="RS25" s="158"/>
      <c r="RT25" s="158"/>
      <c r="RU25" s="158"/>
      <c r="RV25" s="158"/>
      <c r="RW25" s="158"/>
      <c r="RX25" s="158"/>
      <c r="RY25" s="158"/>
      <c r="RZ25" s="158"/>
      <c r="SA25" s="158"/>
      <c r="SB25" s="158"/>
      <c r="SC25" s="158"/>
      <c r="SD25" s="158"/>
      <c r="SE25" s="158"/>
      <c r="SF25" s="158"/>
      <c r="SG25" s="158"/>
      <c r="SH25" s="158"/>
      <c r="SI25" s="158"/>
      <c r="SJ25" s="158"/>
      <c r="SK25" s="158"/>
      <c r="SL25" s="158"/>
      <c r="SM25" s="158"/>
      <c r="SN25" s="158"/>
      <c r="SO25" s="158"/>
      <c r="SP25" s="158"/>
      <c r="SQ25" s="158"/>
      <c r="SR25" s="158"/>
      <c r="SS25" s="158"/>
      <c r="ST25" s="158"/>
      <c r="SU25" s="158"/>
      <c r="SV25" s="158"/>
      <c r="SW25" s="158"/>
      <c r="SX25" s="158"/>
      <c r="SY25" s="158"/>
      <c r="SZ25" s="158"/>
      <c r="TA25" s="158"/>
      <c r="TB25" s="158"/>
      <c r="TC25" s="158"/>
      <c r="TD25" s="158"/>
      <c r="TE25" s="158"/>
      <c r="TF25" s="158"/>
      <c r="TG25" s="158"/>
      <c r="TH25" s="158"/>
      <c r="TI25" s="158"/>
      <c r="TJ25" s="158"/>
      <c r="TK25" s="158"/>
      <c r="TL25" s="158"/>
      <c r="TM25" s="158"/>
      <c r="TN25" s="158"/>
      <c r="TO25" s="158"/>
      <c r="TP25" s="158"/>
      <c r="TQ25" s="158"/>
      <c r="TR25" s="158"/>
      <c r="TS25" s="158"/>
      <c r="TT25" s="158"/>
      <c r="TU25" s="158"/>
      <c r="TV25" s="158"/>
      <c r="TW25" s="158"/>
      <c r="TX25" s="158"/>
      <c r="TY25" s="158"/>
      <c r="TZ25" s="158"/>
      <c r="UA25" s="158"/>
      <c r="UB25" s="158"/>
      <c r="UC25" s="158"/>
      <c r="UD25" s="158"/>
      <c r="UE25" s="158"/>
      <c r="UF25" s="158"/>
      <c r="UG25" s="158"/>
      <c r="UH25" s="158"/>
      <c r="UI25" s="158"/>
      <c r="UJ25" s="158"/>
      <c r="UK25" s="158"/>
      <c r="UL25" s="158"/>
      <c r="UM25" s="158"/>
      <c r="UN25" s="158"/>
      <c r="UO25" s="158"/>
      <c r="UP25" s="158"/>
      <c r="UQ25" s="158"/>
      <c r="US25" s="158"/>
      <c r="UT25" s="158"/>
      <c r="UU25" s="158"/>
      <c r="UV25" s="158"/>
      <c r="UW25" s="158"/>
      <c r="UX25" s="158"/>
      <c r="UY25" s="158"/>
      <c r="UZ25" s="158"/>
      <c r="VA25" s="158"/>
      <c r="VB25" s="158"/>
      <c r="VC25" s="158"/>
      <c r="VD25" s="158"/>
      <c r="VE25" s="158"/>
      <c r="VF25" s="158"/>
      <c r="VG25" s="158"/>
      <c r="VH25" s="158"/>
      <c r="VI25" s="158"/>
      <c r="VJ25" s="158"/>
      <c r="VK25" s="158"/>
      <c r="VL25" s="158"/>
      <c r="VN25" s="158"/>
      <c r="VO25" s="158"/>
      <c r="VP25" s="158"/>
      <c r="VQ25" s="158"/>
      <c r="VR25" s="158"/>
      <c r="VS25" s="158"/>
      <c r="VT25" s="158"/>
      <c r="VU25" s="158"/>
      <c r="VV25" s="158"/>
      <c r="VW25" s="158"/>
      <c r="VX25" s="158"/>
      <c r="VY25" s="158"/>
      <c r="VZ25" s="158"/>
      <c r="WA25" s="158"/>
      <c r="WB25" s="158"/>
      <c r="WC25" s="158"/>
      <c r="WD25" s="158"/>
      <c r="WE25" s="158"/>
      <c r="WF25" s="158"/>
      <c r="WG25" s="158"/>
      <c r="WI25" s="158"/>
      <c r="WJ25" s="158"/>
      <c r="WK25" s="158"/>
      <c r="WL25" s="158"/>
      <c r="WM25" s="158"/>
      <c r="WN25" s="158"/>
      <c r="WO25" s="158"/>
      <c r="WP25" s="158"/>
      <c r="WQ25" s="158"/>
      <c r="WR25" s="158"/>
      <c r="WS25" s="158"/>
      <c r="WT25" s="158"/>
      <c r="WU25" s="158"/>
      <c r="WV25" s="158"/>
      <c r="WW25" s="158"/>
      <c r="WX25" s="158"/>
      <c r="WY25" s="158"/>
      <c r="WZ25" s="158"/>
      <c r="XA25" s="158"/>
      <c r="XB25" s="158"/>
      <c r="XD25" s="158"/>
      <c r="XE25" s="158"/>
      <c r="XF25" s="158"/>
      <c r="XG25" s="158"/>
      <c r="XH25" s="158"/>
      <c r="XI25" s="158"/>
      <c r="XJ25" s="158"/>
      <c r="XK25" s="158"/>
      <c r="XL25" s="158"/>
      <c r="XM25" s="158"/>
      <c r="XN25" s="158"/>
      <c r="XO25" s="158"/>
      <c r="XP25" s="158"/>
      <c r="XQ25" s="158"/>
      <c r="XR25" s="158"/>
      <c r="XS25" s="158"/>
      <c r="XT25" s="158"/>
      <c r="XU25" s="158"/>
      <c r="XV25" s="158"/>
      <c r="XW25" s="158"/>
      <c r="XY25" s="158"/>
      <c r="XZ25" s="158"/>
      <c r="YA25" s="158"/>
      <c r="YB25" s="158"/>
      <c r="YC25" s="158"/>
      <c r="YD25" s="158"/>
      <c r="YE25" s="158"/>
      <c r="YF25" s="158"/>
      <c r="YG25" s="158"/>
      <c r="YH25" s="158"/>
      <c r="YI25" s="158"/>
      <c r="YJ25" s="158"/>
      <c r="YK25" s="158"/>
      <c r="YL25" s="158"/>
      <c r="YM25" s="158"/>
      <c r="YN25" s="158"/>
      <c r="YO25" s="158"/>
      <c r="YP25" s="158"/>
      <c r="YQ25" s="158"/>
      <c r="YR25" s="158"/>
      <c r="YT25" s="158"/>
      <c r="YU25" s="158"/>
      <c r="YV25" s="158"/>
      <c r="YW25" s="158"/>
      <c r="YX25" s="158"/>
      <c r="YY25" s="158"/>
      <c r="YZ25" s="158"/>
      <c r="ZA25" s="158"/>
      <c r="ZB25" s="158"/>
      <c r="ZC25" s="158"/>
      <c r="ZD25" s="158"/>
      <c r="ZE25" s="158"/>
      <c r="ZF25" s="158"/>
      <c r="ZG25" s="158"/>
      <c r="ZH25" s="158"/>
      <c r="ZI25" s="158"/>
      <c r="ZJ25" s="158"/>
      <c r="ZK25" s="158"/>
      <c r="ZL25" s="158"/>
      <c r="ZM25" s="158"/>
      <c r="ZO25" s="158"/>
      <c r="ZP25" s="158"/>
      <c r="ZQ25" s="158"/>
      <c r="ZR25" s="158"/>
      <c r="ZS25" s="158"/>
      <c r="ZT25" s="158"/>
      <c r="ZU25" s="158"/>
      <c r="ZV25" s="158"/>
      <c r="ZW25" s="158"/>
      <c r="ZX25" s="158"/>
      <c r="ZY25" s="158"/>
      <c r="ZZ25" s="158"/>
      <c r="AAA25" s="158"/>
      <c r="AAB25" s="158"/>
      <c r="AAC25" s="158"/>
      <c r="AAD25" s="158"/>
      <c r="AAE25" s="158"/>
      <c r="AAF25" s="158"/>
      <c r="AAG25" s="158"/>
      <c r="AAH25" s="158"/>
      <c r="AAJ25" s="158"/>
      <c r="AAK25" s="158"/>
      <c r="AAL25" s="158"/>
      <c r="AAM25" s="158"/>
      <c r="AAN25" s="158"/>
      <c r="AAO25" s="158"/>
      <c r="AAP25" s="158"/>
      <c r="AAQ25" s="158"/>
      <c r="AAR25" s="158"/>
      <c r="AAS25" s="158"/>
      <c r="AAT25" s="158"/>
      <c r="AAU25" s="158"/>
      <c r="AAV25" s="158"/>
      <c r="AAW25" s="158"/>
      <c r="AAX25" s="158"/>
      <c r="AAY25" s="158"/>
      <c r="AAZ25" s="158"/>
      <c r="ABA25" s="158"/>
      <c r="ABB25" s="158"/>
      <c r="ABC25" s="158"/>
      <c r="ABE25" s="158"/>
      <c r="ABF25" s="158"/>
      <c r="ABG25" s="158"/>
      <c r="ABH25" s="158"/>
      <c r="ABI25" s="158"/>
      <c r="ABJ25" s="158"/>
      <c r="ABK25" s="158"/>
      <c r="ABL25" s="158"/>
      <c r="ABM25" s="158"/>
      <c r="ABN25" s="158"/>
      <c r="ABO25" s="158"/>
      <c r="ABP25" s="158"/>
      <c r="ABQ25" s="158"/>
      <c r="ABR25" s="158"/>
      <c r="ABS25" s="158"/>
      <c r="ABT25" s="158"/>
      <c r="ABU25" s="158"/>
      <c r="ABV25" s="158"/>
      <c r="ABW25" s="158"/>
      <c r="ABX25" s="158"/>
      <c r="ABZ25" s="158"/>
      <c r="ACA25" s="158"/>
      <c r="ACB25" s="158"/>
      <c r="ACC25" s="158"/>
      <c r="ACD25" s="158"/>
      <c r="ACE25" s="158"/>
      <c r="ACF25" s="158"/>
      <c r="ACG25" s="158"/>
      <c r="ACH25" s="158"/>
      <c r="ACI25" s="158"/>
      <c r="ACJ25" s="158"/>
      <c r="ACK25" s="158"/>
      <c r="ACL25" s="158"/>
      <c r="ACM25" s="158"/>
      <c r="ACN25" s="158"/>
      <c r="ACO25" s="158"/>
      <c r="ACP25" s="158"/>
      <c r="ACQ25" s="158"/>
      <c r="ACR25" s="158"/>
      <c r="ACS25" s="158"/>
      <c r="ACU25" s="158"/>
      <c r="ACV25" s="158"/>
      <c r="ACW25" s="158"/>
      <c r="ACX25" s="158"/>
      <c r="ACY25" s="158"/>
      <c r="ACZ25" s="158"/>
      <c r="ADA25" s="158"/>
      <c r="ADB25" s="158"/>
      <c r="ADC25" s="158"/>
      <c r="ADD25" s="158"/>
      <c r="ADE25" s="158"/>
      <c r="ADF25" s="158"/>
      <c r="ADG25" s="158"/>
      <c r="ADH25" s="158"/>
      <c r="ADI25" s="158"/>
      <c r="ADJ25" s="158"/>
      <c r="ADK25" s="158"/>
      <c r="ADL25" s="158"/>
      <c r="ADM25" s="158"/>
      <c r="ADN25" s="158"/>
      <c r="ADP25" s="158"/>
      <c r="ADQ25" s="158"/>
      <c r="ADR25" s="158"/>
      <c r="ADS25" s="158"/>
      <c r="ADT25" s="158"/>
      <c r="ADU25" s="158"/>
      <c r="ADV25" s="158"/>
      <c r="ADW25" s="158"/>
      <c r="ADX25" s="158"/>
      <c r="ADY25" s="158"/>
      <c r="ADZ25" s="158"/>
      <c r="AEA25" s="158"/>
      <c r="AEB25" s="158"/>
      <c r="AEC25" s="158"/>
      <c r="AED25" s="158"/>
      <c r="AEE25" s="158"/>
      <c r="AEF25" s="158"/>
      <c r="AEG25" s="158"/>
      <c r="AEH25" s="158"/>
      <c r="AEI25" s="158"/>
      <c r="AEK25" s="158"/>
      <c r="AEL25" s="158"/>
      <c r="AEM25" s="158"/>
      <c r="AEN25" s="158"/>
      <c r="AEO25" s="158"/>
      <c r="AEP25" s="158"/>
      <c r="AEQ25" s="158"/>
      <c r="AER25" s="158"/>
      <c r="AES25" s="158"/>
      <c r="AET25" s="158"/>
      <c r="AEU25" s="158"/>
      <c r="AEV25" s="158"/>
      <c r="AEW25" s="158"/>
      <c r="AEX25" s="158"/>
      <c r="AEY25" s="158"/>
      <c r="AEZ25" s="158"/>
      <c r="AFA25" s="158"/>
      <c r="AFB25" s="158"/>
      <c r="AFC25" s="158"/>
      <c r="AFD25" s="158"/>
    </row>
    <row r="26" spans="1:837" s="159" customFormat="1" ht="20.100000000000001" customHeight="1" outlineLevel="4">
      <c r="A26" s="166"/>
      <c r="B26" s="162" t="s">
        <v>377</v>
      </c>
      <c r="C26" s="100" t="s">
        <v>486</v>
      </c>
      <c r="D26" s="110"/>
      <c r="E26" s="167"/>
      <c r="F26" s="206">
        <f>G24+1</f>
        <v>45425</v>
      </c>
      <c r="G26" s="206">
        <f t="shared" si="65"/>
        <v>45564</v>
      </c>
      <c r="H26" s="156">
        <v>140</v>
      </c>
      <c r="I26" s="157">
        <f t="shared" ca="1" si="61"/>
        <v>0</v>
      </c>
      <c r="J26" s="207">
        <f t="shared" ca="1" si="66"/>
        <v>0</v>
      </c>
      <c r="K26" s="111">
        <v>0</v>
      </c>
      <c r="L26" s="158"/>
      <c r="M26" s="158"/>
      <c r="N26" s="158"/>
      <c r="O26" s="158"/>
      <c r="P26" s="158"/>
      <c r="Q26" s="158"/>
      <c r="R26" s="158"/>
      <c r="S26" s="158"/>
      <c r="T26" s="158"/>
      <c r="U26" s="158"/>
      <c r="V26" s="158"/>
      <c r="W26" s="158"/>
      <c r="X26" s="158"/>
      <c r="Y26" s="158"/>
      <c r="Z26" s="158"/>
      <c r="AA26" s="158"/>
      <c r="AB26" s="158"/>
      <c r="AC26" s="158"/>
      <c r="AD26" s="158"/>
      <c r="AE26" s="158"/>
      <c r="AF26" s="158"/>
      <c r="AG26" s="158"/>
      <c r="AH26" s="158"/>
      <c r="AI26" s="158"/>
      <c r="AJ26" s="158"/>
      <c r="AK26" s="158"/>
      <c r="AL26" s="158"/>
      <c r="AM26" s="158"/>
      <c r="AN26" s="158"/>
      <c r="AO26" s="158"/>
      <c r="AP26" s="158"/>
      <c r="AQ26" s="158"/>
      <c r="AR26" s="158"/>
      <c r="AS26" s="158"/>
      <c r="AT26" s="158"/>
      <c r="AU26" s="158"/>
      <c r="AV26" s="158"/>
      <c r="AW26" s="158"/>
      <c r="AX26" s="158"/>
      <c r="AY26" s="158"/>
      <c r="AZ26" s="158"/>
      <c r="BA26" s="158"/>
      <c r="BB26" s="158"/>
      <c r="BC26" s="158"/>
      <c r="BD26" s="158"/>
      <c r="BE26" s="158"/>
      <c r="BF26" s="158"/>
      <c r="BG26" s="158"/>
      <c r="BH26" s="158"/>
      <c r="BI26" s="158"/>
      <c r="BJ26" s="158"/>
      <c r="BK26" s="158"/>
      <c r="BL26" s="158"/>
      <c r="BM26" s="158"/>
      <c r="BN26" s="158"/>
      <c r="BO26" s="158"/>
      <c r="BP26" s="158"/>
      <c r="BQ26" s="158"/>
      <c r="BR26" s="158"/>
      <c r="BS26" s="158"/>
      <c r="BT26" s="158"/>
      <c r="BU26" s="158"/>
      <c r="BV26" s="158"/>
      <c r="BW26" s="158"/>
      <c r="BX26" s="158"/>
      <c r="BY26" s="158"/>
      <c r="BZ26" s="158"/>
      <c r="CA26" s="158"/>
      <c r="CB26" s="158"/>
      <c r="CC26" s="158"/>
      <c r="CD26" s="158"/>
      <c r="CE26" s="158"/>
      <c r="CF26" s="158"/>
      <c r="CG26" s="158"/>
      <c r="CH26" s="158"/>
      <c r="CI26" s="158"/>
      <c r="CJ26" s="158"/>
      <c r="CK26" s="158"/>
      <c r="CL26" s="158"/>
      <c r="CM26" s="158"/>
      <c r="CN26" s="158"/>
      <c r="CO26" s="158"/>
      <c r="CP26" s="158"/>
      <c r="CQ26" s="158"/>
      <c r="CR26" s="158"/>
      <c r="CS26" s="158"/>
      <c r="CT26" s="158"/>
      <c r="CU26" s="158"/>
      <c r="CV26" s="158"/>
      <c r="CW26" s="158"/>
      <c r="CX26" s="158"/>
      <c r="CY26" s="158"/>
      <c r="CZ26" s="158"/>
      <c r="DA26" s="158"/>
      <c r="DB26" s="158"/>
      <c r="DC26" s="158"/>
      <c r="DD26" s="158"/>
      <c r="DE26" s="158"/>
      <c r="DF26" s="158"/>
      <c r="DG26" s="158"/>
      <c r="DH26" s="158"/>
      <c r="DI26" s="158"/>
      <c r="DJ26" s="158"/>
      <c r="DK26" s="158"/>
      <c r="DL26" s="158"/>
      <c r="DM26" s="158"/>
      <c r="DN26" s="158"/>
      <c r="DO26" s="158"/>
      <c r="DP26" s="158"/>
      <c r="DQ26" s="158"/>
      <c r="DR26" s="158"/>
      <c r="DS26" s="158"/>
      <c r="DT26" s="158"/>
      <c r="DU26" s="158"/>
      <c r="DV26" s="158"/>
      <c r="DW26" s="158"/>
      <c r="DX26" s="158"/>
      <c r="DY26" s="158"/>
      <c r="DZ26" s="158"/>
      <c r="EA26" s="158"/>
      <c r="EB26" s="158"/>
      <c r="EC26" s="158"/>
      <c r="ED26" s="158"/>
      <c r="EE26" s="158"/>
      <c r="EF26" s="158"/>
      <c r="EG26" s="158"/>
      <c r="EH26" s="158"/>
      <c r="EI26" s="158"/>
      <c r="EJ26" s="158"/>
      <c r="EK26" s="158"/>
      <c r="EL26" s="158"/>
      <c r="EM26" s="158"/>
      <c r="EN26" s="158"/>
      <c r="EO26" s="158"/>
      <c r="EP26" s="158"/>
      <c r="EQ26" s="158"/>
      <c r="ER26" s="158"/>
      <c r="ES26" s="158"/>
      <c r="ET26" s="158"/>
      <c r="EU26" s="158"/>
      <c r="EV26" s="158"/>
      <c r="EW26" s="158"/>
      <c r="EX26" s="158"/>
      <c r="EY26" s="158"/>
      <c r="EZ26" s="158"/>
      <c r="FA26" s="158"/>
      <c r="FB26" s="158"/>
      <c r="FC26" s="158"/>
      <c r="FD26" s="158"/>
      <c r="FE26" s="158"/>
      <c r="FF26" s="158"/>
      <c r="FG26" s="158"/>
      <c r="FH26" s="158"/>
      <c r="FI26" s="158"/>
      <c r="FJ26" s="158"/>
      <c r="FK26" s="158"/>
      <c r="FL26" s="158"/>
      <c r="FM26" s="158"/>
      <c r="FN26" s="158"/>
      <c r="FO26" s="158"/>
      <c r="FP26" s="158"/>
      <c r="FQ26" s="158"/>
      <c r="FR26" s="158"/>
      <c r="FS26" s="158"/>
      <c r="FT26" s="158"/>
      <c r="FU26" s="158"/>
      <c r="FV26" s="158"/>
      <c r="FW26" s="158"/>
      <c r="FX26" s="158"/>
      <c r="FY26" s="158"/>
      <c r="FZ26" s="158"/>
      <c r="GA26" s="158"/>
      <c r="GB26" s="158"/>
      <c r="GC26" s="158"/>
      <c r="GD26" s="158"/>
      <c r="GE26" s="158"/>
      <c r="GF26" s="158"/>
      <c r="GG26" s="158"/>
      <c r="GH26" s="158"/>
      <c r="GI26" s="158"/>
      <c r="GJ26" s="158"/>
      <c r="GK26" s="158"/>
      <c r="GL26" s="158"/>
      <c r="GM26" s="158"/>
      <c r="GN26" s="158"/>
      <c r="GO26" s="158"/>
      <c r="GP26" s="158"/>
      <c r="GQ26" s="158"/>
      <c r="GR26" s="158"/>
      <c r="GS26" s="158"/>
      <c r="GT26" s="158"/>
      <c r="GU26" s="158"/>
      <c r="GV26" s="158"/>
      <c r="GW26" s="158"/>
      <c r="GX26" s="158"/>
      <c r="GY26" s="158"/>
      <c r="GZ26" s="158"/>
      <c r="HA26" s="158"/>
      <c r="HB26" s="158"/>
      <c r="HC26" s="158"/>
      <c r="HD26" s="158"/>
      <c r="HE26" s="158"/>
      <c r="HF26" s="158"/>
      <c r="HG26" s="158"/>
      <c r="HH26" s="158"/>
      <c r="HI26" s="158"/>
      <c r="HJ26" s="158"/>
      <c r="HK26" s="158"/>
      <c r="HL26" s="158"/>
      <c r="HM26" s="158"/>
      <c r="HN26" s="158"/>
      <c r="HO26" s="158"/>
      <c r="HP26" s="158"/>
      <c r="HQ26" s="158"/>
      <c r="HR26" s="158"/>
      <c r="HS26" s="158"/>
      <c r="HT26" s="158"/>
      <c r="HU26" s="158"/>
      <c r="HV26" s="158"/>
      <c r="HW26" s="158"/>
      <c r="HX26" s="158"/>
      <c r="HY26" s="158"/>
      <c r="HZ26" s="158"/>
      <c r="IA26" s="158"/>
      <c r="IB26" s="158"/>
      <c r="IC26" s="158"/>
      <c r="ID26" s="158"/>
      <c r="IE26" s="158"/>
      <c r="IF26" s="158"/>
      <c r="IG26" s="158"/>
      <c r="IH26" s="158"/>
      <c r="II26" s="158"/>
      <c r="IJ26" s="158"/>
      <c r="IK26" s="158"/>
      <c r="IL26" s="158"/>
      <c r="IM26" s="158"/>
      <c r="IN26" s="158"/>
      <c r="IO26" s="158"/>
      <c r="IP26" s="158"/>
      <c r="IQ26" s="158"/>
      <c r="IR26" s="158"/>
      <c r="IS26" s="158"/>
      <c r="IT26" s="158"/>
      <c r="IU26" s="158"/>
      <c r="IV26" s="158"/>
      <c r="IW26" s="158"/>
      <c r="IX26" s="158"/>
      <c r="IY26" s="158"/>
      <c r="IZ26" s="158"/>
      <c r="JA26" s="158"/>
      <c r="JB26" s="158"/>
      <c r="JC26" s="158"/>
      <c r="JD26" s="158"/>
      <c r="JE26" s="158"/>
      <c r="JF26" s="158"/>
      <c r="JG26" s="158"/>
      <c r="JH26" s="158"/>
      <c r="JI26" s="158"/>
      <c r="JJ26" s="158"/>
      <c r="JK26" s="158"/>
      <c r="JL26" s="158"/>
      <c r="JM26" s="158"/>
      <c r="JN26" s="158"/>
      <c r="JO26" s="158"/>
      <c r="JP26" s="158"/>
      <c r="JQ26" s="158"/>
      <c r="JR26" s="158"/>
      <c r="JS26" s="158"/>
      <c r="JT26" s="158"/>
      <c r="JU26" s="158"/>
      <c r="JV26" s="158"/>
      <c r="JW26" s="158"/>
      <c r="JX26" s="158"/>
      <c r="JY26" s="158"/>
      <c r="JZ26" s="158"/>
      <c r="KA26" s="158"/>
      <c r="KB26" s="158"/>
      <c r="KC26" s="158"/>
      <c r="KD26" s="158"/>
      <c r="KE26" s="158"/>
      <c r="KF26" s="158"/>
      <c r="KG26" s="158"/>
      <c r="KH26" s="158"/>
      <c r="KI26" s="158"/>
      <c r="KJ26" s="158"/>
      <c r="KK26" s="158"/>
      <c r="KL26" s="158"/>
      <c r="KM26" s="158"/>
      <c r="KN26" s="158"/>
      <c r="KO26" s="158"/>
      <c r="KP26" s="158"/>
      <c r="KQ26" s="158"/>
      <c r="KR26" s="158"/>
      <c r="KS26" s="158"/>
      <c r="KT26" s="158"/>
      <c r="KU26" s="158"/>
      <c r="KV26" s="158"/>
      <c r="KW26" s="158"/>
      <c r="KX26" s="158"/>
      <c r="KY26" s="158"/>
      <c r="KZ26" s="158"/>
      <c r="LA26" s="158"/>
      <c r="LB26" s="158"/>
      <c r="LC26" s="158"/>
      <c r="LD26" s="158"/>
      <c r="LE26" s="158"/>
      <c r="LF26" s="158"/>
      <c r="LG26" s="158"/>
      <c r="LH26" s="158"/>
      <c r="LI26" s="158"/>
      <c r="LJ26" s="158"/>
      <c r="LK26" s="158"/>
      <c r="LL26" s="158"/>
      <c r="LM26" s="158"/>
      <c r="LN26" s="158"/>
      <c r="LO26" s="158"/>
      <c r="LP26" s="158"/>
      <c r="LQ26" s="158"/>
      <c r="LR26" s="158"/>
      <c r="LS26" s="158"/>
      <c r="LT26" s="158"/>
      <c r="LU26" s="158"/>
      <c r="LV26" s="158"/>
      <c r="LW26" s="158"/>
      <c r="LX26" s="158"/>
      <c r="LY26" s="158"/>
      <c r="LZ26" s="158"/>
      <c r="MA26" s="158"/>
      <c r="MB26" s="158"/>
      <c r="MC26" s="158"/>
      <c r="MD26" s="158"/>
      <c r="ME26" s="158"/>
      <c r="MF26" s="158"/>
      <c r="MG26" s="158"/>
      <c r="MH26" s="158"/>
      <c r="MI26" s="158"/>
      <c r="MJ26" s="158"/>
      <c r="MK26" s="158"/>
      <c r="ML26" s="158"/>
      <c r="MM26" s="158"/>
      <c r="MN26" s="158"/>
      <c r="MO26" s="158"/>
      <c r="MP26" s="158"/>
      <c r="MQ26" s="158"/>
      <c r="MR26" s="158"/>
      <c r="MS26" s="158"/>
      <c r="MT26" s="158"/>
      <c r="MU26" s="158"/>
      <c r="MV26" s="158"/>
      <c r="MW26" s="158"/>
      <c r="MX26" s="158"/>
      <c r="MY26" s="158"/>
      <c r="MZ26" s="158"/>
      <c r="NA26" s="158"/>
      <c r="NB26" s="158"/>
      <c r="NC26" s="158"/>
      <c r="ND26" s="158"/>
      <c r="NE26" s="158"/>
      <c r="NF26" s="158"/>
      <c r="NG26" s="158"/>
      <c r="NH26" s="158"/>
      <c r="NI26" s="158"/>
      <c r="NJ26" s="158"/>
      <c r="NK26" s="158"/>
      <c r="NL26" s="158"/>
      <c r="NM26" s="158"/>
      <c r="NN26" s="158"/>
      <c r="NO26" s="158"/>
      <c r="NP26" s="158"/>
      <c r="NQ26" s="158"/>
      <c r="NR26" s="158"/>
      <c r="NS26" s="158"/>
      <c r="NT26" s="158"/>
      <c r="NU26" s="158"/>
      <c r="NV26" s="158"/>
      <c r="NW26" s="158"/>
      <c r="NX26" s="158"/>
      <c r="NY26" s="158"/>
      <c r="NZ26" s="158"/>
      <c r="OA26" s="158"/>
      <c r="OB26" s="158"/>
      <c r="OC26" s="158"/>
      <c r="OD26" s="158"/>
      <c r="OE26" s="158"/>
      <c r="OF26" s="158"/>
      <c r="OG26" s="158"/>
      <c r="OH26" s="158"/>
      <c r="OI26" s="158"/>
      <c r="OJ26" s="158"/>
      <c r="OK26" s="158"/>
      <c r="OL26" s="158"/>
      <c r="OM26" s="158"/>
      <c r="ON26" s="158"/>
      <c r="OO26" s="158"/>
      <c r="OP26" s="158"/>
      <c r="OQ26" s="158"/>
      <c r="OR26" s="158"/>
      <c r="OS26" s="158"/>
      <c r="OT26" s="158"/>
      <c r="OU26" s="158"/>
      <c r="OV26" s="158"/>
      <c r="OW26" s="158"/>
      <c r="OX26" s="158"/>
      <c r="OY26" s="158"/>
      <c r="OZ26" s="158"/>
      <c r="PA26" s="158"/>
      <c r="PB26" s="158"/>
      <c r="PC26" s="158"/>
      <c r="PD26" s="158"/>
      <c r="PE26" s="158"/>
      <c r="PF26" s="158"/>
      <c r="PG26" s="158"/>
      <c r="PH26" s="158"/>
      <c r="PI26" s="158"/>
      <c r="PJ26" s="158"/>
      <c r="PK26" s="158"/>
      <c r="PL26" s="158"/>
      <c r="PM26" s="158"/>
      <c r="PN26" s="158"/>
      <c r="PO26" s="158"/>
      <c r="PP26" s="158"/>
      <c r="PQ26" s="158"/>
      <c r="PR26" s="158"/>
      <c r="PS26" s="158"/>
      <c r="PT26" s="158"/>
      <c r="PU26" s="158"/>
      <c r="PV26" s="158"/>
      <c r="PW26" s="158"/>
      <c r="PX26" s="158"/>
      <c r="PY26" s="158"/>
      <c r="PZ26" s="158"/>
      <c r="QA26" s="158"/>
      <c r="QB26" s="158"/>
      <c r="QC26" s="158"/>
      <c r="QD26" s="158"/>
      <c r="QE26" s="158"/>
      <c r="QF26" s="158"/>
      <c r="QG26" s="158"/>
      <c r="QH26" s="158"/>
      <c r="QI26" s="158"/>
      <c r="QJ26" s="158"/>
      <c r="QK26" s="158"/>
      <c r="QL26" s="158"/>
      <c r="QM26" s="158"/>
      <c r="QN26" s="158"/>
      <c r="QO26" s="158"/>
      <c r="QP26" s="158"/>
      <c r="QQ26" s="158"/>
      <c r="QR26" s="158"/>
      <c r="QS26" s="158"/>
      <c r="QT26" s="158"/>
      <c r="QU26" s="158"/>
      <c r="QV26" s="158"/>
      <c r="QW26" s="158"/>
      <c r="QX26" s="158"/>
      <c r="QY26" s="158"/>
      <c r="QZ26" s="158"/>
      <c r="RA26" s="158"/>
      <c r="RB26" s="158"/>
      <c r="RC26" s="158"/>
      <c r="RD26" s="158"/>
      <c r="RE26" s="158"/>
      <c r="RF26" s="158"/>
      <c r="RG26" s="158"/>
      <c r="RH26" s="158"/>
      <c r="RI26" s="158"/>
      <c r="RJ26" s="158"/>
      <c r="RK26" s="158"/>
      <c r="RL26" s="158"/>
      <c r="RM26" s="158"/>
      <c r="RN26" s="158"/>
      <c r="RO26" s="158"/>
      <c r="RP26" s="158"/>
      <c r="RQ26" s="158"/>
      <c r="RR26" s="158"/>
      <c r="RS26" s="158"/>
      <c r="RT26" s="158"/>
      <c r="RU26" s="158"/>
      <c r="RV26" s="158"/>
      <c r="RW26" s="158"/>
      <c r="RX26" s="158"/>
      <c r="RY26" s="158"/>
      <c r="RZ26" s="158"/>
      <c r="SA26" s="158"/>
      <c r="SB26" s="158"/>
      <c r="SC26" s="158"/>
      <c r="SD26" s="158"/>
      <c r="SE26" s="158"/>
      <c r="SF26" s="158"/>
      <c r="SG26" s="158"/>
      <c r="SH26" s="158"/>
      <c r="SI26" s="158"/>
      <c r="SJ26" s="158"/>
      <c r="SK26" s="158"/>
      <c r="SL26" s="158"/>
      <c r="SM26" s="158"/>
      <c r="SN26" s="158"/>
      <c r="SO26" s="158"/>
      <c r="SP26" s="158"/>
      <c r="SQ26" s="158"/>
      <c r="SR26" s="158"/>
      <c r="SS26" s="158"/>
      <c r="ST26" s="158"/>
      <c r="SU26" s="158"/>
      <c r="SV26" s="158"/>
      <c r="SW26" s="158"/>
      <c r="SX26" s="158"/>
      <c r="SY26" s="158"/>
      <c r="SZ26" s="158"/>
      <c r="TA26" s="158"/>
      <c r="TB26" s="158"/>
      <c r="TC26" s="158"/>
      <c r="TD26" s="158"/>
      <c r="TE26" s="158"/>
      <c r="TF26" s="158"/>
      <c r="TG26" s="158"/>
      <c r="TH26" s="158"/>
      <c r="TI26" s="158"/>
      <c r="TJ26" s="158"/>
      <c r="TK26" s="158"/>
      <c r="TL26" s="158"/>
      <c r="TM26" s="158"/>
      <c r="TN26" s="158"/>
      <c r="TO26" s="158"/>
      <c r="TP26" s="158"/>
      <c r="TQ26" s="158"/>
      <c r="TR26" s="158"/>
      <c r="TS26" s="158"/>
      <c r="TT26" s="158"/>
      <c r="TU26" s="158"/>
      <c r="TV26" s="158"/>
      <c r="TW26" s="158"/>
      <c r="TX26" s="158"/>
      <c r="TY26" s="158"/>
      <c r="TZ26" s="158"/>
      <c r="UA26" s="158"/>
      <c r="UB26" s="158"/>
      <c r="UC26" s="158"/>
      <c r="UD26" s="158"/>
      <c r="UE26" s="158"/>
      <c r="UF26" s="158"/>
      <c r="UG26" s="158"/>
      <c r="UH26" s="158"/>
      <c r="UI26" s="158"/>
      <c r="UJ26" s="158"/>
      <c r="UK26" s="158"/>
      <c r="UL26" s="158"/>
      <c r="UM26" s="158"/>
      <c r="UN26" s="158"/>
      <c r="UO26" s="158"/>
      <c r="UP26" s="158"/>
      <c r="UQ26" s="158"/>
      <c r="US26" s="158"/>
      <c r="UT26" s="158"/>
      <c r="UU26" s="158"/>
      <c r="UV26" s="158"/>
      <c r="UW26" s="158"/>
      <c r="UX26" s="158"/>
      <c r="UY26" s="158"/>
      <c r="UZ26" s="158"/>
      <c r="VA26" s="158"/>
      <c r="VB26" s="158"/>
      <c r="VC26" s="158"/>
      <c r="VD26" s="158"/>
      <c r="VE26" s="158"/>
      <c r="VF26" s="158"/>
      <c r="VG26" s="158"/>
      <c r="VH26" s="158"/>
      <c r="VI26" s="158"/>
      <c r="VJ26" s="158"/>
      <c r="VK26" s="158"/>
      <c r="VL26" s="158"/>
      <c r="VN26" s="158"/>
      <c r="VO26" s="158"/>
      <c r="VP26" s="158"/>
      <c r="VQ26" s="158"/>
      <c r="VR26" s="158"/>
      <c r="VS26" s="158"/>
      <c r="VT26" s="158"/>
      <c r="VU26" s="158"/>
      <c r="VV26" s="158"/>
      <c r="VW26" s="158"/>
      <c r="VX26" s="158"/>
      <c r="VY26" s="158"/>
      <c r="VZ26" s="158"/>
      <c r="WA26" s="158"/>
      <c r="WB26" s="158"/>
      <c r="WC26" s="158"/>
      <c r="WD26" s="158"/>
      <c r="WE26" s="158"/>
      <c r="WF26" s="158"/>
      <c r="WG26" s="158"/>
      <c r="WI26" s="158"/>
      <c r="WJ26" s="158"/>
      <c r="WK26" s="158"/>
      <c r="WL26" s="158"/>
      <c r="WM26" s="158"/>
      <c r="WN26" s="158"/>
      <c r="WO26" s="158"/>
      <c r="WP26" s="158"/>
      <c r="WQ26" s="158"/>
      <c r="WR26" s="158"/>
      <c r="WS26" s="158"/>
      <c r="WT26" s="158"/>
      <c r="WU26" s="158"/>
      <c r="WV26" s="158"/>
      <c r="WW26" s="158"/>
      <c r="WX26" s="158"/>
      <c r="WY26" s="158"/>
      <c r="WZ26" s="158"/>
      <c r="XA26" s="158"/>
      <c r="XB26" s="158"/>
      <c r="XD26" s="158"/>
      <c r="XE26" s="158"/>
      <c r="XF26" s="158"/>
      <c r="XG26" s="158"/>
      <c r="XH26" s="158"/>
      <c r="XI26" s="158"/>
      <c r="XJ26" s="158"/>
      <c r="XK26" s="158"/>
      <c r="XL26" s="158"/>
      <c r="XM26" s="158"/>
      <c r="XN26" s="158"/>
      <c r="XO26" s="158"/>
      <c r="XP26" s="158"/>
      <c r="XQ26" s="158"/>
      <c r="XR26" s="158"/>
      <c r="XS26" s="158"/>
      <c r="XT26" s="158"/>
      <c r="XU26" s="158"/>
      <c r="XV26" s="158"/>
      <c r="XW26" s="158"/>
      <c r="XY26" s="158"/>
      <c r="XZ26" s="158"/>
      <c r="YA26" s="158"/>
      <c r="YB26" s="158"/>
      <c r="YC26" s="158"/>
      <c r="YD26" s="158"/>
      <c r="YE26" s="158"/>
      <c r="YF26" s="158"/>
      <c r="YG26" s="158"/>
      <c r="YH26" s="158"/>
      <c r="YI26" s="158"/>
      <c r="YJ26" s="158"/>
      <c r="YK26" s="158"/>
      <c r="YL26" s="158"/>
      <c r="YM26" s="158"/>
      <c r="YN26" s="158"/>
      <c r="YO26" s="158"/>
      <c r="YP26" s="158"/>
      <c r="YQ26" s="158"/>
      <c r="YR26" s="158"/>
      <c r="YT26" s="158"/>
      <c r="YU26" s="158"/>
      <c r="YV26" s="158"/>
      <c r="YW26" s="158"/>
      <c r="YX26" s="158"/>
      <c r="YY26" s="158"/>
      <c r="YZ26" s="158"/>
      <c r="ZA26" s="158"/>
      <c r="ZB26" s="158"/>
      <c r="ZC26" s="158"/>
      <c r="ZD26" s="158"/>
      <c r="ZE26" s="158"/>
      <c r="ZF26" s="158"/>
      <c r="ZG26" s="158"/>
      <c r="ZH26" s="158"/>
      <c r="ZI26" s="158"/>
      <c r="ZJ26" s="158"/>
      <c r="ZK26" s="158"/>
      <c r="ZL26" s="158"/>
      <c r="ZM26" s="158"/>
      <c r="ZO26" s="158"/>
      <c r="ZP26" s="158"/>
      <c r="ZQ26" s="158"/>
      <c r="ZR26" s="158"/>
      <c r="ZS26" s="158"/>
      <c r="ZT26" s="158"/>
      <c r="ZU26" s="158"/>
      <c r="ZV26" s="158"/>
      <c r="ZW26" s="158"/>
      <c r="ZX26" s="158"/>
      <c r="ZY26" s="158"/>
      <c r="ZZ26" s="158"/>
      <c r="AAA26" s="158"/>
      <c r="AAB26" s="158"/>
      <c r="AAC26" s="158"/>
      <c r="AAD26" s="158"/>
      <c r="AAE26" s="158"/>
      <c r="AAF26" s="158"/>
      <c r="AAG26" s="158"/>
      <c r="AAH26" s="158"/>
      <c r="AAJ26" s="158"/>
      <c r="AAK26" s="158"/>
      <c r="AAL26" s="158"/>
      <c r="AAM26" s="158"/>
      <c r="AAN26" s="158"/>
      <c r="AAO26" s="158"/>
      <c r="AAP26" s="158"/>
      <c r="AAQ26" s="158"/>
      <c r="AAR26" s="158"/>
      <c r="AAS26" s="158"/>
      <c r="AAT26" s="158"/>
      <c r="AAU26" s="158"/>
      <c r="AAV26" s="158"/>
      <c r="AAW26" s="158"/>
      <c r="AAX26" s="158"/>
      <c r="AAY26" s="158"/>
      <c r="AAZ26" s="158"/>
      <c r="ABA26" s="158"/>
      <c r="ABB26" s="158"/>
      <c r="ABC26" s="158"/>
      <c r="ABE26" s="158"/>
      <c r="ABF26" s="158"/>
      <c r="ABG26" s="158"/>
      <c r="ABH26" s="158"/>
      <c r="ABI26" s="158"/>
      <c r="ABJ26" s="158"/>
      <c r="ABK26" s="158"/>
      <c r="ABL26" s="158"/>
      <c r="ABM26" s="158"/>
      <c r="ABN26" s="158"/>
      <c r="ABO26" s="158"/>
      <c r="ABP26" s="158"/>
      <c r="ABQ26" s="158"/>
      <c r="ABR26" s="158"/>
      <c r="ABS26" s="158"/>
      <c r="ABT26" s="158"/>
      <c r="ABU26" s="158"/>
      <c r="ABV26" s="158"/>
      <c r="ABW26" s="158"/>
      <c r="ABX26" s="158"/>
      <c r="ABZ26" s="158"/>
      <c r="ACA26" s="158"/>
      <c r="ACB26" s="158"/>
      <c r="ACC26" s="158"/>
      <c r="ACD26" s="158"/>
      <c r="ACE26" s="158"/>
      <c r="ACF26" s="158"/>
      <c r="ACG26" s="158"/>
      <c r="ACH26" s="158"/>
      <c r="ACI26" s="158"/>
      <c r="ACJ26" s="158"/>
      <c r="ACK26" s="158"/>
      <c r="ACL26" s="158"/>
      <c r="ACM26" s="158"/>
      <c r="ACN26" s="158"/>
      <c r="ACO26" s="158"/>
      <c r="ACP26" s="158"/>
      <c r="ACQ26" s="158"/>
      <c r="ACR26" s="158"/>
      <c r="ACS26" s="158"/>
      <c r="ACU26" s="158"/>
      <c r="ACV26" s="158"/>
      <c r="ACW26" s="158"/>
      <c r="ACX26" s="158"/>
      <c r="ACY26" s="158"/>
      <c r="ACZ26" s="158"/>
      <c r="ADA26" s="158"/>
      <c r="ADB26" s="158"/>
      <c r="ADC26" s="158"/>
      <c r="ADD26" s="158"/>
      <c r="ADE26" s="158"/>
      <c r="ADF26" s="158"/>
      <c r="ADG26" s="158"/>
      <c r="ADH26" s="158"/>
      <c r="ADI26" s="158"/>
      <c r="ADJ26" s="158"/>
      <c r="ADK26" s="158"/>
      <c r="ADL26" s="158"/>
      <c r="ADM26" s="158"/>
      <c r="ADN26" s="158"/>
      <c r="ADP26" s="158"/>
      <c r="ADQ26" s="158"/>
      <c r="ADR26" s="158"/>
      <c r="ADS26" s="158"/>
      <c r="ADT26" s="158"/>
      <c r="ADU26" s="158"/>
      <c r="ADV26" s="158"/>
      <c r="ADW26" s="158"/>
      <c r="ADX26" s="158"/>
      <c r="ADY26" s="158"/>
      <c r="ADZ26" s="158"/>
      <c r="AEA26" s="158"/>
      <c r="AEB26" s="158"/>
      <c r="AEC26" s="158"/>
      <c r="AED26" s="158"/>
      <c r="AEE26" s="158"/>
      <c r="AEF26" s="158"/>
      <c r="AEG26" s="158"/>
      <c r="AEH26" s="158"/>
      <c r="AEI26" s="158"/>
      <c r="AEK26" s="158"/>
      <c r="AEL26" s="158"/>
      <c r="AEM26" s="158"/>
      <c r="AEN26" s="158"/>
      <c r="AEO26" s="158"/>
      <c r="AEP26" s="158"/>
      <c r="AEQ26" s="158"/>
      <c r="AER26" s="158"/>
      <c r="AES26" s="158"/>
      <c r="AET26" s="158"/>
      <c r="AEU26" s="158"/>
      <c r="AEV26" s="158"/>
      <c r="AEW26" s="158"/>
      <c r="AEX26" s="158"/>
      <c r="AEY26" s="158"/>
      <c r="AEZ26" s="158"/>
      <c r="AFA26" s="158"/>
      <c r="AFB26" s="158"/>
      <c r="AFC26" s="158"/>
      <c r="AFD26" s="158"/>
    </row>
    <row r="27" spans="1:837" s="159" customFormat="1" ht="20.100000000000001" customHeight="1" outlineLevel="4">
      <c r="A27" s="166"/>
      <c r="B27" s="162" t="s">
        <v>377</v>
      </c>
      <c r="C27" s="100" t="s">
        <v>426</v>
      </c>
      <c r="D27" s="110"/>
      <c r="E27" s="167"/>
      <c r="F27" s="206">
        <f>G18+1</f>
        <v>45411</v>
      </c>
      <c r="G27" s="206">
        <f t="shared" si="65"/>
        <v>45550</v>
      </c>
      <c r="H27" s="156">
        <v>140</v>
      </c>
      <c r="I27" s="157">
        <f t="shared" ca="1" si="61"/>
        <v>0</v>
      </c>
      <c r="J27" s="207">
        <f t="shared" ca="1" si="66"/>
        <v>0</v>
      </c>
      <c r="K27" s="111">
        <v>0</v>
      </c>
      <c r="L27" s="158"/>
      <c r="M27" s="158"/>
      <c r="N27" s="158"/>
      <c r="O27" s="158"/>
      <c r="P27" s="158"/>
      <c r="Q27" s="158"/>
      <c r="R27" s="158"/>
      <c r="S27" s="158"/>
      <c r="T27" s="158"/>
      <c r="U27" s="158"/>
      <c r="V27" s="158"/>
      <c r="W27" s="158"/>
      <c r="X27" s="158"/>
      <c r="Y27" s="158"/>
      <c r="Z27" s="158"/>
      <c r="AA27" s="158"/>
      <c r="AB27" s="158"/>
      <c r="AC27" s="158"/>
      <c r="AD27" s="158"/>
      <c r="AE27" s="158"/>
      <c r="AF27" s="158"/>
      <c r="AG27" s="158"/>
      <c r="AH27" s="158"/>
      <c r="AI27" s="158"/>
      <c r="AJ27" s="158"/>
      <c r="AK27" s="158"/>
      <c r="AL27" s="158"/>
      <c r="AM27" s="158"/>
      <c r="AN27" s="158"/>
      <c r="AO27" s="158"/>
      <c r="AP27" s="158"/>
      <c r="AQ27" s="158"/>
      <c r="AR27" s="158"/>
      <c r="AS27" s="158"/>
      <c r="AT27" s="158"/>
      <c r="AU27" s="158"/>
      <c r="AV27" s="158"/>
      <c r="AW27" s="158"/>
      <c r="AX27" s="158"/>
      <c r="AY27" s="158"/>
      <c r="AZ27" s="158"/>
      <c r="BA27" s="158"/>
      <c r="BB27" s="158"/>
      <c r="BC27" s="158"/>
      <c r="BD27" s="158"/>
      <c r="BE27" s="158"/>
      <c r="BF27" s="158"/>
      <c r="BG27" s="158"/>
      <c r="BH27" s="158"/>
      <c r="BI27" s="158"/>
      <c r="BJ27" s="158"/>
      <c r="BK27" s="158"/>
      <c r="BL27" s="158"/>
      <c r="BM27" s="158"/>
      <c r="BN27" s="158"/>
      <c r="BP27" s="158"/>
      <c r="BQ27" s="158"/>
      <c r="BR27" s="158"/>
      <c r="BS27" s="158"/>
      <c r="BT27" s="158"/>
      <c r="BU27" s="158"/>
      <c r="BV27" s="158"/>
      <c r="BW27" s="158"/>
      <c r="BX27" s="158"/>
      <c r="BY27" s="158"/>
      <c r="BZ27" s="158"/>
      <c r="CA27" s="158"/>
      <c r="CB27" s="158"/>
      <c r="CC27" s="158"/>
      <c r="CD27" s="158"/>
      <c r="CE27" s="158"/>
      <c r="CF27" s="158"/>
      <c r="CG27" s="158"/>
      <c r="CH27" s="158"/>
      <c r="CI27" s="158"/>
      <c r="CJ27" s="158"/>
      <c r="CK27" s="158"/>
      <c r="CL27" s="158"/>
      <c r="CM27" s="158"/>
      <c r="CN27" s="158"/>
      <c r="CO27" s="158"/>
      <c r="CP27" s="158"/>
      <c r="CQ27" s="158"/>
      <c r="CR27" s="158"/>
      <c r="CS27" s="158"/>
      <c r="CT27" s="158"/>
      <c r="CU27" s="158"/>
      <c r="CV27" s="158"/>
      <c r="CW27" s="158"/>
      <c r="CX27" s="158"/>
      <c r="CY27" s="158"/>
      <c r="CZ27" s="158"/>
      <c r="DA27" s="158"/>
      <c r="DB27" s="158"/>
      <c r="DC27" s="158"/>
      <c r="DD27" s="158"/>
      <c r="DE27" s="158"/>
      <c r="DF27" s="158"/>
      <c r="DG27" s="158"/>
      <c r="DH27" s="158"/>
      <c r="DI27" s="158"/>
      <c r="DJ27" s="158"/>
      <c r="DK27" s="158"/>
      <c r="DL27" s="158"/>
      <c r="DM27" s="158"/>
      <c r="DN27" s="158"/>
      <c r="DO27" s="158"/>
      <c r="DP27" s="158"/>
      <c r="DQ27" s="158"/>
      <c r="DR27" s="158"/>
      <c r="DS27" s="158"/>
      <c r="DT27" s="158"/>
      <c r="DU27" s="158"/>
      <c r="DV27" s="158"/>
      <c r="DW27" s="158"/>
      <c r="DX27" s="158"/>
      <c r="DY27" s="158"/>
      <c r="DZ27" s="158"/>
      <c r="EA27" s="158"/>
      <c r="EB27" s="158"/>
      <c r="EC27" s="158"/>
      <c r="ED27" s="158"/>
      <c r="EE27" s="158"/>
      <c r="EF27" s="158"/>
      <c r="EG27" s="158"/>
      <c r="EH27" s="158"/>
      <c r="EI27" s="158"/>
      <c r="EJ27" s="158"/>
      <c r="EK27" s="158"/>
      <c r="EL27" s="158"/>
      <c r="EM27" s="158"/>
      <c r="EN27" s="158"/>
      <c r="EO27" s="158"/>
      <c r="EP27" s="158"/>
      <c r="EQ27" s="158"/>
      <c r="ER27" s="158"/>
      <c r="ES27" s="158"/>
      <c r="ET27" s="158"/>
      <c r="EU27" s="158"/>
      <c r="EV27" s="158"/>
      <c r="EW27" s="158"/>
      <c r="EX27" s="158"/>
      <c r="EY27" s="158"/>
      <c r="EZ27" s="158"/>
      <c r="FA27" s="158"/>
      <c r="FB27" s="158"/>
      <c r="FC27" s="158"/>
      <c r="FD27" s="158"/>
      <c r="FE27" s="158"/>
      <c r="FF27" s="158"/>
      <c r="FG27" s="158"/>
      <c r="FH27" s="158"/>
      <c r="FI27" s="158"/>
      <c r="FJ27" s="158"/>
      <c r="FK27" s="158"/>
      <c r="FL27" s="158"/>
      <c r="FM27" s="158"/>
      <c r="FN27" s="158"/>
      <c r="FO27" s="158"/>
      <c r="FP27" s="158"/>
      <c r="FQ27" s="158"/>
      <c r="FR27" s="158"/>
      <c r="FS27" s="158"/>
      <c r="FT27" s="158"/>
      <c r="FU27" s="158"/>
      <c r="FV27" s="158"/>
      <c r="FW27" s="158"/>
      <c r="FX27" s="158"/>
      <c r="FY27" s="158"/>
      <c r="FZ27" s="158"/>
      <c r="GA27" s="158"/>
      <c r="GB27" s="158"/>
      <c r="GC27" s="158"/>
      <c r="GD27" s="158"/>
      <c r="GE27" s="158"/>
      <c r="GF27" s="158"/>
      <c r="GG27" s="158"/>
      <c r="GH27" s="158"/>
      <c r="GI27" s="158"/>
      <c r="GJ27" s="158"/>
      <c r="GK27" s="158"/>
      <c r="GL27" s="158"/>
      <c r="GM27" s="158"/>
      <c r="GN27" s="158"/>
      <c r="GO27" s="158"/>
      <c r="GP27" s="158"/>
      <c r="GQ27" s="158"/>
      <c r="GR27" s="158"/>
      <c r="GS27" s="158"/>
      <c r="GT27" s="158"/>
      <c r="GU27" s="158"/>
      <c r="GV27" s="158"/>
      <c r="GW27" s="158"/>
      <c r="GX27" s="158"/>
      <c r="GY27" s="158"/>
      <c r="GZ27" s="158"/>
      <c r="HA27" s="158"/>
      <c r="HB27" s="158"/>
      <c r="HC27" s="158"/>
      <c r="HD27" s="158"/>
      <c r="HE27" s="158"/>
      <c r="HF27" s="158"/>
      <c r="HG27" s="158"/>
      <c r="HH27" s="158"/>
      <c r="HI27" s="158"/>
      <c r="HJ27" s="158"/>
      <c r="HK27" s="158"/>
      <c r="HL27" s="158"/>
      <c r="HM27" s="158"/>
      <c r="HN27" s="158"/>
      <c r="HO27" s="158"/>
      <c r="HP27" s="158"/>
      <c r="HQ27" s="158"/>
      <c r="HR27" s="158"/>
      <c r="HS27" s="158"/>
      <c r="HT27" s="158"/>
      <c r="HU27" s="158"/>
      <c r="HV27" s="158"/>
      <c r="HW27" s="158"/>
      <c r="HX27" s="158"/>
      <c r="HY27" s="158"/>
      <c r="HZ27" s="158"/>
      <c r="IA27" s="158"/>
      <c r="IB27" s="158"/>
      <c r="IC27" s="158"/>
      <c r="ID27" s="158"/>
      <c r="IE27" s="158"/>
      <c r="IF27" s="158"/>
      <c r="IG27" s="158"/>
      <c r="IH27" s="158"/>
      <c r="II27" s="158"/>
      <c r="IJ27" s="158"/>
      <c r="IK27" s="158"/>
      <c r="IL27" s="158"/>
      <c r="IM27" s="158"/>
      <c r="IN27" s="158"/>
      <c r="IO27" s="158"/>
      <c r="IP27" s="158"/>
      <c r="IQ27" s="158"/>
      <c r="IR27" s="158"/>
      <c r="IS27" s="158"/>
      <c r="IT27" s="158"/>
      <c r="IU27" s="158"/>
      <c r="IV27" s="158"/>
      <c r="IW27" s="158"/>
      <c r="IX27" s="158"/>
      <c r="IY27" s="158"/>
      <c r="IZ27" s="158"/>
      <c r="JA27" s="158"/>
      <c r="JB27" s="158"/>
      <c r="JC27" s="158"/>
      <c r="JD27" s="158"/>
      <c r="JE27" s="158"/>
      <c r="JF27" s="158"/>
      <c r="JG27" s="158"/>
      <c r="JH27" s="158"/>
      <c r="JI27" s="158"/>
      <c r="JJ27" s="158"/>
      <c r="JK27" s="158"/>
      <c r="JL27" s="158"/>
      <c r="JM27" s="158"/>
      <c r="JN27" s="158"/>
      <c r="JO27" s="158"/>
      <c r="JP27" s="158"/>
      <c r="JQ27" s="158"/>
      <c r="JR27" s="158"/>
      <c r="JS27" s="158"/>
      <c r="JT27" s="158"/>
      <c r="JU27" s="158"/>
      <c r="JV27" s="158"/>
      <c r="JW27" s="158"/>
      <c r="JX27" s="158"/>
      <c r="JY27" s="158"/>
      <c r="JZ27" s="158"/>
      <c r="KA27" s="158"/>
      <c r="KB27" s="158"/>
      <c r="KC27" s="158"/>
      <c r="KD27" s="158"/>
      <c r="KE27" s="158"/>
      <c r="KF27" s="158"/>
      <c r="KG27" s="158"/>
      <c r="KH27" s="158"/>
      <c r="KI27" s="158"/>
      <c r="KJ27" s="158"/>
      <c r="KK27" s="158"/>
      <c r="KL27" s="158"/>
      <c r="KM27" s="158"/>
      <c r="KN27" s="158"/>
      <c r="KO27" s="158"/>
      <c r="KP27" s="158"/>
      <c r="KQ27" s="158"/>
      <c r="KR27" s="158"/>
      <c r="KS27" s="158"/>
      <c r="KT27" s="158"/>
      <c r="KU27" s="158"/>
      <c r="KV27" s="158"/>
      <c r="KW27" s="158"/>
      <c r="KX27" s="158"/>
      <c r="KY27" s="158"/>
      <c r="KZ27" s="158"/>
      <c r="LA27" s="158"/>
      <c r="LB27" s="158"/>
      <c r="LC27" s="158"/>
      <c r="LD27" s="158"/>
      <c r="LE27" s="158"/>
      <c r="LF27" s="158"/>
      <c r="LG27" s="158"/>
      <c r="LH27" s="158"/>
      <c r="LI27" s="158"/>
      <c r="LJ27" s="158"/>
      <c r="LK27" s="158"/>
      <c r="LL27" s="158"/>
      <c r="LM27" s="158"/>
      <c r="LN27" s="158"/>
      <c r="LO27" s="158"/>
      <c r="LP27" s="158"/>
      <c r="LQ27" s="158"/>
      <c r="LR27" s="158"/>
      <c r="LS27" s="158"/>
      <c r="LT27" s="158"/>
      <c r="LU27" s="158"/>
      <c r="LV27" s="158"/>
      <c r="LW27" s="158"/>
      <c r="LX27" s="158"/>
      <c r="LY27" s="158"/>
      <c r="LZ27" s="158"/>
      <c r="MA27" s="158"/>
      <c r="MB27" s="158"/>
      <c r="MC27" s="158"/>
      <c r="MD27" s="158"/>
      <c r="ME27" s="158"/>
      <c r="MF27" s="158"/>
      <c r="MG27" s="158"/>
      <c r="MH27" s="158"/>
      <c r="MI27" s="158"/>
      <c r="MJ27" s="158"/>
      <c r="MK27" s="158"/>
      <c r="ML27" s="158"/>
      <c r="MM27" s="158"/>
      <c r="MN27" s="158"/>
      <c r="MO27" s="158"/>
      <c r="MP27" s="158"/>
      <c r="MQ27" s="158"/>
      <c r="MR27" s="158"/>
      <c r="MS27" s="158"/>
      <c r="MT27" s="158"/>
      <c r="MU27" s="158"/>
      <c r="MV27" s="158"/>
      <c r="MW27" s="158"/>
      <c r="MX27" s="158"/>
      <c r="MY27" s="158"/>
      <c r="MZ27" s="158"/>
      <c r="NA27" s="158"/>
      <c r="NB27" s="158"/>
      <c r="NC27" s="158"/>
      <c r="ND27" s="158"/>
      <c r="NE27" s="158"/>
      <c r="NF27" s="158"/>
      <c r="NG27" s="158"/>
      <c r="NH27" s="158"/>
      <c r="NI27" s="158"/>
      <c r="NJ27" s="158"/>
      <c r="NK27" s="158"/>
      <c r="NL27" s="158"/>
      <c r="NM27" s="158"/>
      <c r="NN27" s="158"/>
      <c r="NO27" s="158"/>
      <c r="NP27" s="158"/>
      <c r="NQ27" s="158"/>
      <c r="NR27" s="158"/>
      <c r="NS27" s="158"/>
      <c r="NT27" s="158"/>
      <c r="NU27" s="158"/>
      <c r="NV27" s="158"/>
      <c r="NW27" s="158"/>
      <c r="NX27" s="158"/>
      <c r="NY27" s="158"/>
      <c r="NZ27" s="158"/>
      <c r="OA27" s="158"/>
      <c r="OB27" s="158"/>
      <c r="OC27" s="158"/>
      <c r="OD27" s="158"/>
      <c r="OE27" s="158"/>
      <c r="OF27" s="158"/>
      <c r="OG27" s="158"/>
      <c r="OH27" s="158"/>
      <c r="OI27" s="158"/>
      <c r="OJ27" s="158"/>
      <c r="OK27" s="158"/>
      <c r="OL27" s="158"/>
      <c r="OM27" s="158"/>
      <c r="ON27" s="158"/>
      <c r="OO27" s="158"/>
      <c r="OP27" s="158"/>
      <c r="OQ27" s="158"/>
      <c r="OR27" s="158"/>
      <c r="OS27" s="158"/>
      <c r="OT27" s="158"/>
      <c r="OU27" s="158"/>
      <c r="OV27" s="158"/>
      <c r="OW27" s="158"/>
      <c r="OX27" s="158"/>
      <c r="OY27" s="158"/>
      <c r="OZ27" s="158"/>
      <c r="PA27" s="158"/>
      <c r="PB27" s="158"/>
      <c r="PC27" s="158"/>
      <c r="PD27" s="158"/>
      <c r="PE27" s="158"/>
      <c r="PF27" s="158"/>
      <c r="PG27" s="158"/>
      <c r="PH27" s="158"/>
      <c r="PI27" s="158"/>
      <c r="PJ27" s="158"/>
      <c r="PK27" s="158"/>
      <c r="PL27" s="158"/>
      <c r="PM27" s="158"/>
      <c r="PN27" s="158"/>
      <c r="PO27" s="158"/>
      <c r="PP27" s="158"/>
      <c r="PQ27" s="158"/>
      <c r="PR27" s="158"/>
      <c r="PS27" s="158"/>
      <c r="PT27" s="158"/>
      <c r="PU27" s="158"/>
      <c r="PV27" s="158"/>
      <c r="PW27" s="158"/>
      <c r="PX27" s="158"/>
      <c r="PY27" s="158"/>
      <c r="PZ27" s="158"/>
      <c r="QA27" s="158"/>
      <c r="QB27" s="158"/>
      <c r="QC27" s="158"/>
      <c r="QD27" s="158"/>
      <c r="QE27" s="158"/>
      <c r="QF27" s="158"/>
      <c r="QG27" s="158"/>
      <c r="QH27" s="158"/>
      <c r="QI27" s="158"/>
      <c r="QJ27" s="158"/>
      <c r="QK27" s="158"/>
      <c r="QL27" s="158"/>
      <c r="QM27" s="158"/>
      <c r="QN27" s="158"/>
      <c r="QO27" s="158"/>
      <c r="QP27" s="158"/>
      <c r="QQ27" s="158"/>
      <c r="QR27" s="158"/>
      <c r="QS27" s="158"/>
      <c r="QT27" s="158"/>
      <c r="QU27" s="158"/>
      <c r="QV27" s="158"/>
      <c r="QW27" s="158"/>
      <c r="QX27" s="158"/>
      <c r="QY27" s="158"/>
      <c r="QZ27" s="158"/>
      <c r="RA27" s="158"/>
      <c r="RB27" s="158"/>
      <c r="RC27" s="158"/>
      <c r="RD27" s="158"/>
      <c r="RE27" s="158"/>
      <c r="RF27" s="158"/>
      <c r="RG27" s="158"/>
      <c r="RH27" s="158"/>
      <c r="RI27" s="158"/>
      <c r="RJ27" s="158"/>
      <c r="RK27" s="158"/>
      <c r="RL27" s="158"/>
      <c r="RM27" s="158"/>
      <c r="RN27" s="158"/>
      <c r="RO27" s="158"/>
      <c r="RP27" s="158"/>
      <c r="RQ27" s="158"/>
      <c r="RR27" s="158"/>
      <c r="RS27" s="158"/>
      <c r="RT27" s="158"/>
      <c r="RU27" s="158"/>
      <c r="RV27" s="158"/>
      <c r="RW27" s="158"/>
      <c r="RX27" s="158"/>
      <c r="RY27" s="158"/>
      <c r="RZ27" s="158"/>
      <c r="SA27" s="158"/>
      <c r="SB27" s="158"/>
      <c r="SC27" s="158"/>
      <c r="SD27" s="158"/>
      <c r="SE27" s="158"/>
      <c r="SF27" s="158"/>
      <c r="SG27" s="158"/>
      <c r="SH27" s="158"/>
      <c r="SI27" s="158"/>
      <c r="SJ27" s="158"/>
      <c r="SK27" s="158"/>
      <c r="SL27" s="158"/>
      <c r="SM27" s="158"/>
      <c r="SN27" s="158"/>
      <c r="SO27" s="158"/>
      <c r="SP27" s="158"/>
      <c r="SQ27" s="158"/>
      <c r="SR27" s="158"/>
      <c r="SS27" s="158"/>
      <c r="ST27" s="158"/>
      <c r="SU27" s="158"/>
      <c r="SV27" s="158"/>
      <c r="SW27" s="158"/>
      <c r="SX27" s="158"/>
      <c r="SY27" s="158"/>
      <c r="SZ27" s="158"/>
      <c r="TA27" s="158"/>
      <c r="TB27" s="158"/>
      <c r="TC27" s="158"/>
      <c r="TD27" s="158"/>
      <c r="TE27" s="158"/>
      <c r="TF27" s="158"/>
      <c r="TG27" s="158"/>
      <c r="TH27" s="158"/>
      <c r="TI27" s="158"/>
      <c r="TJ27" s="158"/>
      <c r="TK27" s="158"/>
      <c r="TL27" s="158"/>
      <c r="TM27" s="158"/>
      <c r="TN27" s="158"/>
      <c r="TO27" s="158"/>
      <c r="TP27" s="158"/>
      <c r="TQ27" s="158"/>
      <c r="TR27" s="158"/>
      <c r="TS27" s="158"/>
      <c r="TT27" s="158"/>
      <c r="TU27" s="158"/>
      <c r="TV27" s="158"/>
      <c r="TW27" s="158"/>
      <c r="TX27" s="158"/>
      <c r="TY27" s="158"/>
      <c r="TZ27" s="158"/>
      <c r="UA27" s="158"/>
      <c r="UB27" s="158"/>
      <c r="UC27" s="158"/>
      <c r="UD27" s="158"/>
      <c r="UE27" s="158"/>
      <c r="UF27" s="158"/>
      <c r="UG27" s="158"/>
      <c r="UH27" s="158"/>
      <c r="UI27" s="158"/>
      <c r="UJ27" s="158"/>
      <c r="UK27" s="158"/>
      <c r="UL27" s="158"/>
      <c r="UM27" s="158"/>
      <c r="UN27" s="158"/>
      <c r="UO27" s="158"/>
      <c r="UP27" s="158"/>
      <c r="UQ27" s="158"/>
      <c r="US27" s="158"/>
      <c r="UT27" s="158"/>
      <c r="UU27" s="158"/>
      <c r="UV27" s="158"/>
      <c r="UW27" s="158"/>
      <c r="UX27" s="158"/>
      <c r="UY27" s="158"/>
      <c r="UZ27" s="158"/>
      <c r="VA27" s="158"/>
      <c r="VB27" s="158"/>
      <c r="VC27" s="158"/>
      <c r="VD27" s="158"/>
      <c r="VE27" s="158"/>
      <c r="VF27" s="158"/>
      <c r="VG27" s="158"/>
      <c r="VH27" s="158"/>
      <c r="VI27" s="158"/>
      <c r="VJ27" s="158"/>
      <c r="VK27" s="158"/>
      <c r="VL27" s="158"/>
      <c r="VN27" s="158"/>
      <c r="VO27" s="158"/>
      <c r="VP27" s="158"/>
      <c r="VQ27" s="158"/>
      <c r="VR27" s="158"/>
      <c r="VS27" s="158"/>
      <c r="VT27" s="158"/>
      <c r="VU27" s="158"/>
      <c r="VV27" s="158"/>
      <c r="VW27" s="158"/>
      <c r="VX27" s="158"/>
      <c r="VY27" s="158"/>
      <c r="VZ27" s="158"/>
      <c r="WA27" s="158"/>
      <c r="WB27" s="158"/>
      <c r="WC27" s="158"/>
      <c r="WD27" s="158"/>
      <c r="WE27" s="158"/>
      <c r="WF27" s="158"/>
      <c r="WG27" s="158"/>
      <c r="WI27" s="158"/>
      <c r="WJ27" s="158"/>
      <c r="WK27" s="158"/>
      <c r="WL27" s="158"/>
      <c r="WM27" s="158"/>
      <c r="WN27" s="158"/>
      <c r="WO27" s="158"/>
      <c r="WP27" s="158"/>
      <c r="WQ27" s="158"/>
      <c r="WR27" s="158"/>
      <c r="WS27" s="158"/>
      <c r="WT27" s="158"/>
      <c r="WU27" s="158"/>
      <c r="WV27" s="158"/>
      <c r="WW27" s="158"/>
      <c r="WX27" s="158"/>
      <c r="WY27" s="158"/>
      <c r="WZ27" s="158"/>
      <c r="XA27" s="158"/>
      <c r="XB27" s="158"/>
      <c r="XD27" s="158"/>
      <c r="XE27" s="158"/>
      <c r="XF27" s="158"/>
      <c r="XG27" s="158"/>
      <c r="XH27" s="158"/>
      <c r="XI27" s="158"/>
      <c r="XJ27" s="158"/>
      <c r="XK27" s="158"/>
      <c r="XL27" s="158"/>
      <c r="XM27" s="158"/>
      <c r="XN27" s="158"/>
      <c r="XO27" s="158"/>
      <c r="XP27" s="158"/>
      <c r="XQ27" s="158"/>
      <c r="XR27" s="158"/>
      <c r="XS27" s="158"/>
      <c r="XT27" s="158"/>
      <c r="XU27" s="158"/>
      <c r="XV27" s="158"/>
      <c r="XW27" s="158"/>
      <c r="XY27" s="158"/>
      <c r="XZ27" s="158"/>
      <c r="YA27" s="158"/>
      <c r="YB27" s="158"/>
      <c r="YC27" s="158"/>
      <c r="YD27" s="158"/>
      <c r="YE27" s="158"/>
      <c r="YF27" s="158"/>
      <c r="YG27" s="158"/>
      <c r="YH27" s="158"/>
      <c r="YI27" s="158"/>
      <c r="YJ27" s="158"/>
      <c r="YK27" s="158"/>
      <c r="YL27" s="158"/>
      <c r="YM27" s="158"/>
      <c r="YN27" s="158"/>
      <c r="YO27" s="158"/>
      <c r="YP27" s="158"/>
      <c r="YQ27" s="158"/>
      <c r="YR27" s="158"/>
      <c r="YT27" s="158"/>
      <c r="YU27" s="158"/>
      <c r="YV27" s="158"/>
      <c r="YW27" s="158"/>
      <c r="YX27" s="158"/>
      <c r="YY27" s="158"/>
      <c r="YZ27" s="158"/>
      <c r="ZA27" s="158"/>
      <c r="ZB27" s="158"/>
      <c r="ZC27" s="158"/>
      <c r="ZD27" s="158"/>
      <c r="ZE27" s="158"/>
      <c r="ZF27" s="158"/>
      <c r="ZG27" s="158"/>
      <c r="ZH27" s="158"/>
      <c r="ZI27" s="158"/>
      <c r="ZJ27" s="158"/>
      <c r="ZK27" s="158"/>
      <c r="ZL27" s="158"/>
      <c r="ZM27" s="158"/>
      <c r="ZO27" s="158"/>
      <c r="ZP27" s="158"/>
      <c r="ZQ27" s="158"/>
      <c r="ZR27" s="158"/>
      <c r="ZS27" s="158"/>
      <c r="ZT27" s="158"/>
      <c r="ZU27" s="158"/>
      <c r="ZV27" s="158"/>
      <c r="ZW27" s="158"/>
      <c r="ZX27" s="158"/>
      <c r="ZY27" s="158"/>
      <c r="ZZ27" s="158"/>
      <c r="AAA27" s="158"/>
      <c r="AAB27" s="158"/>
      <c r="AAC27" s="158"/>
      <c r="AAD27" s="158"/>
      <c r="AAE27" s="158"/>
      <c r="AAF27" s="158"/>
      <c r="AAG27" s="158"/>
      <c r="AAH27" s="158"/>
      <c r="AAJ27" s="158"/>
      <c r="AAK27" s="158"/>
      <c r="AAL27" s="158"/>
      <c r="AAM27" s="158"/>
      <c r="AAN27" s="158"/>
      <c r="AAO27" s="158"/>
      <c r="AAP27" s="158"/>
      <c r="AAQ27" s="158"/>
      <c r="AAR27" s="158"/>
      <c r="AAS27" s="158"/>
      <c r="AAT27" s="158"/>
      <c r="AAU27" s="158"/>
      <c r="AAV27" s="158"/>
      <c r="AAW27" s="158"/>
      <c r="AAX27" s="158"/>
      <c r="AAY27" s="158"/>
      <c r="AAZ27" s="158"/>
      <c r="ABA27" s="158"/>
      <c r="ABB27" s="158"/>
      <c r="ABC27" s="158"/>
      <c r="ABE27" s="158"/>
      <c r="ABF27" s="158"/>
      <c r="ABG27" s="158"/>
      <c r="ABH27" s="158"/>
      <c r="ABI27" s="158"/>
      <c r="ABJ27" s="158"/>
      <c r="ABK27" s="158"/>
      <c r="ABL27" s="158"/>
      <c r="ABM27" s="158"/>
      <c r="ABN27" s="158"/>
      <c r="ABO27" s="158"/>
      <c r="ABP27" s="158"/>
      <c r="ABQ27" s="158"/>
      <c r="ABR27" s="158"/>
      <c r="ABS27" s="158"/>
      <c r="ABT27" s="158"/>
      <c r="ABU27" s="158"/>
      <c r="ABV27" s="158"/>
      <c r="ABW27" s="158"/>
      <c r="ABX27" s="158"/>
      <c r="ABZ27" s="158"/>
      <c r="ACA27" s="158"/>
      <c r="ACB27" s="158"/>
      <c r="ACC27" s="158"/>
      <c r="ACD27" s="158"/>
      <c r="ACE27" s="158"/>
      <c r="ACF27" s="158"/>
      <c r="ACG27" s="158"/>
      <c r="ACH27" s="158"/>
      <c r="ACI27" s="158"/>
      <c r="ACJ27" s="158"/>
      <c r="ACK27" s="158"/>
      <c r="ACL27" s="158"/>
      <c r="ACM27" s="158"/>
      <c r="ACN27" s="158"/>
      <c r="ACO27" s="158"/>
      <c r="ACP27" s="158"/>
      <c r="ACQ27" s="158"/>
      <c r="ACR27" s="158"/>
      <c r="ACS27" s="158"/>
      <c r="ACU27" s="158"/>
      <c r="ACV27" s="158"/>
      <c r="ACW27" s="158"/>
      <c r="ACX27" s="158"/>
      <c r="ACY27" s="158"/>
      <c r="ACZ27" s="158"/>
      <c r="ADA27" s="158"/>
      <c r="ADB27" s="158"/>
      <c r="ADC27" s="158"/>
      <c r="ADD27" s="158"/>
      <c r="ADE27" s="158"/>
      <c r="ADF27" s="158"/>
      <c r="ADG27" s="158"/>
      <c r="ADH27" s="158"/>
      <c r="ADI27" s="158"/>
      <c r="ADJ27" s="158"/>
      <c r="ADK27" s="158"/>
      <c r="ADL27" s="158"/>
      <c r="ADM27" s="158"/>
      <c r="ADN27" s="158"/>
      <c r="ADP27" s="158"/>
      <c r="ADQ27" s="158"/>
      <c r="ADR27" s="158"/>
      <c r="ADS27" s="158"/>
      <c r="ADT27" s="158"/>
      <c r="ADU27" s="158"/>
      <c r="ADV27" s="158"/>
      <c r="ADW27" s="158"/>
      <c r="ADX27" s="158"/>
      <c r="ADY27" s="158"/>
      <c r="ADZ27" s="158"/>
      <c r="AEA27" s="158"/>
      <c r="AEB27" s="158"/>
      <c r="AEC27" s="158"/>
      <c r="AED27" s="158"/>
      <c r="AEE27" s="158"/>
      <c r="AEF27" s="158"/>
      <c r="AEG27" s="158"/>
      <c r="AEH27" s="158"/>
      <c r="AEI27" s="158"/>
      <c r="AEK27" s="158"/>
      <c r="AEL27" s="158"/>
      <c r="AEM27" s="158"/>
      <c r="AEN27" s="158"/>
      <c r="AEO27" s="158"/>
      <c r="AEP27" s="158"/>
      <c r="AEQ27" s="158"/>
      <c r="AER27" s="158"/>
      <c r="AES27" s="158"/>
      <c r="AET27" s="158"/>
      <c r="AEU27" s="158"/>
      <c r="AEV27" s="158"/>
      <c r="AEW27" s="158"/>
      <c r="AEX27" s="158"/>
      <c r="AEY27" s="158"/>
      <c r="AEZ27" s="158"/>
      <c r="AFA27" s="158"/>
      <c r="AFB27" s="158"/>
      <c r="AFC27" s="158"/>
      <c r="AFD27" s="158"/>
    </row>
    <row r="28" spans="1:837" s="159" customFormat="1" ht="20.100000000000001" customHeight="1" outlineLevel="4">
      <c r="A28" s="166"/>
      <c r="B28" s="162" t="s">
        <v>377</v>
      </c>
      <c r="C28" s="100" t="s">
        <v>487</v>
      </c>
      <c r="D28" s="110"/>
      <c r="E28" s="167"/>
      <c r="F28" s="206">
        <f>G18+1</f>
        <v>45411</v>
      </c>
      <c r="G28" s="206">
        <f t="shared" si="65"/>
        <v>45550</v>
      </c>
      <c r="H28" s="156">
        <v>140</v>
      </c>
      <c r="I28" s="157">
        <f t="shared" ca="1" si="61"/>
        <v>0</v>
      </c>
      <c r="J28" s="207">
        <f t="shared" ca="1" si="66"/>
        <v>0</v>
      </c>
      <c r="K28" s="111">
        <v>0</v>
      </c>
      <c r="L28" s="158"/>
      <c r="M28" s="158"/>
      <c r="N28" s="158"/>
      <c r="O28" s="158"/>
      <c r="P28" s="158"/>
      <c r="Q28" s="158"/>
      <c r="R28" s="158"/>
      <c r="S28" s="158"/>
      <c r="T28" s="158"/>
      <c r="U28" s="158"/>
      <c r="V28" s="158"/>
      <c r="W28" s="158"/>
      <c r="X28" s="158"/>
      <c r="Y28" s="158"/>
      <c r="Z28" s="158"/>
      <c r="AA28" s="158"/>
      <c r="AB28" s="158"/>
      <c r="AC28" s="158"/>
      <c r="AD28" s="158"/>
      <c r="AE28" s="158"/>
      <c r="AF28" s="158"/>
      <c r="AG28" s="158"/>
      <c r="AH28" s="158"/>
      <c r="AI28" s="158"/>
      <c r="AJ28" s="158"/>
      <c r="AK28" s="158"/>
      <c r="AL28" s="158"/>
      <c r="AM28" s="158"/>
      <c r="AN28" s="158"/>
      <c r="AO28" s="158"/>
      <c r="AP28" s="158"/>
      <c r="AQ28" s="158"/>
      <c r="AR28" s="158"/>
      <c r="AS28" s="158"/>
      <c r="AT28" s="158"/>
      <c r="AU28" s="158"/>
      <c r="AV28" s="158"/>
      <c r="AW28" s="158"/>
      <c r="AX28" s="158"/>
      <c r="AY28" s="158"/>
      <c r="AZ28" s="158"/>
      <c r="BA28" s="158"/>
      <c r="BB28" s="158"/>
      <c r="BC28" s="158"/>
      <c r="BD28" s="158"/>
      <c r="BE28" s="158"/>
      <c r="BF28" s="158"/>
      <c r="BG28" s="158"/>
      <c r="BH28" s="158"/>
      <c r="BI28" s="158"/>
      <c r="BJ28" s="158"/>
      <c r="BK28" s="158"/>
      <c r="BL28" s="158"/>
      <c r="BM28" s="158"/>
      <c r="BN28" s="158"/>
      <c r="BO28" s="158"/>
      <c r="BP28" s="158"/>
      <c r="BQ28" s="158"/>
      <c r="BR28" s="158"/>
      <c r="BS28" s="158"/>
      <c r="BT28" s="158"/>
      <c r="BU28" s="158"/>
      <c r="BV28" s="158"/>
      <c r="BW28" s="158"/>
      <c r="BX28" s="158"/>
      <c r="BY28" s="158"/>
      <c r="BZ28" s="158"/>
      <c r="CA28" s="158"/>
      <c r="CB28" s="158"/>
      <c r="CC28" s="158"/>
      <c r="CD28" s="158"/>
      <c r="CE28" s="158"/>
      <c r="CF28" s="158"/>
      <c r="CG28" s="158"/>
      <c r="CH28" s="158"/>
      <c r="CI28" s="158"/>
      <c r="CJ28" s="158"/>
      <c r="CK28" s="158"/>
      <c r="CL28" s="158"/>
      <c r="CM28" s="158"/>
      <c r="CN28" s="158"/>
      <c r="CO28" s="158"/>
      <c r="CP28" s="158"/>
      <c r="CQ28" s="158"/>
      <c r="CR28" s="158"/>
      <c r="CS28" s="158"/>
      <c r="CT28" s="158"/>
      <c r="CU28" s="158"/>
      <c r="CV28" s="158"/>
      <c r="CW28" s="158"/>
      <c r="CX28" s="158"/>
      <c r="CY28" s="158"/>
      <c r="CZ28" s="158"/>
      <c r="DA28" s="158"/>
      <c r="DB28" s="158"/>
      <c r="DC28" s="158"/>
      <c r="DD28" s="158"/>
      <c r="DE28" s="158"/>
      <c r="DF28" s="158"/>
      <c r="DG28" s="158"/>
      <c r="DH28" s="158"/>
      <c r="DI28" s="158"/>
      <c r="DJ28" s="158"/>
      <c r="DK28" s="158"/>
      <c r="DL28" s="158"/>
      <c r="DM28" s="158"/>
      <c r="DN28" s="158"/>
      <c r="DO28" s="158"/>
      <c r="DP28" s="158"/>
      <c r="DQ28" s="158"/>
      <c r="DR28" s="158"/>
      <c r="DS28" s="158"/>
      <c r="DT28" s="158"/>
      <c r="DU28" s="158"/>
      <c r="DV28" s="158"/>
      <c r="DW28" s="158"/>
      <c r="DX28" s="158"/>
      <c r="DY28" s="158"/>
      <c r="DZ28" s="158"/>
      <c r="EA28" s="158"/>
      <c r="EB28" s="158"/>
      <c r="EC28" s="158"/>
      <c r="ED28" s="158"/>
      <c r="EE28" s="158"/>
      <c r="EF28" s="158"/>
      <c r="EG28" s="158"/>
      <c r="EH28" s="158"/>
      <c r="EI28" s="158"/>
      <c r="EJ28" s="158"/>
      <c r="EK28" s="158"/>
      <c r="EL28" s="158"/>
      <c r="EM28" s="158"/>
      <c r="EN28" s="158"/>
      <c r="EO28" s="158"/>
      <c r="EP28" s="158"/>
      <c r="EQ28" s="158"/>
      <c r="ER28" s="158"/>
      <c r="ES28" s="158"/>
      <c r="ET28" s="158"/>
      <c r="EU28" s="158"/>
      <c r="EV28" s="158"/>
      <c r="EW28" s="158"/>
      <c r="EX28" s="158"/>
      <c r="EY28" s="158"/>
      <c r="EZ28" s="158"/>
      <c r="FA28" s="158"/>
      <c r="FB28" s="158"/>
      <c r="FC28" s="158"/>
      <c r="FD28" s="158"/>
      <c r="FE28" s="158"/>
      <c r="FF28" s="158"/>
      <c r="FG28" s="158"/>
      <c r="FH28" s="158"/>
      <c r="FI28" s="158"/>
      <c r="FJ28" s="158"/>
      <c r="FK28" s="158"/>
      <c r="FL28" s="158"/>
      <c r="FM28" s="158"/>
      <c r="FN28" s="158"/>
      <c r="FO28" s="158"/>
      <c r="FP28" s="158"/>
      <c r="FQ28" s="158"/>
      <c r="FR28" s="158"/>
      <c r="FS28" s="158"/>
      <c r="FT28" s="158"/>
      <c r="FU28" s="158"/>
      <c r="FV28" s="158"/>
      <c r="FW28" s="158"/>
      <c r="FX28" s="158"/>
      <c r="FY28" s="158"/>
      <c r="FZ28" s="158"/>
      <c r="GA28" s="158"/>
      <c r="GB28" s="158"/>
      <c r="GC28" s="158"/>
      <c r="GD28" s="158"/>
      <c r="GE28" s="158"/>
      <c r="GF28" s="158"/>
      <c r="GG28" s="158"/>
      <c r="GH28" s="158"/>
      <c r="GI28" s="158"/>
      <c r="GJ28" s="158"/>
      <c r="GK28" s="158"/>
      <c r="GL28" s="158"/>
      <c r="GM28" s="158"/>
      <c r="GN28" s="158"/>
      <c r="GO28" s="158"/>
      <c r="GP28" s="158"/>
      <c r="GQ28" s="158"/>
      <c r="GR28" s="158"/>
      <c r="GS28" s="158"/>
      <c r="GT28" s="158"/>
      <c r="GU28" s="158"/>
      <c r="GV28" s="158"/>
      <c r="GW28" s="158"/>
      <c r="GX28" s="158"/>
      <c r="GY28" s="158"/>
      <c r="GZ28" s="158"/>
      <c r="HA28" s="158"/>
      <c r="HB28" s="158"/>
      <c r="HC28" s="158"/>
      <c r="HD28" s="158"/>
      <c r="HE28" s="158"/>
      <c r="HF28" s="158"/>
      <c r="HG28" s="158"/>
      <c r="HH28" s="158"/>
      <c r="HI28" s="158"/>
      <c r="HJ28" s="158"/>
      <c r="HK28" s="158"/>
      <c r="HL28" s="158"/>
      <c r="HM28" s="158"/>
      <c r="HN28" s="158"/>
      <c r="HO28" s="158"/>
      <c r="HP28" s="158"/>
      <c r="HQ28" s="158"/>
      <c r="HR28" s="158"/>
      <c r="HS28" s="158"/>
      <c r="HT28" s="158"/>
      <c r="HU28" s="158"/>
      <c r="HV28" s="158"/>
      <c r="HW28" s="158"/>
      <c r="HX28" s="158"/>
      <c r="HY28" s="158"/>
      <c r="HZ28" s="158"/>
      <c r="IA28" s="158"/>
      <c r="IB28" s="158"/>
      <c r="IC28" s="158"/>
      <c r="ID28" s="158"/>
      <c r="IE28" s="158"/>
      <c r="IF28" s="158"/>
      <c r="IG28" s="158"/>
      <c r="IH28" s="158"/>
      <c r="II28" s="158"/>
      <c r="IJ28" s="158"/>
      <c r="IK28" s="158"/>
      <c r="IL28" s="158"/>
      <c r="IM28" s="158"/>
      <c r="IN28" s="158"/>
      <c r="IO28" s="158"/>
      <c r="IP28" s="158"/>
      <c r="IQ28" s="158"/>
      <c r="IR28" s="158"/>
      <c r="IS28" s="158"/>
      <c r="IT28" s="158"/>
      <c r="IU28" s="158"/>
      <c r="IV28" s="158"/>
      <c r="IW28" s="158"/>
      <c r="IX28" s="158"/>
      <c r="IY28" s="158"/>
      <c r="IZ28" s="158"/>
      <c r="JA28" s="158"/>
      <c r="JB28" s="158"/>
      <c r="JC28" s="158"/>
      <c r="JD28" s="158"/>
      <c r="JE28" s="158"/>
      <c r="JF28" s="158"/>
      <c r="JG28" s="158"/>
      <c r="JH28" s="158"/>
      <c r="JI28" s="158"/>
      <c r="JJ28" s="158"/>
      <c r="JK28" s="158"/>
      <c r="JL28" s="158"/>
      <c r="JM28" s="158"/>
      <c r="JN28" s="158"/>
      <c r="JO28" s="158"/>
      <c r="JP28" s="158"/>
      <c r="JQ28" s="158"/>
      <c r="JR28" s="158"/>
      <c r="JS28" s="158"/>
      <c r="JT28" s="158"/>
      <c r="JU28" s="158"/>
      <c r="JV28" s="158"/>
      <c r="JW28" s="158"/>
      <c r="JX28" s="158"/>
      <c r="JY28" s="158"/>
      <c r="JZ28" s="158"/>
      <c r="KA28" s="158"/>
      <c r="KB28" s="158"/>
      <c r="KC28" s="158"/>
      <c r="KD28" s="158"/>
      <c r="KE28" s="158"/>
      <c r="KF28" s="158"/>
      <c r="KG28" s="158"/>
      <c r="KH28" s="158"/>
      <c r="KI28" s="158"/>
      <c r="KJ28" s="158"/>
      <c r="KK28" s="158"/>
      <c r="KL28" s="158"/>
      <c r="KM28" s="158"/>
      <c r="KN28" s="158"/>
      <c r="KO28" s="158"/>
      <c r="KP28" s="158"/>
      <c r="KQ28" s="158"/>
      <c r="KR28" s="158"/>
      <c r="KS28" s="158"/>
      <c r="KT28" s="158"/>
      <c r="KU28" s="158"/>
      <c r="KV28" s="158"/>
      <c r="KW28" s="158"/>
      <c r="KX28" s="158"/>
      <c r="KY28" s="158"/>
      <c r="KZ28" s="158"/>
      <c r="LA28" s="158"/>
      <c r="LB28" s="158"/>
      <c r="LC28" s="158"/>
      <c r="LD28" s="158"/>
      <c r="LE28" s="158"/>
      <c r="LF28" s="158"/>
      <c r="LG28" s="158"/>
      <c r="LH28" s="158"/>
      <c r="LI28" s="158"/>
      <c r="LJ28" s="158"/>
      <c r="LK28" s="158"/>
      <c r="LL28" s="158"/>
      <c r="LM28" s="158"/>
      <c r="LN28" s="158"/>
      <c r="LO28" s="158"/>
      <c r="LP28" s="158"/>
      <c r="LQ28" s="158"/>
      <c r="LR28" s="158"/>
      <c r="LS28" s="158"/>
      <c r="LT28" s="158"/>
      <c r="LU28" s="158"/>
      <c r="LV28" s="158"/>
      <c r="LW28" s="158"/>
      <c r="LX28" s="158"/>
      <c r="LY28" s="158"/>
      <c r="LZ28" s="158"/>
      <c r="MA28" s="158"/>
      <c r="MB28" s="158"/>
      <c r="MC28" s="158"/>
      <c r="MD28" s="158"/>
      <c r="ME28" s="158"/>
      <c r="MF28" s="158"/>
      <c r="MG28" s="158"/>
      <c r="MH28" s="158"/>
      <c r="MI28" s="158"/>
      <c r="MJ28" s="158"/>
      <c r="MK28" s="158"/>
      <c r="ML28" s="158"/>
      <c r="MM28" s="158"/>
      <c r="MN28" s="158"/>
      <c r="MO28" s="158"/>
      <c r="MP28" s="158"/>
      <c r="MQ28" s="158"/>
      <c r="MR28" s="158"/>
      <c r="MS28" s="158"/>
      <c r="MT28" s="158"/>
      <c r="MU28" s="158"/>
      <c r="MV28" s="158"/>
      <c r="MW28" s="158"/>
      <c r="MX28" s="158"/>
      <c r="MY28" s="158"/>
      <c r="MZ28" s="158"/>
      <c r="NA28" s="158"/>
      <c r="NB28" s="158"/>
      <c r="NC28" s="158"/>
      <c r="ND28" s="158"/>
      <c r="NE28" s="158"/>
      <c r="NF28" s="158"/>
      <c r="NG28" s="158"/>
      <c r="NH28" s="158"/>
      <c r="NI28" s="158"/>
      <c r="NJ28" s="158"/>
      <c r="NK28" s="158"/>
      <c r="NL28" s="158"/>
      <c r="NM28" s="158"/>
      <c r="NN28" s="158"/>
      <c r="NO28" s="158"/>
      <c r="NP28" s="158"/>
      <c r="NQ28" s="158"/>
      <c r="NR28" s="158"/>
      <c r="NS28" s="158"/>
      <c r="NT28" s="158"/>
      <c r="NU28" s="158"/>
      <c r="NV28" s="158"/>
      <c r="NW28" s="158"/>
      <c r="NX28" s="158"/>
      <c r="NY28" s="158"/>
      <c r="NZ28" s="158"/>
      <c r="OA28" s="158"/>
      <c r="OB28" s="158"/>
      <c r="OC28" s="158"/>
      <c r="OD28" s="158"/>
      <c r="OE28" s="158"/>
      <c r="OF28" s="158"/>
      <c r="OG28" s="158"/>
      <c r="OH28" s="158"/>
      <c r="OI28" s="158"/>
      <c r="OJ28" s="158"/>
      <c r="OK28" s="158"/>
      <c r="OL28" s="158"/>
      <c r="OM28" s="158"/>
      <c r="ON28" s="158"/>
      <c r="OO28" s="158"/>
      <c r="OP28" s="158"/>
      <c r="OQ28" s="158"/>
      <c r="OR28" s="158"/>
      <c r="OS28" s="158"/>
      <c r="OT28" s="158"/>
      <c r="OU28" s="158"/>
      <c r="OV28" s="158"/>
      <c r="OW28" s="158"/>
      <c r="OX28" s="158"/>
      <c r="OY28" s="158"/>
      <c r="OZ28" s="158"/>
      <c r="PA28" s="158"/>
      <c r="PB28" s="158"/>
      <c r="PC28" s="158"/>
      <c r="PD28" s="158"/>
      <c r="PE28" s="158"/>
      <c r="PF28" s="158"/>
      <c r="PG28" s="158"/>
      <c r="PH28" s="158"/>
      <c r="PI28" s="158"/>
      <c r="PJ28" s="158"/>
      <c r="PK28" s="158"/>
      <c r="PL28" s="158"/>
      <c r="PM28" s="158"/>
      <c r="PN28" s="158"/>
      <c r="PO28" s="158"/>
      <c r="PP28" s="158"/>
      <c r="PQ28" s="158"/>
      <c r="PR28" s="158"/>
      <c r="PS28" s="158"/>
      <c r="PT28" s="158"/>
      <c r="PU28" s="158"/>
      <c r="PV28" s="158"/>
      <c r="PW28" s="158"/>
      <c r="PX28" s="158"/>
      <c r="PY28" s="158"/>
      <c r="PZ28" s="158"/>
      <c r="QA28" s="158"/>
      <c r="QB28" s="158"/>
      <c r="QC28" s="158"/>
      <c r="QD28" s="158"/>
      <c r="QE28" s="158"/>
      <c r="QF28" s="158"/>
      <c r="QG28" s="158"/>
      <c r="QH28" s="158"/>
      <c r="QI28" s="158"/>
      <c r="QJ28" s="158"/>
      <c r="QK28" s="158"/>
      <c r="QL28" s="158"/>
      <c r="QM28" s="158"/>
      <c r="QN28" s="158"/>
      <c r="QO28" s="158"/>
      <c r="QP28" s="158"/>
      <c r="QQ28" s="158"/>
      <c r="QR28" s="158"/>
      <c r="QS28" s="158"/>
      <c r="QT28" s="158"/>
      <c r="QU28" s="158"/>
      <c r="QV28" s="158"/>
      <c r="QW28" s="158"/>
      <c r="QX28" s="158"/>
      <c r="QY28" s="158"/>
      <c r="QZ28" s="158"/>
      <c r="RA28" s="158"/>
      <c r="RB28" s="158"/>
      <c r="RC28" s="158"/>
      <c r="RD28" s="158"/>
      <c r="RE28" s="158"/>
      <c r="RF28" s="158"/>
      <c r="RG28" s="158"/>
      <c r="RH28" s="158"/>
      <c r="RI28" s="158"/>
      <c r="RJ28" s="158"/>
      <c r="RK28" s="158"/>
      <c r="RL28" s="158"/>
      <c r="RM28" s="158"/>
      <c r="RN28" s="158"/>
      <c r="RO28" s="158"/>
      <c r="RP28" s="158"/>
      <c r="RQ28" s="158"/>
      <c r="RR28" s="158"/>
      <c r="RS28" s="158"/>
      <c r="RT28" s="158"/>
      <c r="RU28" s="158"/>
      <c r="RV28" s="158"/>
      <c r="RW28" s="158"/>
      <c r="RX28" s="158"/>
      <c r="RY28" s="158"/>
      <c r="RZ28" s="158"/>
      <c r="SA28" s="158"/>
      <c r="SB28" s="158"/>
      <c r="SC28" s="158"/>
      <c r="SD28" s="158"/>
      <c r="SE28" s="158"/>
      <c r="SF28" s="158"/>
      <c r="SG28" s="158"/>
      <c r="SH28" s="158"/>
      <c r="SI28" s="158"/>
      <c r="SJ28" s="158"/>
      <c r="SK28" s="158"/>
      <c r="SL28" s="158"/>
      <c r="SM28" s="158"/>
      <c r="SN28" s="158"/>
      <c r="SO28" s="158"/>
      <c r="SP28" s="158"/>
      <c r="SQ28" s="158"/>
      <c r="SR28" s="158"/>
      <c r="SS28" s="158"/>
      <c r="ST28" s="158"/>
      <c r="SU28" s="158"/>
      <c r="SV28" s="158"/>
      <c r="SW28" s="158"/>
      <c r="SX28" s="158"/>
      <c r="SY28" s="158"/>
      <c r="SZ28" s="158"/>
      <c r="TA28" s="158"/>
      <c r="TB28" s="158"/>
      <c r="TC28" s="158"/>
      <c r="TD28" s="158"/>
      <c r="TE28" s="158"/>
      <c r="TF28" s="158"/>
      <c r="TG28" s="158"/>
      <c r="TH28" s="158"/>
      <c r="TI28" s="158"/>
      <c r="TJ28" s="158"/>
      <c r="TK28" s="158"/>
      <c r="TL28" s="158"/>
      <c r="TM28" s="158"/>
      <c r="TN28" s="158"/>
      <c r="TO28" s="158"/>
      <c r="TP28" s="158"/>
      <c r="TQ28" s="158"/>
      <c r="TR28" s="158"/>
      <c r="TS28" s="158"/>
      <c r="TT28" s="158"/>
      <c r="TU28" s="158"/>
      <c r="TV28" s="158"/>
      <c r="TW28" s="158"/>
      <c r="TX28" s="158"/>
      <c r="TY28" s="158"/>
      <c r="TZ28" s="158"/>
      <c r="UA28" s="158"/>
      <c r="UB28" s="158"/>
      <c r="UC28" s="158"/>
      <c r="UD28" s="158"/>
      <c r="UE28" s="158"/>
      <c r="UF28" s="158"/>
      <c r="UG28" s="158"/>
      <c r="UH28" s="158"/>
      <c r="UI28" s="158"/>
      <c r="UJ28" s="158"/>
      <c r="UK28" s="158"/>
      <c r="UL28" s="158"/>
      <c r="UM28" s="158"/>
      <c r="UN28" s="158"/>
      <c r="UO28" s="158"/>
      <c r="UP28" s="158"/>
      <c r="UQ28" s="158"/>
      <c r="US28" s="158"/>
      <c r="UT28" s="158"/>
      <c r="UU28" s="158"/>
      <c r="UV28" s="158"/>
      <c r="UW28" s="158"/>
      <c r="UX28" s="158"/>
      <c r="UY28" s="158"/>
      <c r="UZ28" s="158"/>
      <c r="VA28" s="158"/>
      <c r="VB28" s="158"/>
      <c r="VC28" s="158"/>
      <c r="VD28" s="158"/>
      <c r="VE28" s="158"/>
      <c r="VF28" s="158"/>
      <c r="VG28" s="158"/>
      <c r="VH28" s="158"/>
      <c r="VI28" s="158"/>
      <c r="VJ28" s="158"/>
      <c r="VK28" s="158"/>
      <c r="VL28" s="158"/>
      <c r="VN28" s="158"/>
      <c r="VO28" s="158"/>
      <c r="VP28" s="158"/>
      <c r="VQ28" s="158"/>
      <c r="VR28" s="158"/>
      <c r="VS28" s="158"/>
      <c r="VT28" s="158"/>
      <c r="VU28" s="158"/>
      <c r="VV28" s="158"/>
      <c r="VW28" s="158"/>
      <c r="VX28" s="158"/>
      <c r="VY28" s="158"/>
      <c r="VZ28" s="158"/>
      <c r="WA28" s="158"/>
      <c r="WB28" s="158"/>
      <c r="WC28" s="158"/>
      <c r="WD28" s="158"/>
      <c r="WE28" s="158"/>
      <c r="WF28" s="158"/>
      <c r="WG28" s="158"/>
      <c r="WI28" s="158"/>
      <c r="WJ28" s="158"/>
      <c r="WK28" s="158"/>
      <c r="WL28" s="158"/>
      <c r="WM28" s="158"/>
      <c r="WN28" s="158"/>
      <c r="WO28" s="158"/>
      <c r="WP28" s="158"/>
      <c r="WQ28" s="158"/>
      <c r="WR28" s="158"/>
      <c r="WS28" s="158"/>
      <c r="WT28" s="158"/>
      <c r="WU28" s="158"/>
      <c r="WV28" s="158"/>
      <c r="WW28" s="158"/>
      <c r="WX28" s="158"/>
      <c r="WY28" s="158"/>
      <c r="WZ28" s="158"/>
      <c r="XA28" s="158"/>
      <c r="XB28" s="158"/>
      <c r="XD28" s="158"/>
      <c r="XE28" s="158"/>
      <c r="XF28" s="158"/>
      <c r="XG28" s="158"/>
      <c r="XH28" s="158"/>
      <c r="XI28" s="158"/>
      <c r="XJ28" s="158"/>
      <c r="XK28" s="158"/>
      <c r="XL28" s="158"/>
      <c r="XM28" s="158"/>
      <c r="XN28" s="158"/>
      <c r="XO28" s="158"/>
      <c r="XP28" s="158"/>
      <c r="XQ28" s="158"/>
      <c r="XR28" s="158"/>
      <c r="XS28" s="158"/>
      <c r="XT28" s="158"/>
      <c r="XU28" s="158"/>
      <c r="XV28" s="158"/>
      <c r="XW28" s="158"/>
      <c r="XY28" s="158"/>
      <c r="XZ28" s="158"/>
      <c r="YA28" s="158"/>
      <c r="YB28" s="158"/>
      <c r="YC28" s="158"/>
      <c r="YD28" s="158"/>
      <c r="YE28" s="158"/>
      <c r="YF28" s="158"/>
      <c r="YG28" s="158"/>
      <c r="YH28" s="158"/>
      <c r="YI28" s="158"/>
      <c r="YJ28" s="158"/>
      <c r="YK28" s="158"/>
      <c r="YL28" s="158"/>
      <c r="YM28" s="158"/>
      <c r="YN28" s="158"/>
      <c r="YO28" s="158"/>
      <c r="YP28" s="158"/>
      <c r="YQ28" s="158"/>
      <c r="YR28" s="158"/>
      <c r="YT28" s="158"/>
      <c r="YU28" s="158"/>
      <c r="YV28" s="158"/>
      <c r="YW28" s="158"/>
      <c r="YX28" s="158"/>
      <c r="YY28" s="158"/>
      <c r="YZ28" s="158"/>
      <c r="ZA28" s="158"/>
      <c r="ZB28" s="158"/>
      <c r="ZC28" s="158"/>
      <c r="ZD28" s="158"/>
      <c r="ZE28" s="158"/>
      <c r="ZF28" s="158"/>
      <c r="ZG28" s="158"/>
      <c r="ZH28" s="158"/>
      <c r="ZI28" s="158"/>
      <c r="ZJ28" s="158"/>
      <c r="ZK28" s="158"/>
      <c r="ZL28" s="158"/>
      <c r="ZM28" s="158"/>
      <c r="ZO28" s="158"/>
      <c r="ZP28" s="158"/>
      <c r="ZQ28" s="158"/>
      <c r="ZR28" s="158"/>
      <c r="ZS28" s="158"/>
      <c r="ZT28" s="158"/>
      <c r="ZU28" s="158"/>
      <c r="ZV28" s="158"/>
      <c r="ZW28" s="158"/>
      <c r="ZX28" s="158"/>
      <c r="ZY28" s="158"/>
      <c r="ZZ28" s="158"/>
      <c r="AAA28" s="158"/>
      <c r="AAB28" s="158"/>
      <c r="AAC28" s="158"/>
      <c r="AAD28" s="158"/>
      <c r="AAE28" s="158"/>
      <c r="AAF28" s="158"/>
      <c r="AAG28" s="158"/>
      <c r="AAH28" s="158"/>
      <c r="AAJ28" s="158"/>
      <c r="AAK28" s="158"/>
      <c r="AAL28" s="158"/>
      <c r="AAM28" s="158"/>
      <c r="AAN28" s="158"/>
      <c r="AAO28" s="158"/>
      <c r="AAP28" s="158"/>
      <c r="AAQ28" s="158"/>
      <c r="AAR28" s="158"/>
      <c r="AAS28" s="158"/>
      <c r="AAT28" s="158"/>
      <c r="AAU28" s="158"/>
      <c r="AAV28" s="158"/>
      <c r="AAW28" s="158"/>
      <c r="AAX28" s="158"/>
      <c r="AAY28" s="158"/>
      <c r="AAZ28" s="158"/>
      <c r="ABA28" s="158"/>
      <c r="ABB28" s="158"/>
      <c r="ABC28" s="158"/>
      <c r="ABE28" s="158"/>
      <c r="ABF28" s="158"/>
      <c r="ABG28" s="158"/>
      <c r="ABH28" s="158"/>
      <c r="ABI28" s="158"/>
      <c r="ABJ28" s="158"/>
      <c r="ABK28" s="158"/>
      <c r="ABL28" s="158"/>
      <c r="ABM28" s="158"/>
      <c r="ABN28" s="158"/>
      <c r="ABO28" s="158"/>
      <c r="ABP28" s="158"/>
      <c r="ABQ28" s="158"/>
      <c r="ABR28" s="158"/>
      <c r="ABS28" s="158"/>
      <c r="ABT28" s="158"/>
      <c r="ABU28" s="158"/>
      <c r="ABV28" s="158"/>
      <c r="ABW28" s="158"/>
      <c r="ABX28" s="158"/>
      <c r="ABZ28" s="158"/>
      <c r="ACA28" s="158"/>
      <c r="ACB28" s="158"/>
      <c r="ACC28" s="158"/>
      <c r="ACD28" s="158"/>
      <c r="ACE28" s="158"/>
      <c r="ACF28" s="158"/>
      <c r="ACG28" s="158"/>
      <c r="ACH28" s="158"/>
      <c r="ACI28" s="158"/>
      <c r="ACJ28" s="158"/>
      <c r="ACK28" s="158"/>
      <c r="ACL28" s="158"/>
      <c r="ACM28" s="158"/>
      <c r="ACN28" s="158"/>
      <c r="ACO28" s="158"/>
      <c r="ACP28" s="158"/>
      <c r="ACQ28" s="158"/>
      <c r="ACR28" s="158"/>
      <c r="ACS28" s="158"/>
      <c r="ACU28" s="158"/>
      <c r="ACV28" s="158"/>
      <c r="ACW28" s="158"/>
      <c r="ACX28" s="158"/>
      <c r="ACY28" s="158"/>
      <c r="ACZ28" s="158"/>
      <c r="ADA28" s="158"/>
      <c r="ADB28" s="158"/>
      <c r="ADC28" s="158"/>
      <c r="ADD28" s="158"/>
      <c r="ADE28" s="158"/>
      <c r="ADF28" s="158"/>
      <c r="ADG28" s="158"/>
      <c r="ADH28" s="158"/>
      <c r="ADI28" s="158"/>
      <c r="ADJ28" s="158"/>
      <c r="ADK28" s="158"/>
      <c r="ADL28" s="158"/>
      <c r="ADM28" s="158"/>
      <c r="ADN28" s="158"/>
      <c r="ADP28" s="158"/>
      <c r="ADQ28" s="158"/>
      <c r="ADR28" s="158"/>
      <c r="ADS28" s="158"/>
      <c r="ADT28" s="158"/>
      <c r="ADU28" s="158"/>
      <c r="ADV28" s="158"/>
      <c r="ADW28" s="158"/>
      <c r="ADX28" s="158"/>
      <c r="ADY28" s="158"/>
      <c r="ADZ28" s="158"/>
      <c r="AEA28" s="158"/>
      <c r="AEB28" s="158"/>
      <c r="AEC28" s="158"/>
      <c r="AED28" s="158"/>
      <c r="AEE28" s="158"/>
      <c r="AEF28" s="158"/>
      <c r="AEG28" s="158"/>
      <c r="AEH28" s="158"/>
      <c r="AEI28" s="158"/>
      <c r="AEK28" s="158"/>
      <c r="AEL28" s="158"/>
      <c r="AEM28" s="158"/>
      <c r="AEN28" s="158"/>
      <c r="AEO28" s="158"/>
      <c r="AEP28" s="158"/>
      <c r="AEQ28" s="158"/>
      <c r="AER28" s="158"/>
      <c r="AES28" s="158"/>
      <c r="AET28" s="158"/>
      <c r="AEU28" s="158"/>
      <c r="AEV28" s="158"/>
      <c r="AEW28" s="158"/>
      <c r="AEX28" s="158"/>
      <c r="AEY28" s="158"/>
      <c r="AEZ28" s="158"/>
      <c r="AFA28" s="158"/>
      <c r="AFB28" s="158"/>
      <c r="AFC28" s="158"/>
      <c r="AFD28" s="158"/>
    </row>
    <row r="29" spans="1:837" s="151" customFormat="1" ht="20.100000000000001" customHeight="1" outlineLevel="1">
      <c r="A29" s="93" t="s">
        <v>393</v>
      </c>
      <c r="B29" s="94" t="s">
        <v>377</v>
      </c>
      <c r="C29" s="108" t="s">
        <v>394</v>
      </c>
      <c r="D29" s="109"/>
      <c r="E29" s="165"/>
      <c r="F29" s="204">
        <f>MIN(F30:F32)</f>
        <v>45403</v>
      </c>
      <c r="G29" s="204">
        <f>MAX(G30:G32)</f>
        <v>45476</v>
      </c>
      <c r="H29" s="96">
        <f t="shared" si="60"/>
        <v>74</v>
      </c>
      <c r="I29" s="97">
        <f t="shared" ca="1" si="61"/>
        <v>4.0540540540540543E-2</v>
      </c>
      <c r="J29" s="205">
        <f ca="1">AVERAGE(J30:J32)*2</f>
        <v>-2</v>
      </c>
      <c r="K29" s="97">
        <f ca="1">I29+J29/H29</f>
        <v>1.3513513513513514E-2</v>
      </c>
      <c r="L29" s="150"/>
      <c r="M29" s="150"/>
      <c r="N29" s="150"/>
      <c r="O29" s="150"/>
      <c r="P29" s="150"/>
      <c r="Q29" s="150"/>
      <c r="R29" s="150"/>
      <c r="S29" s="150"/>
      <c r="T29" s="150"/>
      <c r="U29" s="150"/>
      <c r="V29" s="150"/>
      <c r="W29" s="150"/>
      <c r="X29" s="150"/>
      <c r="Y29" s="150"/>
      <c r="Z29" s="150"/>
      <c r="AA29" s="150"/>
      <c r="AB29" s="150"/>
      <c r="AC29" s="150"/>
      <c r="AD29" s="150"/>
      <c r="AE29" s="150"/>
      <c r="AF29" s="150"/>
      <c r="AG29" s="150"/>
      <c r="AH29" s="150"/>
      <c r="AI29" s="150"/>
      <c r="AJ29" s="150"/>
      <c r="AK29" s="150"/>
      <c r="AL29" s="150"/>
      <c r="AM29" s="150"/>
      <c r="AN29" s="150"/>
      <c r="AO29" s="150"/>
      <c r="AP29" s="150"/>
      <c r="AQ29" s="150"/>
      <c r="AR29" s="150"/>
      <c r="AS29" s="150"/>
      <c r="AT29" s="150"/>
      <c r="AU29" s="150"/>
      <c r="AV29" s="150"/>
      <c r="AW29" s="150"/>
      <c r="AX29" s="150"/>
      <c r="AY29" s="150"/>
      <c r="AZ29" s="150"/>
      <c r="BA29" s="150"/>
      <c r="BB29" s="150"/>
      <c r="BC29" s="150"/>
      <c r="BD29" s="150"/>
      <c r="BE29" s="150"/>
      <c r="BF29" s="150"/>
      <c r="BG29" s="150"/>
      <c r="BH29" s="150"/>
      <c r="BI29" s="150"/>
      <c r="BJ29" s="150"/>
      <c r="BK29" s="150"/>
      <c r="BL29" s="150"/>
      <c r="BM29" s="150"/>
      <c r="BN29" s="150"/>
      <c r="BO29" s="158"/>
      <c r="BP29" s="150"/>
      <c r="BQ29" s="150"/>
      <c r="BR29" s="150"/>
      <c r="BS29" s="150"/>
      <c r="BT29" s="150"/>
      <c r="BU29" s="150"/>
      <c r="BV29" s="150"/>
      <c r="BW29" s="150"/>
      <c r="BX29" s="150"/>
      <c r="BY29" s="150"/>
      <c r="BZ29" s="150"/>
      <c r="CA29" s="150"/>
      <c r="CB29" s="150"/>
      <c r="CC29" s="150"/>
      <c r="CD29" s="150"/>
      <c r="CE29" s="150"/>
      <c r="CF29" s="150"/>
      <c r="CG29" s="150"/>
      <c r="CH29" s="150"/>
      <c r="CI29" s="150"/>
      <c r="CJ29" s="150"/>
      <c r="CK29" s="150"/>
      <c r="CL29" s="150"/>
      <c r="CM29" s="150"/>
      <c r="CN29" s="150"/>
      <c r="CO29" s="150"/>
      <c r="CP29" s="150"/>
      <c r="CQ29" s="150"/>
      <c r="CR29" s="150"/>
      <c r="CS29" s="150"/>
      <c r="CT29" s="150"/>
      <c r="CU29" s="150"/>
      <c r="CV29" s="150"/>
      <c r="CW29" s="150"/>
      <c r="CX29" s="150"/>
      <c r="CY29" s="150"/>
      <c r="CZ29" s="150"/>
      <c r="DA29" s="150"/>
      <c r="DB29" s="150"/>
      <c r="DC29" s="150"/>
      <c r="DD29" s="150"/>
      <c r="DE29" s="150"/>
      <c r="DF29" s="150"/>
      <c r="DG29" s="150"/>
      <c r="DH29" s="150"/>
      <c r="DI29" s="150"/>
      <c r="DJ29" s="150"/>
      <c r="DK29" s="150"/>
      <c r="DL29" s="150"/>
      <c r="DM29" s="150"/>
      <c r="DN29" s="150"/>
      <c r="DO29" s="150"/>
      <c r="DP29" s="150"/>
      <c r="DQ29" s="150"/>
      <c r="DR29" s="150"/>
      <c r="DS29" s="150"/>
      <c r="DT29" s="150"/>
      <c r="DU29" s="150"/>
      <c r="DV29" s="150"/>
      <c r="DW29" s="150"/>
      <c r="DX29" s="150"/>
      <c r="DY29" s="150"/>
      <c r="DZ29" s="150"/>
      <c r="EA29" s="150"/>
      <c r="EB29" s="150"/>
      <c r="EC29" s="150"/>
      <c r="ED29" s="150"/>
      <c r="EE29" s="150"/>
      <c r="EF29" s="150"/>
      <c r="EG29" s="150"/>
      <c r="EH29" s="150"/>
      <c r="EI29" s="150"/>
      <c r="EJ29" s="150"/>
      <c r="EK29" s="150"/>
      <c r="EL29" s="150"/>
      <c r="EM29" s="150"/>
      <c r="EN29" s="150"/>
      <c r="EO29" s="150"/>
      <c r="EP29" s="150"/>
      <c r="EQ29" s="150"/>
      <c r="ER29" s="150"/>
      <c r="ES29" s="150"/>
      <c r="ET29" s="150"/>
      <c r="EU29" s="150"/>
      <c r="EV29" s="150"/>
      <c r="EW29" s="150"/>
      <c r="EX29" s="150"/>
      <c r="EY29" s="150"/>
      <c r="EZ29" s="150"/>
      <c r="FA29" s="150"/>
      <c r="FB29" s="150"/>
      <c r="FC29" s="150"/>
      <c r="FD29" s="150"/>
      <c r="FE29" s="150"/>
      <c r="FF29" s="150"/>
      <c r="FG29" s="150"/>
      <c r="FH29" s="150"/>
      <c r="FI29" s="150"/>
      <c r="FJ29" s="150"/>
      <c r="FK29" s="150"/>
      <c r="FL29" s="150"/>
      <c r="FM29" s="150"/>
      <c r="FN29" s="150"/>
      <c r="FO29" s="150"/>
      <c r="FP29" s="150"/>
      <c r="FQ29" s="150"/>
      <c r="FR29" s="150"/>
      <c r="FS29" s="150"/>
      <c r="FT29" s="150"/>
      <c r="FU29" s="150"/>
      <c r="FV29" s="150"/>
      <c r="FW29" s="150"/>
      <c r="FX29" s="150"/>
      <c r="FY29" s="150"/>
      <c r="FZ29" s="150"/>
      <c r="GA29" s="150"/>
      <c r="GB29" s="150"/>
      <c r="GC29" s="150"/>
      <c r="GD29" s="150"/>
      <c r="GE29" s="150"/>
      <c r="GF29" s="150"/>
      <c r="GG29" s="150"/>
      <c r="GH29" s="150"/>
      <c r="GI29" s="150"/>
      <c r="GJ29" s="150"/>
      <c r="GK29" s="150"/>
      <c r="GL29" s="150"/>
      <c r="GM29" s="150"/>
      <c r="GN29" s="150"/>
      <c r="GO29" s="150"/>
      <c r="GP29" s="150"/>
      <c r="GQ29" s="150"/>
      <c r="GR29" s="150"/>
      <c r="GS29" s="150"/>
      <c r="GT29" s="150"/>
      <c r="GU29" s="150"/>
      <c r="GV29" s="150"/>
      <c r="GW29" s="150"/>
      <c r="GX29" s="150"/>
      <c r="GY29" s="150"/>
      <c r="GZ29" s="150"/>
      <c r="HA29" s="150"/>
      <c r="HB29" s="150"/>
      <c r="HC29" s="150"/>
      <c r="HD29" s="150"/>
      <c r="HE29" s="150"/>
      <c r="HF29" s="150"/>
      <c r="HG29" s="150"/>
      <c r="HH29" s="150"/>
      <c r="HI29" s="150"/>
      <c r="HJ29" s="150"/>
      <c r="HK29" s="150"/>
      <c r="HL29" s="150"/>
      <c r="HM29" s="150"/>
      <c r="HN29" s="150"/>
      <c r="HO29" s="150"/>
      <c r="HP29" s="150"/>
      <c r="HQ29" s="150"/>
      <c r="HR29" s="150"/>
      <c r="HS29" s="150"/>
      <c r="HT29" s="150"/>
      <c r="HU29" s="150"/>
      <c r="HV29" s="150"/>
      <c r="HW29" s="150"/>
      <c r="HX29" s="150"/>
      <c r="HY29" s="150"/>
      <c r="HZ29" s="150"/>
      <c r="IA29" s="150"/>
      <c r="IB29" s="150"/>
      <c r="IC29" s="150"/>
      <c r="ID29" s="150"/>
      <c r="IE29" s="150"/>
      <c r="IF29" s="150"/>
      <c r="IG29" s="150"/>
      <c r="IH29" s="150"/>
      <c r="II29" s="150"/>
      <c r="IJ29" s="150"/>
      <c r="IK29" s="150"/>
      <c r="IL29" s="150"/>
      <c r="IM29" s="150"/>
      <c r="IN29" s="150"/>
      <c r="IO29" s="150"/>
      <c r="IP29" s="150"/>
      <c r="IQ29" s="150"/>
      <c r="IR29" s="150"/>
      <c r="IS29" s="150"/>
      <c r="IT29" s="150"/>
      <c r="IU29" s="150"/>
      <c r="IV29" s="150"/>
      <c r="IW29" s="150"/>
      <c r="IX29" s="150"/>
      <c r="IY29" s="150"/>
      <c r="IZ29" s="150"/>
      <c r="JA29" s="150"/>
      <c r="JB29" s="150"/>
      <c r="JC29" s="150"/>
      <c r="JD29" s="150"/>
      <c r="JE29" s="150"/>
      <c r="JF29" s="150"/>
      <c r="JG29" s="150"/>
      <c r="JH29" s="150"/>
      <c r="JI29" s="150"/>
      <c r="JJ29" s="150"/>
      <c r="JK29" s="150"/>
      <c r="JL29" s="150"/>
      <c r="JM29" s="150"/>
      <c r="JN29" s="150"/>
      <c r="JO29" s="150"/>
      <c r="JP29" s="150"/>
      <c r="JQ29" s="150"/>
      <c r="JR29" s="150"/>
      <c r="JS29" s="150"/>
      <c r="JT29" s="150"/>
      <c r="JU29" s="150"/>
      <c r="JV29" s="150"/>
      <c r="JW29" s="150"/>
      <c r="JX29" s="150"/>
      <c r="JY29" s="150"/>
      <c r="JZ29" s="150"/>
      <c r="KA29" s="150"/>
      <c r="KB29" s="150"/>
      <c r="KC29" s="150"/>
      <c r="KD29" s="150"/>
      <c r="KE29" s="150"/>
      <c r="KF29" s="150"/>
      <c r="KG29" s="150"/>
      <c r="KH29" s="150"/>
      <c r="KI29" s="150"/>
      <c r="KJ29" s="150"/>
      <c r="KK29" s="150"/>
      <c r="KL29" s="150"/>
      <c r="KM29" s="150"/>
      <c r="KN29" s="150"/>
      <c r="KO29" s="150"/>
      <c r="KP29" s="150"/>
      <c r="KQ29" s="150"/>
      <c r="KR29" s="150"/>
      <c r="KS29" s="150"/>
      <c r="KT29" s="150"/>
      <c r="KU29" s="150"/>
      <c r="KV29" s="150"/>
      <c r="KW29" s="150"/>
      <c r="KX29" s="150"/>
      <c r="KY29" s="150"/>
      <c r="KZ29" s="150"/>
      <c r="LA29" s="150"/>
      <c r="LB29" s="150"/>
      <c r="LC29" s="150"/>
      <c r="LD29" s="150"/>
      <c r="LE29" s="150"/>
      <c r="LF29" s="150"/>
      <c r="LG29" s="150"/>
      <c r="LH29" s="150"/>
      <c r="LI29" s="150"/>
      <c r="LJ29" s="150"/>
      <c r="LK29" s="150"/>
      <c r="LL29" s="150"/>
      <c r="LM29" s="150"/>
      <c r="LN29" s="150"/>
      <c r="LO29" s="150"/>
      <c r="LP29" s="150"/>
      <c r="LQ29" s="150"/>
      <c r="LR29" s="150"/>
      <c r="LS29" s="150"/>
      <c r="LT29" s="150"/>
      <c r="LU29" s="150"/>
      <c r="LV29" s="150"/>
      <c r="LW29" s="150"/>
      <c r="LX29" s="150"/>
      <c r="LY29" s="150"/>
      <c r="LZ29" s="150"/>
      <c r="MA29" s="150"/>
      <c r="MB29" s="150"/>
      <c r="MC29" s="150"/>
      <c r="MD29" s="150"/>
      <c r="ME29" s="150"/>
      <c r="MF29" s="150"/>
      <c r="MG29" s="150"/>
      <c r="MH29" s="150"/>
      <c r="MI29" s="150"/>
      <c r="MJ29" s="150"/>
      <c r="MK29" s="150"/>
      <c r="ML29" s="150"/>
      <c r="MM29" s="150"/>
      <c r="MN29" s="150"/>
      <c r="MO29" s="150"/>
      <c r="MP29" s="150"/>
      <c r="MQ29" s="150"/>
      <c r="MR29" s="150"/>
      <c r="MS29" s="150"/>
      <c r="MT29" s="150"/>
      <c r="MU29" s="150"/>
      <c r="MV29" s="150"/>
      <c r="MW29" s="150"/>
      <c r="MX29" s="150"/>
      <c r="MY29" s="150"/>
      <c r="MZ29" s="150"/>
      <c r="NA29" s="150"/>
      <c r="NB29" s="150"/>
      <c r="NC29" s="150"/>
      <c r="ND29" s="150"/>
      <c r="NE29" s="150"/>
      <c r="NF29" s="150"/>
      <c r="NG29" s="150"/>
      <c r="NH29" s="150"/>
      <c r="NI29" s="150"/>
      <c r="NJ29" s="150"/>
      <c r="NK29" s="150"/>
      <c r="NL29" s="150"/>
      <c r="NM29" s="150"/>
      <c r="NN29" s="150"/>
      <c r="NO29" s="150"/>
      <c r="NP29" s="150"/>
      <c r="NQ29" s="150"/>
      <c r="NR29" s="150"/>
      <c r="NS29" s="150"/>
      <c r="NT29" s="150"/>
      <c r="NU29" s="150"/>
      <c r="NV29" s="150"/>
      <c r="NW29" s="150"/>
      <c r="NX29" s="150"/>
      <c r="NY29" s="150"/>
      <c r="NZ29" s="150"/>
      <c r="OA29" s="150"/>
      <c r="OB29" s="150"/>
      <c r="OC29" s="150"/>
      <c r="OD29" s="150"/>
      <c r="OE29" s="150"/>
      <c r="OF29" s="150"/>
      <c r="OG29" s="150"/>
      <c r="OH29" s="150"/>
      <c r="OI29" s="150"/>
      <c r="OJ29" s="150"/>
      <c r="OK29" s="150"/>
      <c r="OL29" s="150"/>
      <c r="OM29" s="150"/>
      <c r="ON29" s="150"/>
      <c r="OO29" s="150"/>
      <c r="OP29" s="150"/>
      <c r="OQ29" s="150"/>
      <c r="OR29" s="150"/>
      <c r="OS29" s="150"/>
      <c r="OT29" s="150"/>
      <c r="OU29" s="150"/>
      <c r="OV29" s="150"/>
      <c r="OW29" s="150"/>
      <c r="OX29" s="150"/>
      <c r="OY29" s="150"/>
      <c r="OZ29" s="150"/>
      <c r="PA29" s="150"/>
      <c r="PB29" s="150"/>
      <c r="PC29" s="150"/>
      <c r="PD29" s="150"/>
      <c r="PE29" s="150"/>
      <c r="PF29" s="150"/>
      <c r="PG29" s="150"/>
      <c r="PH29" s="150"/>
      <c r="PI29" s="150"/>
      <c r="PJ29" s="150"/>
      <c r="PK29" s="150"/>
      <c r="PL29" s="150"/>
      <c r="PM29" s="150"/>
      <c r="PN29" s="150"/>
      <c r="PO29" s="150"/>
      <c r="PP29" s="150"/>
      <c r="PQ29" s="150"/>
      <c r="PR29" s="150"/>
      <c r="PS29" s="150"/>
      <c r="PT29" s="150"/>
      <c r="PU29" s="150"/>
      <c r="PV29" s="150"/>
      <c r="PW29" s="150"/>
      <c r="PX29" s="150"/>
      <c r="PY29" s="150"/>
      <c r="PZ29" s="150"/>
      <c r="QA29" s="150"/>
      <c r="QB29" s="150"/>
      <c r="QC29" s="150"/>
      <c r="QD29" s="150"/>
      <c r="QE29" s="150"/>
      <c r="QF29" s="150"/>
      <c r="QG29" s="150"/>
      <c r="QH29" s="150"/>
      <c r="QI29" s="150"/>
      <c r="QJ29" s="150"/>
      <c r="QK29" s="150"/>
      <c r="QL29" s="150"/>
      <c r="QM29" s="150"/>
      <c r="QN29" s="150"/>
      <c r="QO29" s="150"/>
      <c r="QP29" s="150"/>
      <c r="QQ29" s="150"/>
      <c r="QR29" s="150"/>
      <c r="QS29" s="150"/>
      <c r="QT29" s="150"/>
      <c r="QU29" s="150"/>
      <c r="QV29" s="150"/>
      <c r="QW29" s="150"/>
      <c r="QX29" s="150"/>
      <c r="QY29" s="150"/>
      <c r="QZ29" s="150"/>
      <c r="RA29" s="150"/>
      <c r="RB29" s="150"/>
      <c r="RC29" s="150"/>
      <c r="RD29" s="150"/>
      <c r="RE29" s="150"/>
      <c r="RF29" s="150"/>
      <c r="RG29" s="150"/>
      <c r="RH29" s="150"/>
      <c r="RI29" s="150"/>
      <c r="RJ29" s="150"/>
      <c r="RK29" s="150"/>
      <c r="RL29" s="150"/>
      <c r="RM29" s="150"/>
      <c r="RN29" s="150"/>
      <c r="RO29" s="150"/>
      <c r="RP29" s="150"/>
      <c r="RQ29" s="150"/>
      <c r="RR29" s="150"/>
      <c r="RS29" s="150"/>
      <c r="RT29" s="150"/>
      <c r="RU29" s="150"/>
      <c r="RV29" s="150"/>
      <c r="RW29" s="150"/>
      <c r="RX29" s="150"/>
      <c r="RY29" s="150"/>
      <c r="RZ29" s="150"/>
      <c r="SA29" s="150"/>
      <c r="SB29" s="150"/>
      <c r="SC29" s="150"/>
      <c r="SD29" s="150"/>
      <c r="SE29" s="150"/>
      <c r="SF29" s="150"/>
      <c r="SG29" s="150"/>
      <c r="SH29" s="150"/>
      <c r="SI29" s="150"/>
      <c r="SJ29" s="150"/>
      <c r="SK29" s="150"/>
      <c r="SL29" s="150"/>
      <c r="SM29" s="150"/>
      <c r="SN29" s="150"/>
      <c r="SO29" s="150"/>
      <c r="SP29" s="150"/>
      <c r="SQ29" s="150"/>
      <c r="SR29" s="150"/>
      <c r="SS29" s="150"/>
      <c r="ST29" s="150"/>
      <c r="SU29" s="150"/>
      <c r="SV29" s="150"/>
      <c r="SW29" s="150"/>
      <c r="SX29" s="150"/>
      <c r="SY29" s="150"/>
      <c r="SZ29" s="150"/>
      <c r="TA29" s="150"/>
      <c r="TB29" s="150"/>
      <c r="TC29" s="150"/>
      <c r="TD29" s="150"/>
      <c r="TE29" s="150"/>
      <c r="TF29" s="150"/>
      <c r="TG29" s="150"/>
      <c r="TH29" s="150"/>
      <c r="TI29" s="150"/>
      <c r="TJ29" s="150"/>
      <c r="TK29" s="150"/>
      <c r="TL29" s="150"/>
      <c r="TM29" s="150"/>
      <c r="TN29" s="150"/>
      <c r="TO29" s="150"/>
      <c r="TP29" s="150"/>
      <c r="TQ29" s="150"/>
      <c r="TR29" s="150"/>
      <c r="TS29" s="150"/>
      <c r="TT29" s="150"/>
      <c r="TU29" s="150"/>
      <c r="TV29" s="150"/>
      <c r="TW29" s="150"/>
      <c r="TX29" s="150"/>
      <c r="TY29" s="150"/>
      <c r="TZ29" s="150"/>
      <c r="UA29" s="150"/>
      <c r="UB29" s="150"/>
      <c r="UC29" s="150"/>
      <c r="UD29" s="150"/>
      <c r="UE29" s="150"/>
      <c r="UF29" s="150"/>
      <c r="UG29" s="150"/>
      <c r="UH29" s="150"/>
      <c r="UI29" s="150"/>
      <c r="UJ29" s="150"/>
      <c r="UK29" s="150"/>
      <c r="UL29" s="150"/>
      <c r="UM29" s="150"/>
      <c r="UN29" s="150"/>
      <c r="UO29" s="150"/>
      <c r="UP29" s="150"/>
      <c r="UQ29" s="150"/>
      <c r="US29" s="150"/>
      <c r="UT29" s="150"/>
      <c r="UU29" s="150"/>
      <c r="UV29" s="150"/>
      <c r="UW29" s="150"/>
      <c r="UX29" s="150"/>
      <c r="UY29" s="150"/>
      <c r="UZ29" s="150"/>
      <c r="VA29" s="150"/>
      <c r="VB29" s="150"/>
      <c r="VC29" s="150"/>
      <c r="VD29" s="150"/>
      <c r="VE29" s="150"/>
      <c r="VF29" s="150"/>
      <c r="VG29" s="150"/>
      <c r="VH29" s="150"/>
      <c r="VI29" s="150"/>
      <c r="VJ29" s="150"/>
      <c r="VK29" s="150"/>
      <c r="VL29" s="150"/>
      <c r="VN29" s="150"/>
      <c r="VO29" s="150"/>
      <c r="VP29" s="150"/>
      <c r="VQ29" s="150"/>
      <c r="VR29" s="150"/>
      <c r="VS29" s="150"/>
      <c r="VT29" s="150"/>
      <c r="VU29" s="150"/>
      <c r="VV29" s="150"/>
      <c r="VW29" s="150"/>
      <c r="VX29" s="150"/>
      <c r="VY29" s="150"/>
      <c r="VZ29" s="150"/>
      <c r="WA29" s="150"/>
      <c r="WB29" s="150"/>
      <c r="WC29" s="150"/>
      <c r="WD29" s="150"/>
      <c r="WE29" s="150"/>
      <c r="WF29" s="150"/>
      <c r="WG29" s="150"/>
      <c r="WI29" s="150"/>
      <c r="WJ29" s="150"/>
      <c r="WK29" s="150"/>
      <c r="WL29" s="150"/>
      <c r="WM29" s="150"/>
      <c r="WN29" s="150"/>
      <c r="WO29" s="150"/>
      <c r="WP29" s="150"/>
      <c r="WQ29" s="150"/>
      <c r="WR29" s="150"/>
      <c r="WS29" s="150"/>
      <c r="WT29" s="150"/>
      <c r="WU29" s="150"/>
      <c r="WV29" s="150"/>
      <c r="WW29" s="150"/>
      <c r="WX29" s="150"/>
      <c r="WY29" s="150"/>
      <c r="WZ29" s="150"/>
      <c r="XA29" s="150"/>
      <c r="XB29" s="150"/>
      <c r="XD29" s="150"/>
      <c r="XE29" s="150"/>
      <c r="XF29" s="150"/>
      <c r="XG29" s="150"/>
      <c r="XH29" s="150"/>
      <c r="XI29" s="150"/>
      <c r="XJ29" s="150"/>
      <c r="XK29" s="150"/>
      <c r="XL29" s="150"/>
      <c r="XM29" s="150"/>
      <c r="XN29" s="150"/>
      <c r="XO29" s="150"/>
      <c r="XP29" s="150"/>
      <c r="XQ29" s="150"/>
      <c r="XR29" s="150"/>
      <c r="XS29" s="150"/>
      <c r="XT29" s="150"/>
      <c r="XU29" s="150"/>
      <c r="XV29" s="150"/>
      <c r="XW29" s="150"/>
      <c r="XY29" s="150"/>
      <c r="XZ29" s="150"/>
      <c r="YA29" s="150"/>
      <c r="YB29" s="150"/>
      <c r="YC29" s="150"/>
      <c r="YD29" s="150"/>
      <c r="YE29" s="150"/>
      <c r="YF29" s="150"/>
      <c r="YG29" s="150"/>
      <c r="YH29" s="150"/>
      <c r="YI29" s="150"/>
      <c r="YJ29" s="150"/>
      <c r="YK29" s="150"/>
      <c r="YL29" s="150"/>
      <c r="YM29" s="150"/>
      <c r="YN29" s="150"/>
      <c r="YO29" s="150"/>
      <c r="YP29" s="150"/>
      <c r="YQ29" s="150"/>
      <c r="YR29" s="150"/>
      <c r="YT29" s="150"/>
      <c r="YU29" s="150"/>
      <c r="YV29" s="150"/>
      <c r="YW29" s="150"/>
      <c r="YX29" s="150"/>
      <c r="YY29" s="150"/>
      <c r="YZ29" s="150"/>
      <c r="ZA29" s="150"/>
      <c r="ZB29" s="150"/>
      <c r="ZC29" s="150"/>
      <c r="ZD29" s="150"/>
      <c r="ZE29" s="150"/>
      <c r="ZF29" s="150"/>
      <c r="ZG29" s="150"/>
      <c r="ZH29" s="150"/>
      <c r="ZI29" s="150"/>
      <c r="ZJ29" s="150"/>
      <c r="ZK29" s="150"/>
      <c r="ZL29" s="150"/>
      <c r="ZM29" s="150"/>
      <c r="ZO29" s="150"/>
      <c r="ZP29" s="150"/>
      <c r="ZQ29" s="150"/>
      <c r="ZR29" s="150"/>
      <c r="ZS29" s="150"/>
      <c r="ZT29" s="150"/>
      <c r="ZU29" s="150"/>
      <c r="ZV29" s="150"/>
      <c r="ZW29" s="150"/>
      <c r="ZX29" s="150"/>
      <c r="ZY29" s="150"/>
      <c r="ZZ29" s="150"/>
      <c r="AAA29" s="150"/>
      <c r="AAB29" s="150"/>
      <c r="AAC29" s="150"/>
      <c r="AAD29" s="150"/>
      <c r="AAE29" s="150"/>
      <c r="AAF29" s="150"/>
      <c r="AAG29" s="150"/>
      <c r="AAH29" s="150"/>
      <c r="AAJ29" s="150"/>
      <c r="AAK29" s="150"/>
      <c r="AAL29" s="150"/>
      <c r="AAM29" s="150"/>
      <c r="AAN29" s="150"/>
      <c r="AAO29" s="150"/>
      <c r="AAP29" s="150"/>
      <c r="AAQ29" s="150"/>
      <c r="AAR29" s="150"/>
      <c r="AAS29" s="150"/>
      <c r="AAT29" s="150"/>
      <c r="AAU29" s="150"/>
      <c r="AAV29" s="150"/>
      <c r="AAW29" s="150"/>
      <c r="AAX29" s="150"/>
      <c r="AAY29" s="150"/>
      <c r="AAZ29" s="150"/>
      <c r="ABA29" s="150"/>
      <c r="ABB29" s="150"/>
      <c r="ABC29" s="150"/>
      <c r="ABE29" s="150"/>
      <c r="ABF29" s="150"/>
      <c r="ABG29" s="150"/>
      <c r="ABH29" s="150"/>
      <c r="ABI29" s="150"/>
      <c r="ABJ29" s="150"/>
      <c r="ABK29" s="150"/>
      <c r="ABL29" s="150"/>
      <c r="ABM29" s="150"/>
      <c r="ABN29" s="150"/>
      <c r="ABO29" s="150"/>
      <c r="ABP29" s="150"/>
      <c r="ABQ29" s="150"/>
      <c r="ABR29" s="150"/>
      <c r="ABS29" s="150"/>
      <c r="ABT29" s="150"/>
      <c r="ABU29" s="150"/>
      <c r="ABV29" s="150"/>
      <c r="ABW29" s="150"/>
      <c r="ABX29" s="150"/>
      <c r="ABZ29" s="150"/>
      <c r="ACA29" s="150"/>
      <c r="ACB29" s="150"/>
      <c r="ACC29" s="150"/>
      <c r="ACD29" s="150"/>
      <c r="ACE29" s="150"/>
      <c r="ACF29" s="150"/>
      <c r="ACG29" s="150"/>
      <c r="ACH29" s="150"/>
      <c r="ACI29" s="150"/>
      <c r="ACJ29" s="150"/>
      <c r="ACK29" s="150"/>
      <c r="ACL29" s="150"/>
      <c r="ACM29" s="150"/>
      <c r="ACN29" s="150"/>
      <c r="ACO29" s="150"/>
      <c r="ACP29" s="150"/>
      <c r="ACQ29" s="150"/>
      <c r="ACR29" s="150"/>
      <c r="ACS29" s="150"/>
      <c r="ACU29" s="150"/>
      <c r="ACV29" s="150"/>
      <c r="ACW29" s="150"/>
      <c r="ACX29" s="150"/>
      <c r="ACY29" s="150"/>
      <c r="ACZ29" s="150"/>
      <c r="ADA29" s="150"/>
      <c r="ADB29" s="150"/>
      <c r="ADC29" s="150"/>
      <c r="ADD29" s="150"/>
      <c r="ADE29" s="150"/>
      <c r="ADF29" s="150"/>
      <c r="ADG29" s="150"/>
      <c r="ADH29" s="150"/>
      <c r="ADI29" s="150"/>
      <c r="ADJ29" s="150"/>
      <c r="ADK29" s="150"/>
      <c r="ADL29" s="150"/>
      <c r="ADM29" s="150"/>
      <c r="ADN29" s="150"/>
      <c r="ADP29" s="150"/>
      <c r="ADQ29" s="150"/>
      <c r="ADR29" s="150"/>
      <c r="ADS29" s="150"/>
      <c r="ADT29" s="150"/>
      <c r="ADU29" s="150"/>
      <c r="ADV29" s="150"/>
      <c r="ADW29" s="150"/>
      <c r="ADX29" s="150"/>
      <c r="ADY29" s="150"/>
      <c r="ADZ29" s="150"/>
      <c r="AEA29" s="150"/>
      <c r="AEB29" s="150"/>
      <c r="AEC29" s="150"/>
      <c r="AED29" s="150"/>
      <c r="AEE29" s="150"/>
      <c r="AEF29" s="150"/>
      <c r="AEG29" s="150"/>
      <c r="AEH29" s="150"/>
      <c r="AEI29" s="150"/>
      <c r="AEK29" s="150"/>
      <c r="AEL29" s="150"/>
      <c r="AEM29" s="150"/>
      <c r="AEN29" s="150"/>
      <c r="AEO29" s="150"/>
      <c r="AEP29" s="150"/>
      <c r="AEQ29" s="150"/>
      <c r="AER29" s="150"/>
      <c r="AES29" s="150"/>
      <c r="AET29" s="150"/>
      <c r="AEU29" s="150"/>
      <c r="AEV29" s="150"/>
      <c r="AEW29" s="150"/>
      <c r="AEX29" s="150"/>
      <c r="AEY29" s="150"/>
      <c r="AEZ29" s="150"/>
      <c r="AFA29" s="150"/>
      <c r="AFB29" s="150"/>
      <c r="AFC29" s="150"/>
      <c r="AFD29" s="150"/>
    </row>
    <row r="30" spans="1:837" s="159" customFormat="1" ht="20.100000000000001" customHeight="1" outlineLevel="4">
      <c r="A30" s="166"/>
      <c r="B30" s="162" t="s">
        <v>374</v>
      </c>
      <c r="C30" s="210" t="s">
        <v>395</v>
      </c>
      <c r="D30" s="110"/>
      <c r="E30" s="167"/>
      <c r="F30" s="206">
        <f>G20+1</f>
        <v>45403</v>
      </c>
      <c r="G30" s="206">
        <f>F30+H30-1</f>
        <v>45416</v>
      </c>
      <c r="H30" s="156">
        <v>14</v>
      </c>
      <c r="I30" s="157">
        <f t="shared" ca="1" si="61"/>
        <v>0.21428571428571427</v>
      </c>
      <c r="J30" s="207">
        <f ca="1">H30*K30-H30*I30</f>
        <v>-3</v>
      </c>
      <c r="K30" s="111">
        <v>0</v>
      </c>
      <c r="L30" s="158"/>
      <c r="M30" s="158"/>
      <c r="N30" s="158"/>
      <c r="O30" s="158"/>
      <c r="P30" s="158"/>
      <c r="Q30" s="158"/>
      <c r="R30" s="158"/>
      <c r="S30" s="158"/>
      <c r="T30" s="158"/>
      <c r="U30" s="158"/>
      <c r="V30" s="158"/>
      <c r="W30" s="158"/>
      <c r="X30" s="158"/>
      <c r="Y30" s="158"/>
      <c r="Z30" s="158"/>
      <c r="AA30" s="158"/>
      <c r="AB30" s="158"/>
      <c r="AC30" s="158"/>
      <c r="AD30" s="158"/>
      <c r="AE30" s="158"/>
      <c r="AF30" s="158"/>
      <c r="AG30" s="158"/>
      <c r="AH30" s="158"/>
      <c r="AI30" s="158"/>
      <c r="AJ30" s="158"/>
      <c r="AK30" s="158"/>
      <c r="AL30" s="158"/>
      <c r="AM30" s="158"/>
      <c r="AN30" s="158"/>
      <c r="AO30" s="158"/>
      <c r="AP30" s="158"/>
      <c r="AQ30" s="158"/>
      <c r="AR30" s="158"/>
      <c r="AS30" s="158"/>
      <c r="AT30" s="158"/>
      <c r="AU30" s="158"/>
      <c r="AV30" s="158"/>
      <c r="AW30" s="158"/>
      <c r="AX30" s="158"/>
      <c r="AY30" s="158"/>
      <c r="AZ30" s="158"/>
      <c r="BA30" s="158"/>
      <c r="BB30" s="158"/>
      <c r="BC30" s="158"/>
      <c r="BD30" s="158"/>
      <c r="BE30" s="158"/>
      <c r="BF30" s="158"/>
      <c r="BG30" s="158"/>
      <c r="BH30" s="158"/>
      <c r="BI30" s="158"/>
      <c r="BJ30" s="158"/>
      <c r="BK30" s="158"/>
      <c r="BL30" s="158"/>
      <c r="BM30" s="158"/>
      <c r="BN30" s="158"/>
      <c r="BO30" s="158"/>
      <c r="BP30" s="158"/>
      <c r="BQ30" s="158"/>
      <c r="BR30" s="158"/>
      <c r="BS30" s="158"/>
      <c r="BT30" s="158"/>
      <c r="BU30" s="158"/>
      <c r="BV30" s="158"/>
      <c r="BW30" s="158"/>
      <c r="BX30" s="158"/>
      <c r="BY30" s="158"/>
      <c r="BZ30" s="158"/>
      <c r="CA30" s="158"/>
      <c r="CB30" s="158"/>
      <c r="CC30" s="158"/>
      <c r="CD30" s="158"/>
      <c r="CE30" s="158"/>
      <c r="CF30" s="158"/>
      <c r="CG30" s="158"/>
      <c r="CH30" s="158"/>
      <c r="CI30" s="158"/>
      <c r="CJ30" s="158"/>
      <c r="CK30" s="158"/>
      <c r="CL30" s="158"/>
      <c r="CM30" s="158"/>
      <c r="CN30" s="158"/>
      <c r="CO30" s="158"/>
      <c r="CP30" s="158"/>
      <c r="CQ30" s="158"/>
      <c r="CR30" s="158"/>
      <c r="CS30" s="158"/>
      <c r="CT30" s="158"/>
      <c r="CU30" s="158"/>
      <c r="CV30" s="158"/>
      <c r="CW30" s="158"/>
      <c r="CX30" s="158"/>
      <c r="CY30" s="158"/>
      <c r="CZ30" s="158"/>
      <c r="DA30" s="158"/>
      <c r="DB30" s="158"/>
      <c r="DC30" s="158"/>
      <c r="DD30" s="158"/>
      <c r="DE30" s="158"/>
      <c r="DF30" s="158"/>
      <c r="DG30" s="158"/>
      <c r="DH30" s="158"/>
      <c r="DI30" s="158"/>
      <c r="DJ30" s="158"/>
      <c r="DK30" s="158"/>
      <c r="DL30" s="158"/>
      <c r="DM30" s="158"/>
      <c r="DN30" s="158"/>
      <c r="DO30" s="158"/>
      <c r="DP30" s="158"/>
      <c r="DQ30" s="158"/>
      <c r="DR30" s="158"/>
      <c r="DS30" s="158"/>
      <c r="DT30" s="158"/>
      <c r="DU30" s="158"/>
      <c r="DV30" s="158"/>
      <c r="DW30" s="158"/>
      <c r="DX30" s="158"/>
      <c r="DY30" s="158"/>
      <c r="DZ30" s="158"/>
      <c r="EA30" s="158"/>
      <c r="EB30" s="158"/>
      <c r="EC30" s="158"/>
      <c r="ED30" s="158"/>
      <c r="EE30" s="158"/>
      <c r="EF30" s="158"/>
      <c r="EG30" s="158"/>
      <c r="EH30" s="158"/>
      <c r="EI30" s="158"/>
      <c r="EJ30" s="158"/>
      <c r="EK30" s="158"/>
      <c r="EL30" s="158"/>
      <c r="EM30" s="158"/>
      <c r="EN30" s="158"/>
      <c r="EO30" s="158"/>
      <c r="EP30" s="158"/>
      <c r="EQ30" s="158"/>
      <c r="ER30" s="158"/>
      <c r="ES30" s="158"/>
      <c r="ET30" s="158"/>
      <c r="EU30" s="158"/>
      <c r="EV30" s="158"/>
      <c r="EW30" s="158"/>
      <c r="EX30" s="158"/>
      <c r="EY30" s="158"/>
      <c r="EZ30" s="158"/>
      <c r="FA30" s="158"/>
      <c r="FB30" s="158"/>
      <c r="FC30" s="158"/>
      <c r="FD30" s="158"/>
      <c r="FE30" s="158"/>
      <c r="FF30" s="158"/>
      <c r="FG30" s="158"/>
      <c r="FH30" s="158"/>
      <c r="FI30" s="158"/>
      <c r="FJ30" s="158"/>
      <c r="FK30" s="158"/>
      <c r="FL30" s="158"/>
      <c r="FM30" s="158"/>
      <c r="FN30" s="158"/>
      <c r="FO30" s="158"/>
      <c r="FP30" s="158"/>
      <c r="FQ30" s="158"/>
      <c r="FR30" s="158"/>
      <c r="FS30" s="158"/>
      <c r="FT30" s="158"/>
      <c r="FU30" s="158"/>
      <c r="FV30" s="158"/>
      <c r="FW30" s="158"/>
      <c r="FX30" s="158"/>
      <c r="FY30" s="158"/>
      <c r="FZ30" s="158"/>
      <c r="GA30" s="158"/>
      <c r="GB30" s="158"/>
      <c r="GC30" s="158"/>
      <c r="GD30" s="158"/>
      <c r="GE30" s="158"/>
      <c r="GF30" s="158"/>
      <c r="GG30" s="158"/>
      <c r="GH30" s="158"/>
      <c r="GI30" s="158"/>
      <c r="GJ30" s="158"/>
      <c r="GK30" s="158"/>
      <c r="GL30" s="158"/>
      <c r="GM30" s="158"/>
      <c r="GN30" s="158"/>
      <c r="GO30" s="158"/>
      <c r="GP30" s="158"/>
      <c r="GQ30" s="158"/>
      <c r="GR30" s="158"/>
      <c r="GS30" s="158"/>
      <c r="GT30" s="158"/>
      <c r="GU30" s="158"/>
      <c r="GV30" s="158"/>
      <c r="GW30" s="158"/>
      <c r="GX30" s="158"/>
      <c r="GY30" s="158"/>
      <c r="GZ30" s="158"/>
      <c r="HA30" s="158"/>
      <c r="HB30" s="158"/>
      <c r="HC30" s="158"/>
      <c r="HD30" s="158"/>
      <c r="HE30" s="158"/>
      <c r="HF30" s="158"/>
      <c r="HG30" s="158"/>
      <c r="HH30" s="158"/>
      <c r="HI30" s="158"/>
      <c r="HJ30" s="158"/>
      <c r="HK30" s="158"/>
      <c r="HL30" s="158"/>
      <c r="HM30" s="158"/>
      <c r="HN30" s="158"/>
      <c r="HO30" s="158"/>
      <c r="HP30" s="158"/>
      <c r="HQ30" s="158"/>
      <c r="HR30" s="158"/>
      <c r="HS30" s="158"/>
      <c r="HT30" s="158"/>
      <c r="HU30" s="158"/>
      <c r="HV30" s="158"/>
      <c r="HW30" s="158"/>
      <c r="HX30" s="158"/>
      <c r="HY30" s="158"/>
      <c r="HZ30" s="158"/>
      <c r="IA30" s="158"/>
      <c r="IB30" s="158"/>
      <c r="IC30" s="158"/>
      <c r="ID30" s="158"/>
      <c r="IE30" s="158"/>
      <c r="IF30" s="158"/>
      <c r="IG30" s="158"/>
      <c r="IH30" s="158"/>
      <c r="II30" s="158"/>
      <c r="IJ30" s="158"/>
      <c r="IK30" s="158"/>
      <c r="IL30" s="158"/>
      <c r="IM30" s="158"/>
      <c r="IN30" s="158"/>
      <c r="IO30" s="158"/>
      <c r="IP30" s="158"/>
      <c r="IQ30" s="158"/>
      <c r="IR30" s="158"/>
      <c r="IS30" s="158"/>
      <c r="IT30" s="158"/>
      <c r="IU30" s="158"/>
      <c r="IV30" s="158"/>
      <c r="IW30" s="158"/>
      <c r="IX30" s="158"/>
      <c r="IY30" s="158"/>
      <c r="IZ30" s="158"/>
      <c r="JA30" s="158"/>
      <c r="JB30" s="158"/>
      <c r="JC30" s="158"/>
      <c r="JD30" s="158"/>
      <c r="JE30" s="158"/>
      <c r="JF30" s="158"/>
      <c r="JG30" s="158"/>
      <c r="JH30" s="158"/>
      <c r="JI30" s="158"/>
      <c r="JJ30" s="158"/>
      <c r="JK30" s="158"/>
      <c r="JL30" s="158"/>
      <c r="JM30" s="158"/>
      <c r="JN30" s="158"/>
      <c r="JO30" s="158"/>
      <c r="JP30" s="158"/>
      <c r="JQ30" s="158"/>
      <c r="JR30" s="158"/>
      <c r="JS30" s="158"/>
      <c r="JT30" s="158"/>
      <c r="JU30" s="158"/>
      <c r="JV30" s="158"/>
      <c r="JW30" s="158"/>
      <c r="JX30" s="158"/>
      <c r="JY30" s="158"/>
      <c r="JZ30" s="158"/>
      <c r="KA30" s="158"/>
      <c r="KB30" s="158"/>
      <c r="KC30" s="158"/>
      <c r="KD30" s="158"/>
      <c r="KE30" s="158"/>
      <c r="KF30" s="158"/>
      <c r="KG30" s="158"/>
      <c r="KH30" s="158"/>
      <c r="KI30" s="158"/>
      <c r="KJ30" s="158"/>
      <c r="KK30" s="158"/>
      <c r="KL30" s="158"/>
      <c r="KM30" s="158"/>
      <c r="KN30" s="158"/>
      <c r="KO30" s="158"/>
      <c r="KP30" s="158"/>
      <c r="KQ30" s="158"/>
      <c r="KR30" s="158"/>
      <c r="KS30" s="158"/>
      <c r="KT30" s="158"/>
      <c r="KU30" s="158"/>
      <c r="KV30" s="158"/>
      <c r="KW30" s="158"/>
      <c r="KX30" s="158"/>
      <c r="KY30" s="158"/>
      <c r="KZ30" s="158"/>
      <c r="LA30" s="158"/>
      <c r="LB30" s="158"/>
      <c r="LC30" s="158"/>
      <c r="LD30" s="158"/>
      <c r="LE30" s="158"/>
      <c r="LF30" s="158"/>
      <c r="LG30" s="158"/>
      <c r="LH30" s="158"/>
      <c r="LI30" s="158"/>
      <c r="LJ30" s="158"/>
      <c r="LK30" s="158"/>
      <c r="LL30" s="158"/>
      <c r="LM30" s="158"/>
      <c r="LN30" s="158"/>
      <c r="LO30" s="158"/>
      <c r="LP30" s="158"/>
      <c r="LQ30" s="158"/>
      <c r="LR30" s="158"/>
      <c r="LS30" s="158"/>
      <c r="LT30" s="158"/>
      <c r="LU30" s="158"/>
      <c r="LV30" s="158"/>
      <c r="LW30" s="158"/>
      <c r="LX30" s="158"/>
      <c r="LY30" s="158"/>
      <c r="LZ30" s="158"/>
      <c r="MA30" s="158"/>
      <c r="MB30" s="158"/>
      <c r="MC30" s="158"/>
      <c r="MD30" s="158"/>
      <c r="ME30" s="158"/>
      <c r="MF30" s="158"/>
      <c r="MG30" s="158"/>
      <c r="MH30" s="158"/>
      <c r="MI30" s="158"/>
      <c r="MJ30" s="158"/>
      <c r="MK30" s="158"/>
      <c r="ML30" s="158"/>
      <c r="MM30" s="158"/>
      <c r="MN30" s="158"/>
      <c r="MO30" s="158"/>
      <c r="MP30" s="158"/>
      <c r="MQ30" s="158"/>
      <c r="MR30" s="158"/>
      <c r="MS30" s="158"/>
      <c r="MT30" s="158"/>
      <c r="MU30" s="158"/>
      <c r="MV30" s="158"/>
      <c r="MW30" s="158"/>
      <c r="MX30" s="158"/>
      <c r="MY30" s="158"/>
      <c r="MZ30" s="158"/>
      <c r="NA30" s="158"/>
      <c r="NB30" s="158"/>
      <c r="NC30" s="158"/>
      <c r="ND30" s="158"/>
      <c r="NE30" s="158"/>
      <c r="NF30" s="158"/>
      <c r="NG30" s="158"/>
      <c r="NH30" s="158"/>
      <c r="NI30" s="158"/>
      <c r="NJ30" s="158"/>
      <c r="NK30" s="158"/>
      <c r="NL30" s="158"/>
      <c r="NM30" s="158"/>
      <c r="NN30" s="158"/>
      <c r="NO30" s="158"/>
      <c r="NP30" s="158"/>
      <c r="NQ30" s="158"/>
      <c r="NR30" s="158"/>
      <c r="NS30" s="158"/>
      <c r="NT30" s="158"/>
      <c r="NU30" s="158"/>
      <c r="NV30" s="158"/>
      <c r="NW30" s="158"/>
      <c r="NX30" s="158"/>
      <c r="NY30" s="158"/>
      <c r="NZ30" s="158"/>
      <c r="OA30" s="158"/>
      <c r="OB30" s="158"/>
      <c r="OC30" s="158"/>
      <c r="OD30" s="158"/>
      <c r="OE30" s="158"/>
      <c r="OF30" s="158"/>
      <c r="OG30" s="158"/>
      <c r="OH30" s="158"/>
      <c r="OI30" s="158"/>
      <c r="OJ30" s="158"/>
      <c r="OK30" s="158"/>
      <c r="OL30" s="158"/>
      <c r="OM30" s="158"/>
      <c r="ON30" s="158"/>
      <c r="OO30" s="158"/>
      <c r="OP30" s="158"/>
      <c r="OQ30" s="158"/>
      <c r="OR30" s="158"/>
      <c r="OS30" s="158"/>
      <c r="OT30" s="158"/>
      <c r="OU30" s="158"/>
      <c r="OV30" s="158"/>
      <c r="OW30" s="158"/>
      <c r="OX30" s="158"/>
      <c r="OY30" s="158"/>
      <c r="OZ30" s="158"/>
      <c r="PA30" s="158"/>
      <c r="PB30" s="158"/>
      <c r="PC30" s="158"/>
      <c r="PD30" s="158"/>
      <c r="PE30" s="158"/>
      <c r="PF30" s="158"/>
      <c r="PG30" s="158"/>
      <c r="PH30" s="158"/>
      <c r="PI30" s="158"/>
      <c r="PJ30" s="158"/>
      <c r="PK30" s="158"/>
      <c r="PL30" s="158"/>
      <c r="PM30" s="158"/>
      <c r="PN30" s="158"/>
      <c r="PO30" s="158"/>
      <c r="PP30" s="158"/>
      <c r="PQ30" s="158"/>
      <c r="PR30" s="158"/>
      <c r="PS30" s="158"/>
      <c r="PT30" s="158"/>
      <c r="PU30" s="158"/>
      <c r="PV30" s="158"/>
      <c r="PW30" s="158"/>
      <c r="PX30" s="158"/>
      <c r="PY30" s="158"/>
      <c r="PZ30" s="158"/>
      <c r="QA30" s="158"/>
      <c r="QB30" s="158"/>
      <c r="QC30" s="158"/>
      <c r="QD30" s="158"/>
      <c r="QE30" s="158"/>
      <c r="QF30" s="158"/>
      <c r="QG30" s="158"/>
      <c r="QH30" s="158"/>
      <c r="QI30" s="158"/>
      <c r="QJ30" s="158"/>
      <c r="QK30" s="158"/>
      <c r="QL30" s="158"/>
      <c r="QM30" s="158"/>
      <c r="QN30" s="158"/>
      <c r="QO30" s="158"/>
      <c r="QP30" s="158"/>
      <c r="QQ30" s="158"/>
      <c r="QR30" s="158"/>
      <c r="QS30" s="158"/>
      <c r="QT30" s="158"/>
      <c r="QU30" s="158"/>
      <c r="QV30" s="158"/>
      <c r="QW30" s="158"/>
      <c r="QX30" s="158"/>
      <c r="QY30" s="158"/>
      <c r="QZ30" s="158"/>
      <c r="RA30" s="158"/>
      <c r="RB30" s="158"/>
      <c r="RC30" s="158"/>
      <c r="RD30" s="158"/>
      <c r="RE30" s="158"/>
      <c r="RF30" s="158"/>
      <c r="RG30" s="158"/>
      <c r="RH30" s="158"/>
      <c r="RI30" s="158"/>
      <c r="RJ30" s="158"/>
      <c r="RK30" s="158"/>
      <c r="RL30" s="158"/>
      <c r="RM30" s="158"/>
      <c r="RN30" s="158"/>
      <c r="RO30" s="158"/>
      <c r="RP30" s="158"/>
      <c r="RQ30" s="158"/>
      <c r="RR30" s="158"/>
      <c r="RS30" s="158"/>
      <c r="RT30" s="158"/>
      <c r="RU30" s="158"/>
      <c r="RV30" s="158"/>
      <c r="RW30" s="158"/>
      <c r="RX30" s="158"/>
      <c r="RY30" s="158"/>
      <c r="RZ30" s="158"/>
      <c r="SA30" s="158"/>
      <c r="SB30" s="158"/>
      <c r="SC30" s="158"/>
      <c r="SD30" s="158"/>
      <c r="SE30" s="158"/>
      <c r="SF30" s="158"/>
      <c r="SG30" s="158"/>
      <c r="SH30" s="158"/>
      <c r="SI30" s="158"/>
      <c r="SJ30" s="158"/>
      <c r="SK30" s="158"/>
      <c r="SL30" s="158"/>
      <c r="SM30" s="158"/>
      <c r="SN30" s="158"/>
      <c r="SO30" s="158"/>
      <c r="SP30" s="158"/>
      <c r="SQ30" s="158"/>
      <c r="SR30" s="158"/>
      <c r="SS30" s="158"/>
      <c r="ST30" s="158"/>
      <c r="SU30" s="158"/>
      <c r="SV30" s="158"/>
      <c r="SW30" s="158"/>
      <c r="SX30" s="158"/>
      <c r="SY30" s="158"/>
      <c r="SZ30" s="158"/>
      <c r="TA30" s="158"/>
      <c r="TB30" s="158"/>
      <c r="TC30" s="158"/>
      <c r="TD30" s="158"/>
      <c r="TE30" s="158"/>
      <c r="TF30" s="158"/>
      <c r="TG30" s="158"/>
      <c r="TH30" s="158"/>
      <c r="TI30" s="158"/>
      <c r="TJ30" s="158"/>
      <c r="TK30" s="158"/>
      <c r="TL30" s="158"/>
      <c r="TM30" s="158"/>
      <c r="TN30" s="158"/>
      <c r="TO30" s="158"/>
      <c r="TP30" s="158"/>
      <c r="TQ30" s="158"/>
      <c r="TR30" s="158"/>
      <c r="TS30" s="158"/>
      <c r="TT30" s="158"/>
      <c r="TU30" s="158"/>
      <c r="TV30" s="158"/>
      <c r="TW30" s="158"/>
      <c r="TX30" s="158"/>
      <c r="TY30" s="158"/>
      <c r="TZ30" s="158"/>
      <c r="UA30" s="158"/>
      <c r="UB30" s="158"/>
      <c r="UC30" s="158"/>
      <c r="UD30" s="158"/>
      <c r="UE30" s="158"/>
      <c r="UF30" s="158"/>
      <c r="UG30" s="158"/>
      <c r="UH30" s="158"/>
      <c r="UI30" s="158"/>
      <c r="UJ30" s="158"/>
      <c r="UK30" s="158"/>
      <c r="UL30" s="158"/>
      <c r="UM30" s="158"/>
      <c r="UN30" s="158"/>
      <c r="UO30" s="158"/>
      <c r="UP30" s="158"/>
      <c r="UQ30" s="158"/>
      <c r="US30" s="158"/>
      <c r="UT30" s="158"/>
      <c r="UU30" s="158"/>
      <c r="UV30" s="158"/>
      <c r="UW30" s="158"/>
      <c r="UX30" s="158"/>
      <c r="UY30" s="158"/>
      <c r="UZ30" s="158"/>
      <c r="VA30" s="158"/>
      <c r="VB30" s="158"/>
      <c r="VC30" s="158"/>
      <c r="VD30" s="158"/>
      <c r="VE30" s="158"/>
      <c r="VF30" s="158"/>
      <c r="VG30" s="158"/>
      <c r="VH30" s="158"/>
      <c r="VI30" s="158"/>
      <c r="VJ30" s="158"/>
      <c r="VK30" s="158"/>
      <c r="VL30" s="158"/>
      <c r="VN30" s="158"/>
      <c r="VO30" s="158"/>
      <c r="VP30" s="158"/>
      <c r="VQ30" s="158"/>
      <c r="VR30" s="158"/>
      <c r="VS30" s="158"/>
      <c r="VT30" s="158"/>
      <c r="VU30" s="158"/>
      <c r="VV30" s="158"/>
      <c r="VW30" s="158"/>
      <c r="VX30" s="158"/>
      <c r="VY30" s="158"/>
      <c r="VZ30" s="158"/>
      <c r="WA30" s="158"/>
      <c r="WB30" s="158"/>
      <c r="WC30" s="158"/>
      <c r="WD30" s="158"/>
      <c r="WE30" s="158"/>
      <c r="WF30" s="158"/>
      <c r="WG30" s="158"/>
      <c r="WI30" s="158"/>
      <c r="WJ30" s="158"/>
      <c r="WK30" s="158"/>
      <c r="WL30" s="158"/>
      <c r="WM30" s="158"/>
      <c r="WN30" s="158"/>
      <c r="WO30" s="158"/>
      <c r="WP30" s="158"/>
      <c r="WQ30" s="158"/>
      <c r="WR30" s="158"/>
      <c r="WS30" s="158"/>
      <c r="WT30" s="158"/>
      <c r="WU30" s="158"/>
      <c r="WV30" s="158"/>
      <c r="WW30" s="158"/>
      <c r="WX30" s="158"/>
      <c r="WY30" s="158"/>
      <c r="WZ30" s="158"/>
      <c r="XA30" s="158"/>
      <c r="XB30" s="158"/>
      <c r="XD30" s="158"/>
      <c r="XE30" s="158"/>
      <c r="XF30" s="158"/>
      <c r="XG30" s="158"/>
      <c r="XH30" s="158"/>
      <c r="XI30" s="158"/>
      <c r="XJ30" s="158"/>
      <c r="XK30" s="158"/>
      <c r="XL30" s="158"/>
      <c r="XM30" s="158"/>
      <c r="XN30" s="158"/>
      <c r="XO30" s="158"/>
      <c r="XP30" s="158"/>
      <c r="XQ30" s="158"/>
      <c r="XR30" s="158"/>
      <c r="XS30" s="158"/>
      <c r="XT30" s="158"/>
      <c r="XU30" s="158"/>
      <c r="XV30" s="158"/>
      <c r="XW30" s="158"/>
      <c r="XY30" s="158"/>
      <c r="XZ30" s="158"/>
      <c r="YA30" s="158"/>
      <c r="YB30" s="158"/>
      <c r="YC30" s="158"/>
      <c r="YD30" s="158"/>
      <c r="YE30" s="158"/>
      <c r="YF30" s="158"/>
      <c r="YG30" s="158"/>
      <c r="YH30" s="158"/>
      <c r="YI30" s="158"/>
      <c r="YJ30" s="158"/>
      <c r="YK30" s="158"/>
      <c r="YL30" s="158"/>
      <c r="YM30" s="158"/>
      <c r="YN30" s="158"/>
      <c r="YO30" s="158"/>
      <c r="YP30" s="158"/>
      <c r="YQ30" s="158"/>
      <c r="YR30" s="158"/>
      <c r="YT30" s="158"/>
      <c r="YU30" s="158"/>
      <c r="YV30" s="158"/>
      <c r="YW30" s="158"/>
      <c r="YX30" s="158"/>
      <c r="YY30" s="158"/>
      <c r="YZ30" s="158"/>
      <c r="ZA30" s="158"/>
      <c r="ZB30" s="158"/>
      <c r="ZC30" s="158"/>
      <c r="ZD30" s="158"/>
      <c r="ZE30" s="158"/>
      <c r="ZF30" s="158"/>
      <c r="ZG30" s="158"/>
      <c r="ZH30" s="158"/>
      <c r="ZI30" s="158"/>
      <c r="ZJ30" s="158"/>
      <c r="ZK30" s="158"/>
      <c r="ZL30" s="158"/>
      <c r="ZM30" s="158"/>
      <c r="ZO30" s="158"/>
      <c r="ZP30" s="158"/>
      <c r="ZQ30" s="158"/>
      <c r="ZR30" s="158"/>
      <c r="ZS30" s="158"/>
      <c r="ZT30" s="158"/>
      <c r="ZU30" s="158"/>
      <c r="ZV30" s="158"/>
      <c r="ZW30" s="158"/>
      <c r="ZX30" s="158"/>
      <c r="ZY30" s="158"/>
      <c r="ZZ30" s="158"/>
      <c r="AAA30" s="158"/>
      <c r="AAB30" s="158"/>
      <c r="AAC30" s="158"/>
      <c r="AAD30" s="158"/>
      <c r="AAE30" s="158"/>
      <c r="AAF30" s="158"/>
      <c r="AAG30" s="158"/>
      <c r="AAH30" s="158"/>
      <c r="AAJ30" s="158"/>
      <c r="AAK30" s="158"/>
      <c r="AAL30" s="158"/>
      <c r="AAM30" s="158"/>
      <c r="AAN30" s="158"/>
      <c r="AAO30" s="158"/>
      <c r="AAP30" s="158"/>
      <c r="AAQ30" s="158"/>
      <c r="AAR30" s="158"/>
      <c r="AAS30" s="158"/>
      <c r="AAT30" s="158"/>
      <c r="AAU30" s="158"/>
      <c r="AAV30" s="158"/>
      <c r="AAW30" s="158"/>
      <c r="AAX30" s="158"/>
      <c r="AAY30" s="158"/>
      <c r="AAZ30" s="158"/>
      <c r="ABA30" s="158"/>
      <c r="ABB30" s="158"/>
      <c r="ABC30" s="158"/>
      <c r="ABE30" s="158"/>
      <c r="ABF30" s="158"/>
      <c r="ABG30" s="158"/>
      <c r="ABH30" s="158"/>
      <c r="ABI30" s="158"/>
      <c r="ABJ30" s="158"/>
      <c r="ABK30" s="158"/>
      <c r="ABL30" s="158"/>
      <c r="ABM30" s="158"/>
      <c r="ABN30" s="158"/>
      <c r="ABO30" s="158"/>
      <c r="ABP30" s="158"/>
      <c r="ABQ30" s="158"/>
      <c r="ABR30" s="158"/>
      <c r="ABS30" s="158"/>
      <c r="ABT30" s="158"/>
      <c r="ABU30" s="158"/>
      <c r="ABV30" s="158"/>
      <c r="ABW30" s="158"/>
      <c r="ABX30" s="158"/>
      <c r="ABZ30" s="158"/>
      <c r="ACA30" s="158"/>
      <c r="ACB30" s="158"/>
      <c r="ACC30" s="158"/>
      <c r="ACD30" s="158"/>
      <c r="ACE30" s="158"/>
      <c r="ACF30" s="158"/>
      <c r="ACG30" s="158"/>
      <c r="ACH30" s="158"/>
      <c r="ACI30" s="158"/>
      <c r="ACJ30" s="158"/>
      <c r="ACK30" s="158"/>
      <c r="ACL30" s="158"/>
      <c r="ACM30" s="158"/>
      <c r="ACN30" s="158"/>
      <c r="ACO30" s="158"/>
      <c r="ACP30" s="158"/>
      <c r="ACQ30" s="158"/>
      <c r="ACR30" s="158"/>
      <c r="ACS30" s="158"/>
      <c r="ACU30" s="158"/>
      <c r="ACV30" s="158"/>
      <c r="ACW30" s="158"/>
      <c r="ACX30" s="158"/>
      <c r="ACY30" s="158"/>
      <c r="ACZ30" s="158"/>
      <c r="ADA30" s="158"/>
      <c r="ADB30" s="158"/>
      <c r="ADC30" s="158"/>
      <c r="ADD30" s="158"/>
      <c r="ADE30" s="158"/>
      <c r="ADF30" s="158"/>
      <c r="ADG30" s="158"/>
      <c r="ADH30" s="158"/>
      <c r="ADI30" s="158"/>
      <c r="ADJ30" s="158"/>
      <c r="ADK30" s="158"/>
      <c r="ADL30" s="158"/>
      <c r="ADM30" s="158"/>
      <c r="ADN30" s="158"/>
      <c r="ADP30" s="158"/>
      <c r="ADQ30" s="158"/>
      <c r="ADR30" s="158"/>
      <c r="ADS30" s="158"/>
      <c r="ADT30" s="158"/>
      <c r="ADU30" s="158"/>
      <c r="ADV30" s="158"/>
      <c r="ADW30" s="158"/>
      <c r="ADX30" s="158"/>
      <c r="ADY30" s="158"/>
      <c r="ADZ30" s="158"/>
      <c r="AEA30" s="158"/>
      <c r="AEB30" s="158"/>
      <c r="AEC30" s="158"/>
      <c r="AED30" s="158"/>
      <c r="AEE30" s="158"/>
      <c r="AEF30" s="158"/>
      <c r="AEG30" s="158"/>
      <c r="AEH30" s="158"/>
      <c r="AEI30" s="158"/>
      <c r="AEK30" s="158"/>
      <c r="AEL30" s="158"/>
      <c r="AEM30" s="158"/>
      <c r="AEN30" s="158"/>
      <c r="AEO30" s="158"/>
      <c r="AEP30" s="158"/>
      <c r="AEQ30" s="158"/>
      <c r="AER30" s="158"/>
      <c r="AES30" s="158"/>
      <c r="AET30" s="158"/>
      <c r="AEU30" s="158"/>
      <c r="AEV30" s="158"/>
      <c r="AEW30" s="158"/>
      <c r="AEX30" s="158"/>
      <c r="AEY30" s="158"/>
      <c r="AEZ30" s="158"/>
      <c r="AFA30" s="158"/>
      <c r="AFB30" s="158"/>
      <c r="AFC30" s="158"/>
      <c r="AFD30" s="158"/>
    </row>
    <row r="31" spans="1:837" s="159" customFormat="1" ht="20.100000000000001" customHeight="1" outlineLevel="4">
      <c r="A31" s="166"/>
      <c r="B31" s="162" t="s">
        <v>374</v>
      </c>
      <c r="C31" s="210" t="s">
        <v>396</v>
      </c>
      <c r="D31" s="110"/>
      <c r="E31" s="167"/>
      <c r="F31" s="206">
        <f>G30+1</f>
        <v>45417</v>
      </c>
      <c r="G31" s="206">
        <f t="shared" ref="G31:G32" si="67">F31+H31-1</f>
        <v>45476</v>
      </c>
      <c r="H31" s="156">
        <v>60</v>
      </c>
      <c r="I31" s="157">
        <f t="shared" ca="1" si="61"/>
        <v>0</v>
      </c>
      <c r="J31" s="207">
        <f ca="1">H31*K31-H31*I31</f>
        <v>0</v>
      </c>
      <c r="K31" s="111">
        <v>0</v>
      </c>
      <c r="L31" s="158"/>
      <c r="M31" s="158"/>
      <c r="N31" s="158"/>
      <c r="O31" s="158"/>
      <c r="P31" s="158"/>
      <c r="Q31" s="158"/>
      <c r="R31" s="158"/>
      <c r="S31" s="158"/>
      <c r="T31" s="158"/>
      <c r="U31" s="158"/>
      <c r="V31" s="158"/>
      <c r="W31" s="158"/>
      <c r="X31" s="158"/>
      <c r="Y31" s="158"/>
      <c r="Z31" s="158"/>
      <c r="AA31" s="158"/>
      <c r="AB31" s="158"/>
      <c r="AC31" s="158"/>
      <c r="AD31" s="158"/>
      <c r="AE31" s="158"/>
      <c r="AF31" s="158"/>
      <c r="AG31" s="158"/>
      <c r="AH31" s="158"/>
      <c r="AI31" s="158"/>
      <c r="AJ31" s="158"/>
      <c r="AK31" s="158"/>
      <c r="AL31" s="158"/>
      <c r="AM31" s="158"/>
      <c r="AN31" s="158"/>
      <c r="AO31" s="158"/>
      <c r="AP31" s="158"/>
      <c r="AQ31" s="158"/>
      <c r="AR31" s="158"/>
      <c r="AS31" s="158"/>
      <c r="AT31" s="158"/>
      <c r="AU31" s="158"/>
      <c r="AV31" s="158"/>
      <c r="AW31" s="158"/>
      <c r="AX31" s="158"/>
      <c r="AY31" s="158"/>
      <c r="AZ31" s="158"/>
      <c r="BA31" s="158"/>
      <c r="BB31" s="158"/>
      <c r="BC31" s="158"/>
      <c r="BD31" s="158"/>
      <c r="BE31" s="158"/>
      <c r="BF31" s="158"/>
      <c r="BG31" s="158"/>
      <c r="BH31" s="158"/>
      <c r="BI31" s="158"/>
      <c r="BJ31" s="158"/>
      <c r="BK31" s="158"/>
      <c r="BL31" s="158"/>
      <c r="BM31" s="158"/>
      <c r="BN31" s="158"/>
      <c r="BO31" s="158"/>
      <c r="BP31" s="158"/>
      <c r="BQ31" s="158"/>
      <c r="BR31" s="158"/>
      <c r="BS31" s="158"/>
      <c r="BT31" s="158"/>
      <c r="BU31" s="158"/>
      <c r="BV31" s="158"/>
      <c r="BW31" s="158"/>
      <c r="BX31" s="158"/>
      <c r="BY31" s="158"/>
      <c r="BZ31" s="158"/>
      <c r="CA31" s="158"/>
      <c r="CB31" s="158"/>
      <c r="CC31" s="158"/>
      <c r="CD31" s="158"/>
      <c r="CE31" s="158"/>
      <c r="CF31" s="158"/>
      <c r="CG31" s="158"/>
      <c r="CH31" s="158"/>
      <c r="CI31" s="158"/>
      <c r="CJ31" s="158"/>
      <c r="CK31" s="158"/>
      <c r="CL31" s="158"/>
      <c r="CM31" s="158"/>
      <c r="CN31" s="158"/>
      <c r="CO31" s="158"/>
      <c r="CP31" s="158"/>
      <c r="CQ31" s="158"/>
      <c r="CR31" s="158"/>
      <c r="CS31" s="158"/>
      <c r="CT31" s="158"/>
      <c r="CU31" s="158"/>
      <c r="CV31" s="158"/>
      <c r="CW31" s="158"/>
      <c r="CX31" s="158"/>
      <c r="CY31" s="158"/>
      <c r="CZ31" s="158"/>
      <c r="DA31" s="158"/>
      <c r="DB31" s="158"/>
      <c r="DC31" s="158"/>
      <c r="DD31" s="158"/>
      <c r="DE31" s="158"/>
      <c r="DF31" s="158"/>
      <c r="DG31" s="158"/>
      <c r="DH31" s="158"/>
      <c r="DI31" s="158"/>
      <c r="DJ31" s="158"/>
      <c r="DK31" s="158"/>
      <c r="DL31" s="158"/>
      <c r="DM31" s="158"/>
      <c r="DN31" s="158"/>
      <c r="DO31" s="158"/>
      <c r="DP31" s="158"/>
      <c r="DQ31" s="158"/>
      <c r="DR31" s="158"/>
      <c r="DS31" s="158"/>
      <c r="DT31" s="158"/>
      <c r="DU31" s="158"/>
      <c r="DV31" s="158"/>
      <c r="DW31" s="158"/>
      <c r="DX31" s="158"/>
      <c r="DY31" s="158"/>
      <c r="DZ31" s="158"/>
      <c r="EA31" s="158"/>
      <c r="EB31" s="158"/>
      <c r="EC31" s="158"/>
      <c r="ED31" s="158"/>
      <c r="EE31" s="158"/>
      <c r="EF31" s="158"/>
      <c r="EG31" s="158"/>
      <c r="EH31" s="158"/>
      <c r="EI31" s="158"/>
      <c r="EJ31" s="158"/>
      <c r="EK31" s="158"/>
      <c r="EL31" s="158"/>
      <c r="EM31" s="158"/>
      <c r="EN31" s="158"/>
      <c r="EO31" s="158"/>
      <c r="EP31" s="158"/>
      <c r="EQ31" s="158"/>
      <c r="ER31" s="158"/>
      <c r="ES31" s="158"/>
      <c r="ET31" s="158"/>
      <c r="EU31" s="158"/>
      <c r="EV31" s="158"/>
      <c r="EW31" s="158"/>
      <c r="EX31" s="158"/>
      <c r="EY31" s="158"/>
      <c r="EZ31" s="158"/>
      <c r="FA31" s="158"/>
      <c r="FB31" s="158"/>
      <c r="FC31" s="158"/>
      <c r="FD31" s="158"/>
      <c r="FE31" s="158"/>
      <c r="FF31" s="158"/>
      <c r="FG31" s="158"/>
      <c r="FH31" s="158"/>
      <c r="FI31" s="158"/>
      <c r="FJ31" s="158"/>
      <c r="FK31" s="158"/>
      <c r="FL31" s="158"/>
      <c r="FM31" s="158"/>
      <c r="FN31" s="158"/>
      <c r="FO31" s="158"/>
      <c r="FP31" s="158"/>
      <c r="FQ31" s="158"/>
      <c r="FR31" s="158"/>
      <c r="FS31" s="158"/>
      <c r="FT31" s="158"/>
      <c r="FU31" s="158"/>
      <c r="FV31" s="158"/>
      <c r="FW31" s="158"/>
      <c r="FX31" s="158"/>
      <c r="FY31" s="158"/>
      <c r="FZ31" s="158"/>
      <c r="GA31" s="158"/>
      <c r="GB31" s="158"/>
      <c r="GC31" s="158"/>
      <c r="GD31" s="158"/>
      <c r="GE31" s="158"/>
      <c r="GF31" s="158"/>
      <c r="GG31" s="158"/>
      <c r="GH31" s="158"/>
      <c r="GI31" s="158"/>
      <c r="GJ31" s="158"/>
      <c r="GK31" s="158"/>
      <c r="GL31" s="158"/>
      <c r="GM31" s="158"/>
      <c r="GN31" s="158"/>
      <c r="GO31" s="158"/>
      <c r="GP31" s="158"/>
      <c r="GQ31" s="158"/>
      <c r="GR31" s="158"/>
      <c r="GS31" s="158"/>
      <c r="GT31" s="158"/>
      <c r="GU31" s="158"/>
      <c r="GV31" s="158"/>
      <c r="GW31" s="158"/>
      <c r="GX31" s="158"/>
      <c r="GY31" s="158"/>
      <c r="GZ31" s="158"/>
      <c r="HA31" s="158"/>
      <c r="HB31" s="158"/>
      <c r="HC31" s="158"/>
      <c r="HD31" s="158"/>
      <c r="HE31" s="158"/>
      <c r="HF31" s="158"/>
      <c r="HG31" s="158"/>
      <c r="HH31" s="158"/>
      <c r="HI31" s="158"/>
      <c r="HJ31" s="158"/>
      <c r="HK31" s="158"/>
      <c r="HL31" s="158"/>
      <c r="HM31" s="158"/>
      <c r="HN31" s="158"/>
      <c r="HO31" s="158"/>
      <c r="HP31" s="158"/>
      <c r="HQ31" s="158"/>
      <c r="HR31" s="158"/>
      <c r="HS31" s="158"/>
      <c r="HT31" s="158"/>
      <c r="HU31" s="158"/>
      <c r="HV31" s="158"/>
      <c r="HW31" s="158"/>
      <c r="HX31" s="158"/>
      <c r="HY31" s="158"/>
      <c r="HZ31" s="158"/>
      <c r="IA31" s="158"/>
      <c r="IB31" s="158"/>
      <c r="IC31" s="158"/>
      <c r="ID31" s="158"/>
      <c r="IE31" s="158"/>
      <c r="IF31" s="158"/>
      <c r="IG31" s="158"/>
      <c r="IH31" s="158"/>
      <c r="II31" s="158"/>
      <c r="IJ31" s="158"/>
      <c r="IK31" s="158"/>
      <c r="IL31" s="158"/>
      <c r="IM31" s="158"/>
      <c r="IN31" s="158"/>
      <c r="IO31" s="158"/>
      <c r="IP31" s="158"/>
      <c r="IQ31" s="158"/>
      <c r="IR31" s="158"/>
      <c r="IS31" s="158"/>
      <c r="IT31" s="158"/>
      <c r="IU31" s="158"/>
      <c r="IV31" s="158"/>
      <c r="IW31" s="158"/>
      <c r="IX31" s="158"/>
      <c r="IY31" s="158"/>
      <c r="IZ31" s="158"/>
      <c r="JA31" s="158"/>
      <c r="JB31" s="158"/>
      <c r="JC31" s="158"/>
      <c r="JD31" s="158"/>
      <c r="JE31" s="158"/>
      <c r="JF31" s="158"/>
      <c r="JG31" s="158"/>
      <c r="JH31" s="158"/>
      <c r="JI31" s="158"/>
      <c r="JJ31" s="158"/>
      <c r="JK31" s="158"/>
      <c r="JL31" s="158"/>
      <c r="JM31" s="158"/>
      <c r="JN31" s="158"/>
      <c r="JO31" s="158"/>
      <c r="JP31" s="158"/>
      <c r="JQ31" s="158"/>
      <c r="JR31" s="158"/>
      <c r="JS31" s="158"/>
      <c r="JT31" s="158"/>
      <c r="JU31" s="158"/>
      <c r="JV31" s="158"/>
      <c r="JW31" s="158"/>
      <c r="JX31" s="158"/>
      <c r="JY31" s="158"/>
      <c r="JZ31" s="158"/>
      <c r="KA31" s="158"/>
      <c r="KB31" s="158"/>
      <c r="KC31" s="158"/>
      <c r="KD31" s="158"/>
      <c r="KE31" s="158"/>
      <c r="KF31" s="158"/>
      <c r="KG31" s="158"/>
      <c r="KH31" s="158"/>
      <c r="KI31" s="158"/>
      <c r="KJ31" s="158"/>
      <c r="KK31" s="158"/>
      <c r="KL31" s="158"/>
      <c r="KM31" s="158"/>
      <c r="KN31" s="158"/>
      <c r="KO31" s="158"/>
      <c r="KP31" s="158"/>
      <c r="KQ31" s="158"/>
      <c r="KR31" s="158"/>
      <c r="KS31" s="158"/>
      <c r="KT31" s="158"/>
      <c r="KU31" s="158"/>
      <c r="KV31" s="158"/>
      <c r="KW31" s="158"/>
      <c r="KX31" s="158"/>
      <c r="KY31" s="158"/>
      <c r="KZ31" s="158"/>
      <c r="LA31" s="158"/>
      <c r="LB31" s="158"/>
      <c r="LC31" s="158"/>
      <c r="LD31" s="158"/>
      <c r="LE31" s="158"/>
      <c r="LF31" s="158"/>
      <c r="LG31" s="158"/>
      <c r="LH31" s="158"/>
      <c r="LI31" s="158"/>
      <c r="LJ31" s="158"/>
      <c r="LK31" s="158"/>
      <c r="LL31" s="158"/>
      <c r="LM31" s="158"/>
      <c r="LN31" s="158"/>
      <c r="LO31" s="158"/>
      <c r="LP31" s="158"/>
      <c r="LQ31" s="158"/>
      <c r="LR31" s="158"/>
      <c r="LS31" s="158"/>
      <c r="LT31" s="158"/>
      <c r="LU31" s="158"/>
      <c r="LV31" s="158"/>
      <c r="LW31" s="158"/>
      <c r="LX31" s="158"/>
      <c r="LY31" s="158"/>
      <c r="LZ31" s="158"/>
      <c r="MA31" s="158"/>
      <c r="MB31" s="158"/>
      <c r="MC31" s="158"/>
      <c r="MD31" s="158"/>
      <c r="ME31" s="158"/>
      <c r="MF31" s="158"/>
      <c r="MG31" s="158"/>
      <c r="MH31" s="158"/>
      <c r="MI31" s="158"/>
      <c r="MJ31" s="158"/>
      <c r="MK31" s="158"/>
      <c r="ML31" s="158"/>
      <c r="MM31" s="158"/>
      <c r="MN31" s="158"/>
      <c r="MO31" s="158"/>
      <c r="MP31" s="158"/>
      <c r="MQ31" s="158"/>
      <c r="MR31" s="158"/>
      <c r="MS31" s="158"/>
      <c r="MT31" s="158"/>
      <c r="MU31" s="158"/>
      <c r="MV31" s="158"/>
      <c r="MW31" s="158"/>
      <c r="MX31" s="158"/>
      <c r="MY31" s="158"/>
      <c r="MZ31" s="158"/>
      <c r="NA31" s="158"/>
      <c r="NB31" s="158"/>
      <c r="NC31" s="158"/>
      <c r="ND31" s="158"/>
      <c r="NE31" s="158"/>
      <c r="NF31" s="158"/>
      <c r="NG31" s="158"/>
      <c r="NH31" s="158"/>
      <c r="NI31" s="158"/>
      <c r="NJ31" s="158"/>
      <c r="NK31" s="158"/>
      <c r="NL31" s="158"/>
      <c r="NM31" s="158"/>
      <c r="NN31" s="158"/>
      <c r="NO31" s="158"/>
      <c r="NP31" s="158"/>
      <c r="NQ31" s="158"/>
      <c r="NR31" s="158"/>
      <c r="NS31" s="158"/>
      <c r="NT31" s="158"/>
      <c r="NU31" s="158"/>
      <c r="NV31" s="158"/>
      <c r="NW31" s="158"/>
      <c r="NX31" s="158"/>
      <c r="NY31" s="158"/>
      <c r="NZ31" s="158"/>
      <c r="OA31" s="158"/>
      <c r="OB31" s="158"/>
      <c r="OC31" s="158"/>
      <c r="OD31" s="158"/>
      <c r="OE31" s="158"/>
      <c r="OF31" s="158"/>
      <c r="OG31" s="158"/>
      <c r="OH31" s="158"/>
      <c r="OI31" s="158"/>
      <c r="OJ31" s="158"/>
      <c r="OK31" s="158"/>
      <c r="OL31" s="158"/>
      <c r="OM31" s="158"/>
      <c r="ON31" s="158"/>
      <c r="OO31" s="158"/>
      <c r="OP31" s="158"/>
      <c r="OQ31" s="158"/>
      <c r="OR31" s="158"/>
      <c r="OS31" s="158"/>
      <c r="OT31" s="158"/>
      <c r="OU31" s="158"/>
      <c r="OV31" s="158"/>
      <c r="OW31" s="158"/>
      <c r="OX31" s="158"/>
      <c r="OY31" s="158"/>
      <c r="OZ31" s="158"/>
      <c r="PA31" s="158"/>
      <c r="PB31" s="158"/>
      <c r="PC31" s="158"/>
      <c r="PD31" s="158"/>
      <c r="PE31" s="158"/>
      <c r="PF31" s="158"/>
      <c r="PG31" s="158"/>
      <c r="PH31" s="158"/>
      <c r="PI31" s="158"/>
      <c r="PJ31" s="158"/>
      <c r="PK31" s="158"/>
      <c r="PL31" s="158"/>
      <c r="PM31" s="158"/>
      <c r="PN31" s="158"/>
      <c r="PO31" s="158"/>
      <c r="PP31" s="158"/>
      <c r="PQ31" s="158"/>
      <c r="PR31" s="158"/>
      <c r="PS31" s="158"/>
      <c r="PT31" s="158"/>
      <c r="PU31" s="158"/>
      <c r="PV31" s="158"/>
      <c r="PW31" s="158"/>
      <c r="PX31" s="158"/>
      <c r="PY31" s="158"/>
      <c r="PZ31" s="158"/>
      <c r="QA31" s="158"/>
      <c r="QB31" s="158"/>
      <c r="QC31" s="158"/>
      <c r="QD31" s="158"/>
      <c r="QE31" s="158"/>
      <c r="QF31" s="158"/>
      <c r="QG31" s="158"/>
      <c r="QH31" s="158"/>
      <c r="QI31" s="158"/>
      <c r="QJ31" s="158"/>
      <c r="QK31" s="158"/>
      <c r="QL31" s="158"/>
      <c r="QM31" s="158"/>
      <c r="QN31" s="158"/>
      <c r="QO31" s="158"/>
      <c r="QP31" s="158"/>
      <c r="QQ31" s="158"/>
      <c r="QR31" s="158"/>
      <c r="QS31" s="158"/>
      <c r="QT31" s="158"/>
      <c r="QU31" s="158"/>
      <c r="QV31" s="158"/>
      <c r="QW31" s="158"/>
      <c r="QX31" s="158"/>
      <c r="QY31" s="158"/>
      <c r="QZ31" s="158"/>
      <c r="RA31" s="158"/>
      <c r="RB31" s="158"/>
      <c r="RC31" s="158"/>
      <c r="RD31" s="158"/>
      <c r="RE31" s="158"/>
      <c r="RF31" s="158"/>
      <c r="RG31" s="158"/>
      <c r="RH31" s="158"/>
      <c r="RI31" s="158"/>
      <c r="RJ31" s="158"/>
      <c r="RK31" s="158"/>
      <c r="RL31" s="158"/>
      <c r="RM31" s="158"/>
      <c r="RN31" s="158"/>
      <c r="RO31" s="158"/>
      <c r="RP31" s="158"/>
      <c r="RQ31" s="158"/>
      <c r="RR31" s="158"/>
      <c r="RS31" s="158"/>
      <c r="RT31" s="158"/>
      <c r="RU31" s="158"/>
      <c r="RV31" s="158"/>
      <c r="RW31" s="158"/>
      <c r="RX31" s="158"/>
      <c r="RY31" s="158"/>
      <c r="RZ31" s="158"/>
      <c r="SA31" s="158"/>
      <c r="SB31" s="158"/>
      <c r="SC31" s="158"/>
      <c r="SD31" s="158"/>
      <c r="SE31" s="158"/>
      <c r="SF31" s="158"/>
      <c r="SG31" s="158"/>
      <c r="SH31" s="158"/>
      <c r="SI31" s="158"/>
      <c r="SJ31" s="158"/>
      <c r="SK31" s="158"/>
      <c r="SL31" s="158"/>
      <c r="SM31" s="158"/>
      <c r="SN31" s="158"/>
      <c r="SO31" s="158"/>
      <c r="SP31" s="158"/>
      <c r="SQ31" s="158"/>
      <c r="SR31" s="158"/>
      <c r="SS31" s="158"/>
      <c r="ST31" s="158"/>
      <c r="SU31" s="158"/>
      <c r="SV31" s="158"/>
      <c r="SW31" s="158"/>
      <c r="SX31" s="158"/>
      <c r="SY31" s="158"/>
      <c r="SZ31" s="158"/>
      <c r="TA31" s="158"/>
      <c r="TB31" s="158"/>
      <c r="TC31" s="158"/>
      <c r="TD31" s="158"/>
      <c r="TE31" s="158"/>
      <c r="TF31" s="158"/>
      <c r="TG31" s="158"/>
      <c r="TH31" s="158"/>
      <c r="TI31" s="158"/>
      <c r="TJ31" s="158"/>
      <c r="TK31" s="158"/>
      <c r="TL31" s="158"/>
      <c r="TM31" s="158"/>
      <c r="TN31" s="158"/>
      <c r="TO31" s="158"/>
      <c r="TP31" s="158"/>
      <c r="TQ31" s="158"/>
      <c r="TR31" s="158"/>
      <c r="TS31" s="158"/>
      <c r="TT31" s="158"/>
      <c r="TU31" s="158"/>
      <c r="TV31" s="158"/>
      <c r="TW31" s="158"/>
      <c r="TX31" s="158"/>
      <c r="TY31" s="158"/>
      <c r="TZ31" s="158"/>
      <c r="UA31" s="158"/>
      <c r="UB31" s="158"/>
      <c r="UC31" s="158"/>
      <c r="UD31" s="158"/>
      <c r="UE31" s="158"/>
      <c r="UF31" s="158"/>
      <c r="UG31" s="158"/>
      <c r="UH31" s="158"/>
      <c r="UI31" s="158"/>
      <c r="UJ31" s="158"/>
      <c r="UK31" s="158"/>
      <c r="UL31" s="158"/>
      <c r="UM31" s="158"/>
      <c r="UN31" s="158"/>
      <c r="UO31" s="158"/>
      <c r="UP31" s="158"/>
      <c r="UQ31" s="158"/>
      <c r="US31" s="158"/>
      <c r="UT31" s="158"/>
      <c r="UU31" s="158"/>
      <c r="UV31" s="158"/>
      <c r="UW31" s="158"/>
      <c r="UX31" s="158"/>
      <c r="UY31" s="158"/>
      <c r="UZ31" s="158"/>
      <c r="VA31" s="158"/>
      <c r="VB31" s="158"/>
      <c r="VC31" s="158"/>
      <c r="VD31" s="158"/>
      <c r="VE31" s="158"/>
      <c r="VF31" s="158"/>
      <c r="VG31" s="158"/>
      <c r="VH31" s="158"/>
      <c r="VI31" s="158"/>
      <c r="VJ31" s="158"/>
      <c r="VK31" s="158"/>
      <c r="VL31" s="158"/>
      <c r="VN31" s="158"/>
      <c r="VO31" s="158"/>
      <c r="VP31" s="158"/>
      <c r="VQ31" s="158"/>
      <c r="VR31" s="158"/>
      <c r="VS31" s="158"/>
      <c r="VT31" s="158"/>
      <c r="VU31" s="158"/>
      <c r="VV31" s="158"/>
      <c r="VW31" s="158"/>
      <c r="VX31" s="158"/>
      <c r="VY31" s="158"/>
      <c r="VZ31" s="158"/>
      <c r="WA31" s="158"/>
      <c r="WB31" s="158"/>
      <c r="WC31" s="158"/>
      <c r="WD31" s="158"/>
      <c r="WE31" s="158"/>
      <c r="WF31" s="158"/>
      <c r="WG31" s="158"/>
      <c r="WI31" s="158"/>
      <c r="WJ31" s="158"/>
      <c r="WK31" s="158"/>
      <c r="WL31" s="158"/>
      <c r="WM31" s="158"/>
      <c r="WN31" s="158"/>
      <c r="WO31" s="158"/>
      <c r="WP31" s="158"/>
      <c r="WQ31" s="158"/>
      <c r="WR31" s="158"/>
      <c r="WS31" s="158"/>
      <c r="WT31" s="158"/>
      <c r="WU31" s="158"/>
      <c r="WV31" s="158"/>
      <c r="WW31" s="158"/>
      <c r="WX31" s="158"/>
      <c r="WY31" s="158"/>
      <c r="WZ31" s="158"/>
      <c r="XA31" s="158"/>
      <c r="XB31" s="158"/>
      <c r="XD31" s="158"/>
      <c r="XE31" s="158"/>
      <c r="XF31" s="158"/>
      <c r="XG31" s="158"/>
      <c r="XH31" s="158"/>
      <c r="XI31" s="158"/>
      <c r="XJ31" s="158"/>
      <c r="XK31" s="158"/>
      <c r="XL31" s="158"/>
      <c r="XM31" s="158"/>
      <c r="XN31" s="158"/>
      <c r="XO31" s="158"/>
      <c r="XP31" s="158"/>
      <c r="XQ31" s="158"/>
      <c r="XR31" s="158"/>
      <c r="XS31" s="158"/>
      <c r="XT31" s="158"/>
      <c r="XU31" s="158"/>
      <c r="XV31" s="158"/>
      <c r="XW31" s="158"/>
      <c r="XY31" s="158"/>
      <c r="XZ31" s="158"/>
      <c r="YA31" s="158"/>
      <c r="YB31" s="158"/>
      <c r="YC31" s="158"/>
      <c r="YD31" s="158"/>
      <c r="YE31" s="158"/>
      <c r="YF31" s="158"/>
      <c r="YG31" s="158"/>
      <c r="YH31" s="158"/>
      <c r="YI31" s="158"/>
      <c r="YJ31" s="158"/>
      <c r="YK31" s="158"/>
      <c r="YL31" s="158"/>
      <c r="YM31" s="158"/>
      <c r="YN31" s="158"/>
      <c r="YO31" s="158"/>
      <c r="YP31" s="158"/>
      <c r="YQ31" s="158"/>
      <c r="YR31" s="158"/>
      <c r="YT31" s="158"/>
      <c r="YU31" s="158"/>
      <c r="YV31" s="158"/>
      <c r="YW31" s="158"/>
      <c r="YX31" s="158"/>
      <c r="YY31" s="158"/>
      <c r="YZ31" s="158"/>
      <c r="ZA31" s="158"/>
      <c r="ZB31" s="158"/>
      <c r="ZC31" s="158"/>
      <c r="ZD31" s="158"/>
      <c r="ZE31" s="158"/>
      <c r="ZF31" s="158"/>
      <c r="ZG31" s="158"/>
      <c r="ZH31" s="158"/>
      <c r="ZI31" s="158"/>
      <c r="ZJ31" s="158"/>
      <c r="ZK31" s="158"/>
      <c r="ZL31" s="158"/>
      <c r="ZM31" s="158"/>
      <c r="ZO31" s="158"/>
      <c r="ZP31" s="158"/>
      <c r="ZQ31" s="158"/>
      <c r="ZR31" s="158"/>
      <c r="ZS31" s="158"/>
      <c r="ZT31" s="158"/>
      <c r="ZU31" s="158"/>
      <c r="ZV31" s="158"/>
      <c r="ZW31" s="158"/>
      <c r="ZX31" s="158"/>
      <c r="ZY31" s="158"/>
      <c r="ZZ31" s="158"/>
      <c r="AAA31" s="158"/>
      <c r="AAB31" s="158"/>
      <c r="AAC31" s="158"/>
      <c r="AAD31" s="158"/>
      <c r="AAE31" s="158"/>
      <c r="AAF31" s="158"/>
      <c r="AAG31" s="158"/>
      <c r="AAH31" s="158"/>
      <c r="AAJ31" s="158"/>
      <c r="AAK31" s="158"/>
      <c r="AAL31" s="158"/>
      <c r="AAM31" s="158"/>
      <c r="AAN31" s="158"/>
      <c r="AAO31" s="158"/>
      <c r="AAP31" s="158"/>
      <c r="AAQ31" s="158"/>
      <c r="AAR31" s="158"/>
      <c r="AAS31" s="158"/>
      <c r="AAT31" s="158"/>
      <c r="AAU31" s="158"/>
      <c r="AAV31" s="158"/>
      <c r="AAW31" s="158"/>
      <c r="AAX31" s="158"/>
      <c r="AAY31" s="158"/>
      <c r="AAZ31" s="158"/>
      <c r="ABA31" s="158"/>
      <c r="ABB31" s="158"/>
      <c r="ABC31" s="158"/>
      <c r="ABE31" s="158"/>
      <c r="ABF31" s="158"/>
      <c r="ABG31" s="158"/>
      <c r="ABH31" s="158"/>
      <c r="ABI31" s="158"/>
      <c r="ABJ31" s="158"/>
      <c r="ABK31" s="158"/>
      <c r="ABL31" s="158"/>
      <c r="ABM31" s="158"/>
      <c r="ABN31" s="158"/>
      <c r="ABO31" s="158"/>
      <c r="ABP31" s="158"/>
      <c r="ABQ31" s="158"/>
      <c r="ABR31" s="158"/>
      <c r="ABS31" s="158"/>
      <c r="ABT31" s="158"/>
      <c r="ABU31" s="158"/>
      <c r="ABV31" s="158"/>
      <c r="ABW31" s="158"/>
      <c r="ABX31" s="158"/>
      <c r="ABZ31" s="158"/>
      <c r="ACA31" s="158"/>
      <c r="ACB31" s="158"/>
      <c r="ACC31" s="158"/>
      <c r="ACD31" s="158"/>
      <c r="ACE31" s="158"/>
      <c r="ACF31" s="158"/>
      <c r="ACG31" s="158"/>
      <c r="ACH31" s="158"/>
      <c r="ACI31" s="158"/>
      <c r="ACJ31" s="158"/>
      <c r="ACK31" s="158"/>
      <c r="ACL31" s="158"/>
      <c r="ACM31" s="158"/>
      <c r="ACN31" s="158"/>
      <c r="ACO31" s="158"/>
      <c r="ACP31" s="158"/>
      <c r="ACQ31" s="158"/>
      <c r="ACR31" s="158"/>
      <c r="ACS31" s="158"/>
      <c r="ACU31" s="158"/>
      <c r="ACV31" s="158"/>
      <c r="ACW31" s="158"/>
      <c r="ACX31" s="158"/>
      <c r="ACY31" s="158"/>
      <c r="ACZ31" s="158"/>
      <c r="ADA31" s="158"/>
      <c r="ADB31" s="158"/>
      <c r="ADC31" s="158"/>
      <c r="ADD31" s="158"/>
      <c r="ADE31" s="158"/>
      <c r="ADF31" s="158"/>
      <c r="ADG31" s="158"/>
      <c r="ADH31" s="158"/>
      <c r="ADI31" s="158"/>
      <c r="ADJ31" s="158"/>
      <c r="ADK31" s="158"/>
      <c r="ADL31" s="158"/>
      <c r="ADM31" s="158"/>
      <c r="ADN31" s="158"/>
      <c r="ADP31" s="158"/>
      <c r="ADQ31" s="158"/>
      <c r="ADR31" s="158"/>
      <c r="ADS31" s="158"/>
      <c r="ADT31" s="158"/>
      <c r="ADU31" s="158"/>
      <c r="ADV31" s="158"/>
      <c r="ADW31" s="158"/>
      <c r="ADX31" s="158"/>
      <c r="ADY31" s="158"/>
      <c r="ADZ31" s="158"/>
      <c r="AEA31" s="158"/>
      <c r="AEB31" s="158"/>
      <c r="AEC31" s="158"/>
      <c r="AED31" s="158"/>
      <c r="AEE31" s="158"/>
      <c r="AEF31" s="158"/>
      <c r="AEG31" s="158"/>
      <c r="AEH31" s="158"/>
      <c r="AEI31" s="158"/>
      <c r="AEK31" s="158"/>
      <c r="AEL31" s="158"/>
      <c r="AEM31" s="158"/>
      <c r="AEN31" s="158"/>
      <c r="AEO31" s="158"/>
      <c r="AEP31" s="158"/>
      <c r="AEQ31" s="158"/>
      <c r="AER31" s="158"/>
      <c r="AES31" s="158"/>
      <c r="AET31" s="158"/>
      <c r="AEU31" s="158"/>
      <c r="AEV31" s="158"/>
      <c r="AEW31" s="158"/>
      <c r="AEX31" s="158"/>
      <c r="AEY31" s="158"/>
      <c r="AEZ31" s="158"/>
      <c r="AFA31" s="158"/>
      <c r="AFB31" s="158"/>
      <c r="AFC31" s="158"/>
      <c r="AFD31" s="158"/>
    </row>
    <row r="32" spans="1:837" s="159" customFormat="1" ht="20.100000000000001" customHeight="1" outlineLevel="4">
      <c r="A32" s="166"/>
      <c r="B32" s="162" t="s">
        <v>374</v>
      </c>
      <c r="C32" s="210" t="s">
        <v>397</v>
      </c>
      <c r="D32" s="110"/>
      <c r="E32" s="167"/>
      <c r="F32" s="206">
        <f>G30+1</f>
        <v>45417</v>
      </c>
      <c r="G32" s="206">
        <f t="shared" si="67"/>
        <v>45431</v>
      </c>
      <c r="H32" s="156">
        <v>15</v>
      </c>
      <c r="I32" s="157">
        <f t="shared" ca="1" si="61"/>
        <v>0</v>
      </c>
      <c r="J32" s="207">
        <f ca="1">H32*K32-H32*I32</f>
        <v>0</v>
      </c>
      <c r="K32" s="111">
        <v>0</v>
      </c>
      <c r="L32" s="158"/>
      <c r="M32" s="158"/>
      <c r="N32" s="158"/>
      <c r="O32" s="158"/>
      <c r="P32" s="158"/>
      <c r="Q32" s="158"/>
      <c r="R32" s="158"/>
      <c r="S32" s="158"/>
      <c r="T32" s="158"/>
      <c r="U32" s="158"/>
      <c r="V32" s="158"/>
      <c r="W32" s="158"/>
      <c r="X32" s="158"/>
      <c r="Y32" s="158"/>
      <c r="Z32" s="158"/>
      <c r="AA32" s="158"/>
      <c r="AB32" s="158"/>
      <c r="AC32" s="158"/>
      <c r="AD32" s="158"/>
      <c r="AE32" s="158"/>
      <c r="AF32" s="158"/>
      <c r="AG32" s="158"/>
      <c r="AH32" s="158"/>
      <c r="AI32" s="158"/>
      <c r="AJ32" s="158"/>
      <c r="AK32" s="158"/>
      <c r="AL32" s="158"/>
      <c r="AM32" s="158"/>
      <c r="AN32" s="158"/>
      <c r="AO32" s="158"/>
      <c r="AP32" s="158"/>
      <c r="AQ32" s="158"/>
      <c r="AR32" s="158"/>
      <c r="AS32" s="158"/>
      <c r="AT32" s="158"/>
      <c r="AU32" s="158"/>
      <c r="AV32" s="158"/>
      <c r="AW32" s="158"/>
      <c r="AX32" s="158"/>
      <c r="AY32" s="158"/>
      <c r="AZ32" s="158"/>
      <c r="BA32" s="158"/>
      <c r="BB32" s="158"/>
      <c r="BC32" s="158"/>
      <c r="BD32" s="158"/>
      <c r="BE32" s="158"/>
      <c r="BF32" s="158"/>
      <c r="BG32" s="158"/>
      <c r="BH32" s="158"/>
      <c r="BI32" s="158"/>
      <c r="BJ32" s="158"/>
      <c r="BK32" s="158"/>
      <c r="BL32" s="158"/>
      <c r="BM32" s="158"/>
      <c r="BN32" s="158"/>
      <c r="BO32" s="158"/>
      <c r="BP32" s="158"/>
      <c r="BQ32" s="158"/>
      <c r="BR32" s="158"/>
      <c r="BS32" s="158"/>
      <c r="BT32" s="158"/>
      <c r="BU32" s="158"/>
      <c r="BV32" s="158"/>
      <c r="BW32" s="158"/>
      <c r="BX32" s="158"/>
      <c r="BY32" s="158"/>
      <c r="BZ32" s="158"/>
      <c r="CA32" s="158"/>
      <c r="CB32" s="158"/>
      <c r="CC32" s="158"/>
      <c r="CD32" s="158"/>
      <c r="CE32" s="158"/>
      <c r="CF32" s="158"/>
      <c r="CG32" s="158"/>
      <c r="CH32" s="158"/>
      <c r="CI32" s="158"/>
      <c r="CJ32" s="158"/>
      <c r="CK32" s="158"/>
      <c r="CL32" s="158"/>
      <c r="CM32" s="158"/>
      <c r="CN32" s="158"/>
      <c r="CO32" s="158"/>
      <c r="CP32" s="158"/>
      <c r="CQ32" s="158"/>
      <c r="CR32" s="158"/>
      <c r="CS32" s="158"/>
      <c r="CT32" s="158"/>
      <c r="CU32" s="158"/>
      <c r="CV32" s="158"/>
      <c r="CW32" s="158"/>
      <c r="CX32" s="158"/>
      <c r="CY32" s="158"/>
      <c r="CZ32" s="158"/>
      <c r="DA32" s="158"/>
      <c r="DB32" s="158"/>
      <c r="DC32" s="158"/>
      <c r="DD32" s="158"/>
      <c r="DE32" s="158"/>
      <c r="DF32" s="158"/>
      <c r="DG32" s="158"/>
      <c r="DH32" s="158"/>
      <c r="DI32" s="158"/>
      <c r="DJ32" s="158"/>
      <c r="DK32" s="158"/>
      <c r="DL32" s="158"/>
      <c r="DM32" s="158"/>
      <c r="DN32" s="158"/>
      <c r="DO32" s="158"/>
      <c r="DP32" s="158"/>
      <c r="DQ32" s="158"/>
      <c r="DR32" s="158"/>
      <c r="DS32" s="158"/>
      <c r="DT32" s="158"/>
      <c r="DU32" s="158"/>
      <c r="DV32" s="158"/>
      <c r="DW32" s="158"/>
      <c r="DX32" s="158"/>
      <c r="DY32" s="158"/>
      <c r="DZ32" s="158"/>
      <c r="EA32" s="158"/>
      <c r="EB32" s="158"/>
      <c r="EC32" s="158"/>
      <c r="ED32" s="158"/>
      <c r="EE32" s="158"/>
      <c r="EF32" s="158"/>
      <c r="EG32" s="158"/>
      <c r="EH32" s="158"/>
      <c r="EI32" s="158"/>
      <c r="EJ32" s="158"/>
      <c r="EK32" s="158"/>
      <c r="EL32" s="158"/>
      <c r="EM32" s="158"/>
      <c r="EN32" s="158"/>
      <c r="EO32" s="158"/>
      <c r="EP32" s="158"/>
      <c r="EQ32" s="158"/>
      <c r="ER32" s="158"/>
      <c r="ES32" s="158"/>
      <c r="ET32" s="158"/>
      <c r="EU32" s="158"/>
      <c r="EV32" s="158"/>
      <c r="EW32" s="158"/>
      <c r="EX32" s="158"/>
      <c r="EY32" s="158"/>
      <c r="EZ32" s="158"/>
      <c r="FA32" s="158"/>
      <c r="FB32" s="158"/>
      <c r="FC32" s="158"/>
      <c r="FD32" s="158"/>
      <c r="FE32" s="158"/>
      <c r="FF32" s="158"/>
      <c r="FG32" s="158"/>
      <c r="FH32" s="158"/>
      <c r="FI32" s="158"/>
      <c r="FJ32" s="158"/>
      <c r="FK32" s="158"/>
      <c r="FL32" s="158"/>
      <c r="FM32" s="158"/>
      <c r="FN32" s="158"/>
      <c r="FO32" s="158"/>
      <c r="FP32" s="158"/>
      <c r="FQ32" s="158"/>
      <c r="FR32" s="158"/>
      <c r="FS32" s="158"/>
      <c r="FT32" s="158"/>
      <c r="FU32" s="158"/>
      <c r="FV32" s="158"/>
      <c r="FW32" s="158"/>
      <c r="FX32" s="158"/>
      <c r="FY32" s="158"/>
      <c r="FZ32" s="158"/>
      <c r="GA32" s="158"/>
      <c r="GB32" s="158"/>
      <c r="GC32" s="158"/>
      <c r="GD32" s="158"/>
      <c r="GE32" s="158"/>
      <c r="GF32" s="158"/>
      <c r="GG32" s="158"/>
      <c r="GH32" s="158"/>
      <c r="GI32" s="158"/>
      <c r="GJ32" s="158"/>
      <c r="GK32" s="158"/>
      <c r="GL32" s="158"/>
      <c r="GM32" s="158"/>
      <c r="GN32" s="158"/>
      <c r="GO32" s="158"/>
      <c r="GP32" s="158"/>
      <c r="GQ32" s="158"/>
      <c r="GR32" s="158"/>
      <c r="GS32" s="158"/>
      <c r="GT32" s="158"/>
      <c r="GU32" s="158"/>
      <c r="GV32" s="158"/>
      <c r="GW32" s="158"/>
      <c r="GX32" s="158"/>
      <c r="GY32" s="158"/>
      <c r="GZ32" s="158"/>
      <c r="HA32" s="158"/>
      <c r="HB32" s="158"/>
      <c r="HC32" s="158"/>
      <c r="HD32" s="158"/>
      <c r="HE32" s="158"/>
      <c r="HF32" s="158"/>
      <c r="HG32" s="158"/>
      <c r="HH32" s="158"/>
      <c r="HI32" s="158"/>
      <c r="HJ32" s="158"/>
      <c r="HK32" s="158"/>
      <c r="HL32" s="158"/>
      <c r="HM32" s="158"/>
      <c r="HN32" s="158"/>
      <c r="HO32" s="158"/>
      <c r="HP32" s="158"/>
      <c r="HQ32" s="158"/>
      <c r="HR32" s="158"/>
      <c r="HS32" s="158"/>
      <c r="HT32" s="158"/>
      <c r="HU32" s="158"/>
      <c r="HV32" s="158"/>
      <c r="HW32" s="158"/>
      <c r="HX32" s="158"/>
      <c r="HY32" s="158"/>
      <c r="HZ32" s="158"/>
      <c r="IA32" s="158"/>
      <c r="IB32" s="158"/>
      <c r="IC32" s="158"/>
      <c r="ID32" s="158"/>
      <c r="IE32" s="158"/>
      <c r="IF32" s="158"/>
      <c r="IG32" s="158"/>
      <c r="IH32" s="158"/>
      <c r="II32" s="158"/>
      <c r="IJ32" s="158"/>
      <c r="IK32" s="158"/>
      <c r="IL32" s="158"/>
      <c r="IM32" s="158"/>
      <c r="IN32" s="158"/>
      <c r="IO32" s="158"/>
      <c r="IP32" s="158"/>
      <c r="IQ32" s="158"/>
      <c r="IR32" s="158"/>
      <c r="IS32" s="158"/>
      <c r="IT32" s="158"/>
      <c r="IU32" s="158"/>
      <c r="IV32" s="158"/>
      <c r="IW32" s="158"/>
      <c r="IX32" s="158"/>
      <c r="IY32" s="158"/>
      <c r="IZ32" s="158"/>
      <c r="JA32" s="158"/>
      <c r="JB32" s="158"/>
      <c r="JC32" s="158"/>
      <c r="JD32" s="158"/>
      <c r="JE32" s="158"/>
      <c r="JF32" s="158"/>
      <c r="JG32" s="158"/>
      <c r="JH32" s="158"/>
      <c r="JI32" s="158"/>
      <c r="JJ32" s="158"/>
      <c r="JK32" s="158"/>
      <c r="JL32" s="158"/>
      <c r="JM32" s="158"/>
      <c r="JN32" s="158"/>
      <c r="JO32" s="158"/>
      <c r="JP32" s="158"/>
      <c r="JQ32" s="158"/>
      <c r="JR32" s="158"/>
      <c r="JS32" s="158"/>
      <c r="JT32" s="158"/>
      <c r="JU32" s="158"/>
      <c r="JV32" s="158"/>
      <c r="JW32" s="158"/>
      <c r="JX32" s="158"/>
      <c r="JY32" s="158"/>
      <c r="JZ32" s="158"/>
      <c r="KA32" s="158"/>
      <c r="KB32" s="158"/>
      <c r="KC32" s="158"/>
      <c r="KD32" s="158"/>
      <c r="KE32" s="158"/>
      <c r="KF32" s="158"/>
      <c r="KG32" s="158"/>
      <c r="KH32" s="158"/>
      <c r="KI32" s="158"/>
      <c r="KJ32" s="158"/>
      <c r="KK32" s="158"/>
      <c r="KL32" s="158"/>
      <c r="KM32" s="158"/>
      <c r="KN32" s="158"/>
      <c r="KO32" s="158"/>
      <c r="KP32" s="158"/>
      <c r="KQ32" s="158"/>
      <c r="KR32" s="158"/>
      <c r="KS32" s="158"/>
      <c r="KT32" s="158"/>
      <c r="KU32" s="158"/>
      <c r="KV32" s="158"/>
      <c r="KW32" s="158"/>
      <c r="KX32" s="158"/>
      <c r="KY32" s="158"/>
      <c r="KZ32" s="158"/>
      <c r="LA32" s="158"/>
      <c r="LB32" s="158"/>
      <c r="LC32" s="158"/>
      <c r="LD32" s="158"/>
      <c r="LE32" s="158"/>
      <c r="LF32" s="158"/>
      <c r="LG32" s="158"/>
      <c r="LH32" s="158"/>
      <c r="LI32" s="158"/>
      <c r="LJ32" s="158"/>
      <c r="LK32" s="158"/>
      <c r="LL32" s="158"/>
      <c r="LM32" s="158"/>
      <c r="LN32" s="158"/>
      <c r="LO32" s="158"/>
      <c r="LP32" s="158"/>
      <c r="LQ32" s="158"/>
      <c r="LR32" s="158"/>
      <c r="LS32" s="158"/>
      <c r="LT32" s="158"/>
      <c r="LU32" s="158"/>
      <c r="LV32" s="158"/>
      <c r="LW32" s="158"/>
      <c r="LX32" s="158"/>
      <c r="LY32" s="158"/>
      <c r="LZ32" s="158"/>
      <c r="MA32" s="158"/>
      <c r="MB32" s="158"/>
      <c r="MC32" s="158"/>
      <c r="MD32" s="158"/>
      <c r="ME32" s="158"/>
      <c r="MF32" s="158"/>
      <c r="MG32" s="158"/>
      <c r="MH32" s="158"/>
      <c r="MI32" s="158"/>
      <c r="MJ32" s="158"/>
      <c r="MK32" s="158"/>
      <c r="ML32" s="158"/>
      <c r="MM32" s="158"/>
      <c r="MN32" s="158"/>
      <c r="MO32" s="158"/>
      <c r="MP32" s="158"/>
      <c r="MQ32" s="158"/>
      <c r="MR32" s="158"/>
      <c r="MS32" s="158"/>
      <c r="MT32" s="158"/>
      <c r="MU32" s="158"/>
      <c r="MV32" s="158"/>
      <c r="MW32" s="158"/>
      <c r="MX32" s="158"/>
      <c r="MY32" s="158"/>
      <c r="MZ32" s="158"/>
      <c r="NA32" s="158"/>
      <c r="NB32" s="158"/>
      <c r="NC32" s="158"/>
      <c r="ND32" s="158"/>
      <c r="NE32" s="158"/>
      <c r="NF32" s="158"/>
      <c r="NG32" s="158"/>
      <c r="NH32" s="158"/>
      <c r="NI32" s="158"/>
      <c r="NJ32" s="158"/>
      <c r="NK32" s="158"/>
      <c r="NL32" s="158"/>
      <c r="NM32" s="158"/>
      <c r="NN32" s="158"/>
      <c r="NO32" s="158"/>
      <c r="NP32" s="158"/>
      <c r="NQ32" s="158"/>
      <c r="NR32" s="158"/>
      <c r="NS32" s="158"/>
      <c r="NT32" s="158"/>
      <c r="NU32" s="158"/>
      <c r="NV32" s="158"/>
      <c r="NW32" s="158"/>
      <c r="NX32" s="158"/>
      <c r="NY32" s="158"/>
      <c r="NZ32" s="158"/>
      <c r="OA32" s="158"/>
      <c r="OB32" s="158"/>
      <c r="OC32" s="158"/>
      <c r="OD32" s="158"/>
      <c r="OE32" s="158"/>
      <c r="OF32" s="158"/>
      <c r="OG32" s="158"/>
      <c r="OH32" s="158"/>
      <c r="OI32" s="158"/>
      <c r="OJ32" s="158"/>
      <c r="OK32" s="158"/>
      <c r="OL32" s="158"/>
      <c r="OM32" s="158"/>
      <c r="ON32" s="158"/>
      <c r="OO32" s="158"/>
      <c r="OP32" s="158"/>
      <c r="OQ32" s="158"/>
      <c r="OR32" s="158"/>
      <c r="OS32" s="158"/>
      <c r="OT32" s="158"/>
      <c r="OU32" s="158"/>
      <c r="OV32" s="158"/>
      <c r="OW32" s="158"/>
      <c r="OX32" s="158"/>
      <c r="OY32" s="158"/>
      <c r="OZ32" s="158"/>
      <c r="PA32" s="158"/>
      <c r="PB32" s="158"/>
      <c r="PC32" s="158"/>
      <c r="PD32" s="158"/>
      <c r="PE32" s="158"/>
      <c r="PF32" s="158"/>
      <c r="PG32" s="158"/>
      <c r="PH32" s="158"/>
      <c r="PI32" s="158"/>
      <c r="PJ32" s="158"/>
      <c r="PK32" s="158"/>
      <c r="PL32" s="158"/>
      <c r="PM32" s="158"/>
      <c r="PN32" s="158"/>
      <c r="PO32" s="158"/>
      <c r="PP32" s="158"/>
      <c r="PQ32" s="158"/>
      <c r="PR32" s="158"/>
      <c r="PS32" s="158"/>
      <c r="PT32" s="158"/>
      <c r="PU32" s="158"/>
      <c r="PV32" s="158"/>
      <c r="PW32" s="158"/>
      <c r="PX32" s="158"/>
      <c r="PY32" s="158"/>
      <c r="PZ32" s="158"/>
      <c r="QA32" s="158"/>
      <c r="QB32" s="158"/>
      <c r="QC32" s="158"/>
      <c r="QD32" s="158"/>
      <c r="QE32" s="158"/>
      <c r="QF32" s="158"/>
      <c r="QG32" s="158"/>
      <c r="QH32" s="158"/>
      <c r="QI32" s="158"/>
      <c r="QJ32" s="158"/>
      <c r="QK32" s="158"/>
      <c r="QL32" s="158"/>
      <c r="QM32" s="158"/>
      <c r="QN32" s="158"/>
      <c r="QO32" s="158"/>
      <c r="QP32" s="158"/>
      <c r="QQ32" s="158"/>
      <c r="QR32" s="158"/>
      <c r="QS32" s="158"/>
      <c r="QT32" s="158"/>
      <c r="QU32" s="158"/>
      <c r="QV32" s="158"/>
      <c r="QW32" s="158"/>
      <c r="QX32" s="158"/>
      <c r="QY32" s="158"/>
      <c r="QZ32" s="158"/>
      <c r="RA32" s="158"/>
      <c r="RB32" s="158"/>
      <c r="RC32" s="158"/>
      <c r="RD32" s="158"/>
      <c r="RE32" s="158"/>
      <c r="RF32" s="158"/>
      <c r="RG32" s="158"/>
      <c r="RH32" s="158"/>
      <c r="RI32" s="158"/>
      <c r="RJ32" s="158"/>
      <c r="RK32" s="158"/>
      <c r="RL32" s="158"/>
      <c r="RM32" s="158"/>
      <c r="RN32" s="158"/>
      <c r="RO32" s="158"/>
      <c r="RP32" s="158"/>
      <c r="RQ32" s="158"/>
      <c r="RR32" s="158"/>
      <c r="RS32" s="158"/>
      <c r="RT32" s="158"/>
      <c r="RU32" s="158"/>
      <c r="RV32" s="158"/>
      <c r="RW32" s="158"/>
      <c r="RX32" s="158"/>
      <c r="RY32" s="158"/>
      <c r="RZ32" s="158"/>
      <c r="SA32" s="158"/>
      <c r="SB32" s="158"/>
      <c r="SC32" s="158"/>
      <c r="SD32" s="158"/>
      <c r="SE32" s="158"/>
      <c r="SF32" s="158"/>
      <c r="SG32" s="158"/>
      <c r="SH32" s="158"/>
      <c r="SI32" s="158"/>
      <c r="SJ32" s="158"/>
      <c r="SK32" s="158"/>
      <c r="SL32" s="158"/>
      <c r="SM32" s="158"/>
      <c r="SN32" s="158"/>
      <c r="SO32" s="158"/>
      <c r="SP32" s="158"/>
      <c r="SQ32" s="158"/>
      <c r="SR32" s="158"/>
      <c r="SS32" s="158"/>
      <c r="ST32" s="158"/>
      <c r="SU32" s="158"/>
      <c r="SV32" s="158"/>
      <c r="SW32" s="158"/>
      <c r="SX32" s="158"/>
      <c r="SY32" s="158"/>
      <c r="SZ32" s="158"/>
      <c r="TA32" s="158"/>
      <c r="TB32" s="158"/>
      <c r="TC32" s="158"/>
      <c r="TD32" s="158"/>
      <c r="TE32" s="158"/>
      <c r="TF32" s="158"/>
      <c r="TG32" s="158"/>
      <c r="TH32" s="158"/>
      <c r="TI32" s="158"/>
      <c r="TJ32" s="158"/>
      <c r="TK32" s="158"/>
      <c r="TL32" s="158"/>
      <c r="TM32" s="158"/>
      <c r="TN32" s="158"/>
      <c r="TO32" s="158"/>
      <c r="TP32" s="158"/>
      <c r="TQ32" s="158"/>
      <c r="TR32" s="158"/>
      <c r="TS32" s="158"/>
      <c r="TT32" s="158"/>
      <c r="TU32" s="158"/>
      <c r="TV32" s="158"/>
      <c r="TW32" s="158"/>
      <c r="TX32" s="158"/>
      <c r="TY32" s="158"/>
      <c r="TZ32" s="158"/>
      <c r="UA32" s="158"/>
      <c r="UB32" s="158"/>
      <c r="UC32" s="158"/>
      <c r="UD32" s="158"/>
      <c r="UE32" s="158"/>
      <c r="UF32" s="158"/>
      <c r="UG32" s="158"/>
      <c r="UH32" s="158"/>
      <c r="UI32" s="158"/>
      <c r="UJ32" s="158"/>
      <c r="UK32" s="158"/>
      <c r="UL32" s="158"/>
      <c r="UM32" s="158"/>
      <c r="UN32" s="158"/>
      <c r="UO32" s="158"/>
      <c r="UP32" s="158"/>
      <c r="UQ32" s="158"/>
      <c r="US32" s="158"/>
      <c r="UT32" s="158"/>
      <c r="UU32" s="158"/>
      <c r="UV32" s="158"/>
      <c r="UW32" s="158"/>
      <c r="UX32" s="158"/>
      <c r="UY32" s="158"/>
      <c r="UZ32" s="158"/>
      <c r="VA32" s="158"/>
      <c r="VB32" s="158"/>
      <c r="VC32" s="158"/>
      <c r="VD32" s="158"/>
      <c r="VE32" s="158"/>
      <c r="VF32" s="158"/>
      <c r="VG32" s="158"/>
      <c r="VH32" s="158"/>
      <c r="VI32" s="158"/>
      <c r="VJ32" s="158"/>
      <c r="VK32" s="158"/>
      <c r="VL32" s="158"/>
      <c r="VN32" s="158"/>
      <c r="VO32" s="158"/>
      <c r="VP32" s="158"/>
      <c r="VQ32" s="158"/>
      <c r="VR32" s="158"/>
      <c r="VS32" s="158"/>
      <c r="VT32" s="158"/>
      <c r="VU32" s="158"/>
      <c r="VV32" s="158"/>
      <c r="VW32" s="158"/>
      <c r="VX32" s="158"/>
      <c r="VY32" s="158"/>
      <c r="VZ32" s="158"/>
      <c r="WA32" s="158"/>
      <c r="WB32" s="158"/>
      <c r="WC32" s="158"/>
      <c r="WD32" s="158"/>
      <c r="WE32" s="158"/>
      <c r="WF32" s="158"/>
      <c r="WG32" s="158"/>
      <c r="WI32" s="158"/>
      <c r="WJ32" s="158"/>
      <c r="WK32" s="158"/>
      <c r="WL32" s="158"/>
      <c r="WM32" s="158"/>
      <c r="WN32" s="158"/>
      <c r="WO32" s="158"/>
      <c r="WP32" s="158"/>
      <c r="WQ32" s="158"/>
      <c r="WR32" s="158"/>
      <c r="WS32" s="158"/>
      <c r="WT32" s="158"/>
      <c r="WU32" s="158"/>
      <c r="WV32" s="158"/>
      <c r="WW32" s="158"/>
      <c r="WX32" s="158"/>
      <c r="WY32" s="158"/>
      <c r="WZ32" s="158"/>
      <c r="XA32" s="158"/>
      <c r="XB32" s="158"/>
      <c r="XD32" s="158"/>
      <c r="XE32" s="158"/>
      <c r="XF32" s="158"/>
      <c r="XG32" s="158"/>
      <c r="XH32" s="158"/>
      <c r="XI32" s="158"/>
      <c r="XJ32" s="158"/>
      <c r="XK32" s="158"/>
      <c r="XL32" s="158"/>
      <c r="XM32" s="158"/>
      <c r="XN32" s="158"/>
      <c r="XO32" s="158"/>
      <c r="XP32" s="158"/>
      <c r="XQ32" s="158"/>
      <c r="XR32" s="158"/>
      <c r="XS32" s="158"/>
      <c r="XT32" s="158"/>
      <c r="XU32" s="158"/>
      <c r="XV32" s="158"/>
      <c r="XW32" s="158"/>
      <c r="XY32" s="158"/>
      <c r="XZ32" s="158"/>
      <c r="YA32" s="158"/>
      <c r="YB32" s="158"/>
      <c r="YC32" s="158"/>
      <c r="YD32" s="158"/>
      <c r="YE32" s="158"/>
      <c r="YF32" s="158"/>
      <c r="YG32" s="158"/>
      <c r="YH32" s="158"/>
      <c r="YI32" s="158"/>
      <c r="YJ32" s="158"/>
      <c r="YK32" s="158"/>
      <c r="YL32" s="158"/>
      <c r="YM32" s="158"/>
      <c r="YN32" s="158"/>
      <c r="YO32" s="158"/>
      <c r="YP32" s="158"/>
      <c r="YQ32" s="158"/>
      <c r="YR32" s="158"/>
      <c r="YT32" s="158"/>
      <c r="YU32" s="158"/>
      <c r="YV32" s="158"/>
      <c r="YW32" s="158"/>
      <c r="YX32" s="158"/>
      <c r="YY32" s="158"/>
      <c r="YZ32" s="158"/>
      <c r="ZA32" s="158"/>
      <c r="ZB32" s="158"/>
      <c r="ZC32" s="158"/>
      <c r="ZD32" s="158"/>
      <c r="ZE32" s="158"/>
      <c r="ZF32" s="158"/>
      <c r="ZG32" s="158"/>
      <c r="ZH32" s="158"/>
      <c r="ZI32" s="158"/>
      <c r="ZJ32" s="158"/>
      <c r="ZK32" s="158"/>
      <c r="ZL32" s="158"/>
      <c r="ZM32" s="158"/>
      <c r="ZO32" s="158"/>
      <c r="ZP32" s="158"/>
      <c r="ZQ32" s="158"/>
      <c r="ZR32" s="158"/>
      <c r="ZS32" s="158"/>
      <c r="ZT32" s="158"/>
      <c r="ZU32" s="158"/>
      <c r="ZV32" s="158"/>
      <c r="ZW32" s="158"/>
      <c r="ZX32" s="158"/>
      <c r="ZY32" s="158"/>
      <c r="ZZ32" s="158"/>
      <c r="AAA32" s="158"/>
      <c r="AAB32" s="158"/>
      <c r="AAC32" s="158"/>
      <c r="AAD32" s="158"/>
      <c r="AAE32" s="158"/>
      <c r="AAF32" s="158"/>
      <c r="AAG32" s="158"/>
      <c r="AAH32" s="158"/>
      <c r="AAJ32" s="158"/>
      <c r="AAK32" s="158"/>
      <c r="AAL32" s="158"/>
      <c r="AAM32" s="158"/>
      <c r="AAN32" s="158"/>
      <c r="AAO32" s="158"/>
      <c r="AAP32" s="158"/>
      <c r="AAQ32" s="158"/>
      <c r="AAR32" s="158"/>
      <c r="AAS32" s="158"/>
      <c r="AAT32" s="158"/>
      <c r="AAU32" s="158"/>
      <c r="AAV32" s="158"/>
      <c r="AAW32" s="158"/>
      <c r="AAX32" s="158"/>
      <c r="AAY32" s="158"/>
      <c r="AAZ32" s="158"/>
      <c r="ABA32" s="158"/>
      <c r="ABB32" s="158"/>
      <c r="ABC32" s="158"/>
      <c r="ABE32" s="158"/>
      <c r="ABF32" s="158"/>
      <c r="ABG32" s="158"/>
      <c r="ABH32" s="158"/>
      <c r="ABI32" s="158"/>
      <c r="ABJ32" s="158"/>
      <c r="ABK32" s="158"/>
      <c r="ABL32" s="158"/>
      <c r="ABM32" s="158"/>
      <c r="ABN32" s="158"/>
      <c r="ABO32" s="158"/>
      <c r="ABP32" s="158"/>
      <c r="ABQ32" s="158"/>
      <c r="ABR32" s="158"/>
      <c r="ABS32" s="158"/>
      <c r="ABT32" s="158"/>
      <c r="ABU32" s="158"/>
      <c r="ABV32" s="158"/>
      <c r="ABW32" s="158"/>
      <c r="ABX32" s="158"/>
      <c r="ABZ32" s="158"/>
      <c r="ACA32" s="158"/>
      <c r="ACB32" s="158"/>
      <c r="ACC32" s="158"/>
      <c r="ACD32" s="158"/>
      <c r="ACE32" s="158"/>
      <c r="ACF32" s="158"/>
      <c r="ACG32" s="158"/>
      <c r="ACH32" s="158"/>
      <c r="ACI32" s="158"/>
      <c r="ACJ32" s="158"/>
      <c r="ACK32" s="158"/>
      <c r="ACL32" s="158"/>
      <c r="ACM32" s="158"/>
      <c r="ACN32" s="158"/>
      <c r="ACO32" s="158"/>
      <c r="ACP32" s="158"/>
      <c r="ACQ32" s="158"/>
      <c r="ACR32" s="158"/>
      <c r="ACS32" s="158"/>
      <c r="ACU32" s="158"/>
      <c r="ACV32" s="158"/>
      <c r="ACW32" s="158"/>
      <c r="ACX32" s="158"/>
      <c r="ACY32" s="158"/>
      <c r="ACZ32" s="158"/>
      <c r="ADA32" s="158"/>
      <c r="ADB32" s="158"/>
      <c r="ADC32" s="158"/>
      <c r="ADD32" s="158"/>
      <c r="ADE32" s="158"/>
      <c r="ADF32" s="158"/>
      <c r="ADG32" s="158"/>
      <c r="ADH32" s="158"/>
      <c r="ADI32" s="158"/>
      <c r="ADJ32" s="158"/>
      <c r="ADK32" s="158"/>
      <c r="ADL32" s="158"/>
      <c r="ADM32" s="158"/>
      <c r="ADN32" s="158"/>
      <c r="ADP32" s="158"/>
      <c r="ADQ32" s="158"/>
      <c r="ADR32" s="158"/>
      <c r="ADS32" s="158"/>
      <c r="ADT32" s="158"/>
      <c r="ADU32" s="158"/>
      <c r="ADV32" s="158"/>
      <c r="ADW32" s="158"/>
      <c r="ADX32" s="158"/>
      <c r="ADY32" s="158"/>
      <c r="ADZ32" s="158"/>
      <c r="AEA32" s="158"/>
      <c r="AEB32" s="158"/>
      <c r="AEC32" s="158"/>
      <c r="AED32" s="158"/>
      <c r="AEE32" s="158"/>
      <c r="AEF32" s="158"/>
      <c r="AEG32" s="158"/>
      <c r="AEH32" s="158"/>
      <c r="AEI32" s="158"/>
      <c r="AEK32" s="158"/>
      <c r="AEL32" s="158"/>
      <c r="AEM32" s="158"/>
      <c r="AEN32" s="158"/>
      <c r="AEO32" s="158"/>
      <c r="AEP32" s="158"/>
      <c r="AEQ32" s="158"/>
      <c r="AER32" s="158"/>
      <c r="AES32" s="158"/>
      <c r="AET32" s="158"/>
      <c r="AEU32" s="158"/>
      <c r="AEV32" s="158"/>
      <c r="AEW32" s="158"/>
      <c r="AEX32" s="158"/>
      <c r="AEY32" s="158"/>
      <c r="AEZ32" s="158"/>
      <c r="AFA32" s="158"/>
      <c r="AFB32" s="158"/>
      <c r="AFC32" s="158"/>
      <c r="AFD32" s="158"/>
    </row>
    <row r="33" spans="1:836" s="151" customFormat="1" ht="20.100000000000001" customHeight="1" outlineLevel="1">
      <c r="A33" s="93" t="s">
        <v>398</v>
      </c>
      <c r="B33" s="94" t="s">
        <v>488</v>
      </c>
      <c r="C33" s="108" t="s">
        <v>399</v>
      </c>
      <c r="D33" s="109"/>
      <c r="E33" s="165"/>
      <c r="F33" s="204">
        <f>MIN(F34:F35)</f>
        <v>45446</v>
      </c>
      <c r="G33" s="204">
        <f>MAX(G34:G35)</f>
        <v>45493</v>
      </c>
      <c r="H33" s="96">
        <f t="shared" si="60"/>
        <v>48</v>
      </c>
      <c r="I33" s="97">
        <f t="shared" ca="1" si="61"/>
        <v>0</v>
      </c>
      <c r="J33" s="205">
        <f ca="1">AVERAGE(J34:J35)*2</f>
        <v>0</v>
      </c>
      <c r="K33" s="97">
        <f ca="1">I33+J33/H33</f>
        <v>0</v>
      </c>
      <c r="L33" s="150"/>
      <c r="M33" s="150"/>
      <c r="N33" s="150"/>
      <c r="O33" s="150"/>
      <c r="P33" s="150"/>
      <c r="Q33" s="150"/>
      <c r="R33" s="150"/>
      <c r="S33" s="150"/>
      <c r="T33" s="150"/>
      <c r="U33" s="150"/>
      <c r="V33" s="150"/>
      <c r="W33" s="150"/>
      <c r="X33" s="150"/>
      <c r="Y33" s="150"/>
      <c r="Z33" s="150"/>
      <c r="AA33" s="150"/>
      <c r="AB33" s="150"/>
      <c r="AC33" s="150"/>
      <c r="AD33" s="150"/>
      <c r="AE33" s="150"/>
      <c r="AF33" s="150"/>
      <c r="AG33" s="150"/>
      <c r="AH33" s="150"/>
      <c r="AI33" s="150"/>
      <c r="AJ33" s="150"/>
      <c r="AK33" s="150"/>
      <c r="AL33" s="150"/>
      <c r="AM33" s="150"/>
      <c r="AN33" s="150"/>
      <c r="AO33" s="150"/>
      <c r="AP33" s="150"/>
      <c r="AQ33" s="150"/>
      <c r="AR33" s="150"/>
      <c r="AS33" s="150"/>
      <c r="AT33" s="150"/>
      <c r="AU33" s="150"/>
      <c r="AV33" s="150"/>
      <c r="AW33" s="150"/>
      <c r="AX33" s="150"/>
      <c r="AY33" s="150"/>
      <c r="AZ33" s="150"/>
      <c r="BA33" s="150"/>
      <c r="BB33" s="150"/>
      <c r="BC33" s="150"/>
      <c r="BD33" s="150"/>
      <c r="BE33" s="150"/>
      <c r="BF33" s="150"/>
      <c r="BG33" s="150"/>
      <c r="BH33" s="150"/>
      <c r="BI33" s="150"/>
      <c r="BJ33" s="150"/>
      <c r="BK33" s="150"/>
      <c r="BL33" s="150"/>
      <c r="BM33" s="150"/>
      <c r="BN33" s="150"/>
      <c r="BO33" s="150"/>
      <c r="BP33" s="150"/>
      <c r="BQ33" s="150"/>
      <c r="BR33" s="150"/>
      <c r="BS33" s="150"/>
      <c r="BT33" s="150"/>
      <c r="BU33" s="150"/>
      <c r="BV33" s="150"/>
      <c r="BW33" s="150"/>
      <c r="BX33" s="150"/>
      <c r="BY33" s="150"/>
      <c r="BZ33" s="150"/>
      <c r="CA33" s="150"/>
      <c r="CB33" s="150"/>
      <c r="CC33" s="150"/>
      <c r="CD33" s="150"/>
      <c r="CE33" s="150"/>
      <c r="CF33" s="150"/>
      <c r="CG33" s="150"/>
      <c r="CH33" s="150"/>
      <c r="CI33" s="150"/>
      <c r="CJ33" s="150"/>
      <c r="CK33" s="150"/>
      <c r="CL33" s="150"/>
      <c r="CM33" s="150"/>
      <c r="CN33" s="150"/>
      <c r="CO33" s="150"/>
      <c r="CP33" s="150"/>
      <c r="CQ33" s="150"/>
      <c r="CR33" s="150"/>
      <c r="CS33" s="150"/>
      <c r="CT33" s="150"/>
      <c r="CU33" s="150"/>
      <c r="CV33" s="150"/>
      <c r="CW33" s="150"/>
      <c r="CX33" s="150"/>
      <c r="CY33" s="150"/>
      <c r="CZ33" s="150"/>
      <c r="DA33" s="150"/>
      <c r="DB33" s="150"/>
      <c r="DC33" s="150"/>
      <c r="DD33" s="150"/>
      <c r="DE33" s="150"/>
      <c r="DF33" s="150"/>
      <c r="DG33" s="150"/>
      <c r="DH33" s="150"/>
      <c r="DI33" s="150"/>
      <c r="DJ33" s="150"/>
      <c r="DK33" s="150"/>
      <c r="DL33" s="150"/>
      <c r="DM33" s="150"/>
      <c r="DN33" s="150"/>
      <c r="DO33" s="150"/>
      <c r="DP33" s="150"/>
      <c r="DQ33" s="150"/>
      <c r="DR33" s="150"/>
      <c r="DS33" s="150"/>
      <c r="DT33" s="150"/>
      <c r="DU33" s="150"/>
      <c r="DV33" s="150"/>
      <c r="DW33" s="150"/>
      <c r="DX33" s="150"/>
      <c r="DY33" s="150"/>
      <c r="DZ33" s="150"/>
      <c r="EA33" s="150"/>
      <c r="EB33" s="150"/>
      <c r="EC33" s="150"/>
      <c r="ED33" s="150"/>
      <c r="EE33" s="150"/>
      <c r="EF33" s="150"/>
      <c r="EG33" s="150"/>
      <c r="EH33" s="150"/>
      <c r="EI33" s="150"/>
      <c r="EJ33" s="150"/>
      <c r="EK33" s="150"/>
      <c r="EL33" s="150"/>
      <c r="EM33" s="150"/>
      <c r="EN33" s="150"/>
      <c r="EO33" s="150"/>
      <c r="EP33" s="150"/>
      <c r="EQ33" s="150"/>
      <c r="ER33" s="150"/>
      <c r="ES33" s="150"/>
      <c r="ET33" s="150"/>
      <c r="EU33" s="150"/>
      <c r="EV33" s="150"/>
      <c r="EW33" s="150"/>
      <c r="EX33" s="150"/>
      <c r="EY33" s="150"/>
      <c r="EZ33" s="150"/>
      <c r="FA33" s="150"/>
      <c r="FB33" s="150"/>
      <c r="FC33" s="150"/>
      <c r="FD33" s="150"/>
      <c r="FE33" s="150"/>
      <c r="FF33" s="150"/>
      <c r="FG33" s="150"/>
      <c r="FH33" s="150"/>
      <c r="FI33" s="150"/>
      <c r="FJ33" s="150"/>
      <c r="FK33" s="150"/>
      <c r="FL33" s="150"/>
      <c r="FM33" s="150"/>
      <c r="FN33" s="150"/>
      <c r="FO33" s="150"/>
      <c r="FP33" s="150"/>
      <c r="FQ33" s="150"/>
      <c r="FR33" s="150"/>
      <c r="FS33" s="150"/>
      <c r="FT33" s="150"/>
      <c r="FU33" s="150"/>
      <c r="FV33" s="150"/>
      <c r="FW33" s="150"/>
      <c r="FX33" s="150"/>
      <c r="FY33" s="150"/>
      <c r="FZ33" s="150"/>
      <c r="GA33" s="150"/>
      <c r="GB33" s="150"/>
      <c r="GC33" s="150"/>
      <c r="GD33" s="150"/>
      <c r="GE33" s="150"/>
      <c r="GF33" s="150"/>
      <c r="GG33" s="150"/>
      <c r="GH33" s="150"/>
      <c r="GI33" s="150"/>
      <c r="GJ33" s="150"/>
      <c r="GK33" s="150"/>
      <c r="GL33" s="150"/>
      <c r="GM33" s="150"/>
      <c r="GN33" s="150"/>
      <c r="GO33" s="150"/>
      <c r="GP33" s="150"/>
      <c r="GQ33" s="150"/>
      <c r="GR33" s="150"/>
      <c r="GS33" s="150"/>
      <c r="GT33" s="150"/>
      <c r="GU33" s="150"/>
      <c r="GV33" s="150"/>
      <c r="GW33" s="150"/>
      <c r="GX33" s="150"/>
      <c r="GY33" s="150"/>
      <c r="GZ33" s="150"/>
      <c r="HA33" s="150"/>
      <c r="HB33" s="150"/>
      <c r="HC33" s="150"/>
      <c r="HD33" s="150"/>
      <c r="HE33" s="150"/>
      <c r="HF33" s="150"/>
      <c r="HG33" s="150"/>
      <c r="HH33" s="150"/>
      <c r="HI33" s="150"/>
      <c r="HJ33" s="150"/>
      <c r="HK33" s="150"/>
      <c r="HL33" s="150"/>
      <c r="HM33" s="150"/>
      <c r="HN33" s="150"/>
      <c r="HO33" s="150"/>
      <c r="HP33" s="150"/>
      <c r="HQ33" s="150"/>
      <c r="HR33" s="150"/>
      <c r="HS33" s="150"/>
      <c r="HT33" s="150"/>
      <c r="HU33" s="150"/>
      <c r="HV33" s="150"/>
      <c r="HW33" s="150"/>
      <c r="HX33" s="150"/>
      <c r="HY33" s="150"/>
      <c r="HZ33" s="150"/>
      <c r="IA33" s="150"/>
      <c r="IB33" s="150"/>
      <c r="IC33" s="150"/>
      <c r="ID33" s="150"/>
      <c r="IE33" s="150"/>
      <c r="IF33" s="150"/>
      <c r="IG33" s="150"/>
      <c r="IH33" s="150"/>
      <c r="II33" s="150"/>
      <c r="IJ33" s="150"/>
      <c r="IK33" s="150"/>
      <c r="IL33" s="150"/>
      <c r="IM33" s="150"/>
      <c r="IN33" s="150"/>
      <c r="IO33" s="150"/>
      <c r="IP33" s="150"/>
      <c r="IQ33" s="150"/>
      <c r="IR33" s="150"/>
      <c r="IS33" s="150"/>
      <c r="IT33" s="150"/>
      <c r="IU33" s="150"/>
      <c r="IV33" s="150"/>
      <c r="IW33" s="150"/>
      <c r="IX33" s="150"/>
      <c r="IY33" s="150"/>
      <c r="IZ33" s="150"/>
      <c r="JA33" s="150"/>
      <c r="JB33" s="150"/>
      <c r="JC33" s="150"/>
      <c r="JD33" s="150"/>
      <c r="JE33" s="150"/>
      <c r="JF33" s="150"/>
      <c r="JG33" s="150"/>
      <c r="JH33" s="150"/>
      <c r="JI33" s="150"/>
      <c r="JJ33" s="150"/>
      <c r="JK33" s="150"/>
      <c r="JL33" s="150"/>
      <c r="JM33" s="150"/>
      <c r="JN33" s="150"/>
      <c r="JO33" s="150"/>
      <c r="JP33" s="150"/>
      <c r="JQ33" s="150"/>
      <c r="JR33" s="150"/>
      <c r="JS33" s="150"/>
      <c r="JT33" s="150"/>
      <c r="JU33" s="150"/>
      <c r="JV33" s="150"/>
      <c r="JW33" s="150"/>
      <c r="JX33" s="150"/>
      <c r="JY33" s="150"/>
      <c r="JZ33" s="150"/>
      <c r="KA33" s="150"/>
      <c r="KB33" s="150"/>
      <c r="KC33" s="150"/>
      <c r="KD33" s="150"/>
      <c r="KE33" s="150"/>
      <c r="KF33" s="150"/>
      <c r="KG33" s="150"/>
      <c r="KH33" s="150"/>
      <c r="KI33" s="150"/>
      <c r="KJ33" s="150"/>
      <c r="KK33" s="150"/>
      <c r="KL33" s="150"/>
      <c r="KM33" s="150"/>
      <c r="KN33" s="150"/>
      <c r="KO33" s="150"/>
      <c r="KP33" s="150"/>
      <c r="KQ33" s="150"/>
      <c r="KR33" s="150"/>
      <c r="KS33" s="150"/>
      <c r="KT33" s="150"/>
      <c r="KU33" s="150"/>
      <c r="KV33" s="150"/>
      <c r="KW33" s="150"/>
      <c r="KX33" s="150"/>
      <c r="KY33" s="150"/>
      <c r="KZ33" s="150"/>
      <c r="LA33" s="150"/>
      <c r="LB33" s="150"/>
      <c r="LC33" s="150"/>
      <c r="LD33" s="150"/>
      <c r="LE33" s="150"/>
      <c r="LF33" s="150"/>
      <c r="LG33" s="150"/>
      <c r="LH33" s="150"/>
      <c r="LI33" s="150"/>
      <c r="LJ33" s="150"/>
      <c r="LK33" s="150"/>
      <c r="LL33" s="150"/>
      <c r="LM33" s="150"/>
      <c r="LN33" s="150"/>
      <c r="LO33" s="150"/>
      <c r="LP33" s="150"/>
      <c r="LQ33" s="150"/>
      <c r="LR33" s="150"/>
      <c r="LS33" s="150"/>
      <c r="LT33" s="150"/>
      <c r="LU33" s="150"/>
      <c r="LV33" s="150"/>
      <c r="LW33" s="150"/>
      <c r="LX33" s="150"/>
      <c r="LY33" s="150"/>
      <c r="LZ33" s="150"/>
      <c r="MA33" s="150"/>
      <c r="MB33" s="150"/>
      <c r="MC33" s="150"/>
      <c r="MD33" s="150"/>
      <c r="ME33" s="150"/>
      <c r="MF33" s="150"/>
      <c r="MG33" s="150"/>
      <c r="MH33" s="150"/>
      <c r="MI33" s="150"/>
      <c r="MJ33" s="150"/>
      <c r="MK33" s="150"/>
      <c r="ML33" s="150"/>
      <c r="MM33" s="150"/>
      <c r="MN33" s="150"/>
      <c r="MO33" s="150"/>
      <c r="MP33" s="150"/>
      <c r="MQ33" s="150"/>
      <c r="MR33" s="150"/>
      <c r="MS33" s="150"/>
      <c r="MT33" s="150"/>
      <c r="MU33" s="150"/>
      <c r="MV33" s="150"/>
      <c r="MW33" s="150"/>
      <c r="MX33" s="150"/>
      <c r="MY33" s="150"/>
      <c r="MZ33" s="150"/>
      <c r="NA33" s="150"/>
      <c r="NB33" s="150"/>
      <c r="NC33" s="150"/>
      <c r="ND33" s="150"/>
      <c r="NE33" s="150"/>
      <c r="NF33" s="150"/>
      <c r="NG33" s="150"/>
      <c r="NH33" s="150"/>
      <c r="NI33" s="150"/>
      <c r="NJ33" s="150"/>
      <c r="NK33" s="150"/>
      <c r="NL33" s="150"/>
      <c r="NM33" s="150"/>
      <c r="NN33" s="150"/>
      <c r="NO33" s="150"/>
      <c r="NP33" s="150"/>
      <c r="NQ33" s="150"/>
      <c r="NR33" s="150"/>
      <c r="NS33" s="150"/>
      <c r="NT33" s="150"/>
      <c r="NU33" s="150"/>
      <c r="NV33" s="150"/>
      <c r="NW33" s="150"/>
      <c r="NX33" s="150"/>
      <c r="NY33" s="150"/>
      <c r="NZ33" s="150"/>
      <c r="OA33" s="150"/>
      <c r="OB33" s="150"/>
      <c r="OC33" s="150"/>
      <c r="OD33" s="150"/>
      <c r="OE33" s="150"/>
      <c r="OF33" s="150"/>
      <c r="OG33" s="150"/>
      <c r="OH33" s="150"/>
      <c r="OI33" s="150"/>
      <c r="OJ33" s="150"/>
      <c r="OK33" s="150"/>
      <c r="OL33" s="150"/>
      <c r="OM33" s="150"/>
      <c r="ON33" s="150"/>
      <c r="OO33" s="150"/>
      <c r="OP33" s="150"/>
      <c r="OQ33" s="150"/>
      <c r="OR33" s="150"/>
      <c r="OS33" s="150"/>
      <c r="OT33" s="150"/>
      <c r="OU33" s="150"/>
      <c r="OV33" s="150"/>
      <c r="OW33" s="150"/>
      <c r="OX33" s="150"/>
      <c r="OY33" s="150"/>
      <c r="OZ33" s="150"/>
      <c r="PA33" s="150"/>
      <c r="PB33" s="150"/>
      <c r="PC33" s="150"/>
      <c r="PD33" s="150"/>
      <c r="PE33" s="150"/>
      <c r="PF33" s="150"/>
      <c r="PG33" s="150"/>
      <c r="PH33" s="150"/>
      <c r="PI33" s="150"/>
      <c r="PJ33" s="150"/>
      <c r="PK33" s="150"/>
      <c r="PL33" s="150"/>
      <c r="PM33" s="150"/>
      <c r="PN33" s="150"/>
      <c r="PO33" s="150"/>
      <c r="PP33" s="150"/>
      <c r="PQ33" s="150"/>
      <c r="PR33" s="150"/>
      <c r="PS33" s="150"/>
      <c r="PT33" s="150"/>
      <c r="PU33" s="150"/>
      <c r="PV33" s="150"/>
      <c r="PW33" s="150"/>
      <c r="PX33" s="150"/>
      <c r="PY33" s="150"/>
      <c r="PZ33" s="150"/>
      <c r="QA33" s="150"/>
      <c r="QB33" s="150"/>
      <c r="QC33" s="150"/>
      <c r="QD33" s="150"/>
      <c r="QE33" s="150"/>
      <c r="QF33" s="150"/>
      <c r="QG33" s="150"/>
      <c r="QH33" s="150"/>
      <c r="QI33" s="150"/>
      <c r="QJ33" s="150"/>
      <c r="QK33" s="150"/>
      <c r="QL33" s="150"/>
      <c r="QM33" s="150"/>
      <c r="QN33" s="150"/>
      <c r="QO33" s="150"/>
      <c r="QP33" s="150"/>
      <c r="QQ33" s="150"/>
      <c r="QR33" s="150"/>
      <c r="QS33" s="150"/>
      <c r="QT33" s="150"/>
      <c r="QU33" s="150"/>
      <c r="QV33" s="150"/>
      <c r="QW33" s="150"/>
      <c r="QX33" s="150"/>
      <c r="QY33" s="150"/>
      <c r="QZ33" s="150"/>
      <c r="RA33" s="150"/>
      <c r="RB33" s="150"/>
      <c r="RC33" s="150"/>
      <c r="RD33" s="150"/>
      <c r="RE33" s="150"/>
      <c r="RF33" s="150"/>
      <c r="RG33" s="150"/>
      <c r="RH33" s="150"/>
      <c r="RI33" s="150"/>
      <c r="RJ33" s="150"/>
      <c r="RK33" s="150"/>
      <c r="RL33" s="150"/>
      <c r="RM33" s="150"/>
      <c r="RN33" s="150"/>
      <c r="RO33" s="150"/>
      <c r="RP33" s="150"/>
      <c r="RQ33" s="150"/>
      <c r="RR33" s="150"/>
      <c r="RS33" s="150"/>
      <c r="RT33" s="150"/>
      <c r="RU33" s="150"/>
      <c r="RV33" s="150"/>
      <c r="RW33" s="150"/>
      <c r="RX33" s="150"/>
      <c r="RY33" s="150"/>
      <c r="RZ33" s="150"/>
      <c r="SA33" s="150"/>
      <c r="SB33" s="150"/>
      <c r="SC33" s="150"/>
      <c r="SD33" s="150"/>
      <c r="SE33" s="150"/>
      <c r="SF33" s="150"/>
      <c r="SG33" s="150"/>
      <c r="SH33" s="150"/>
      <c r="SI33" s="150"/>
      <c r="SJ33" s="150"/>
      <c r="SK33" s="150"/>
      <c r="SL33" s="150"/>
      <c r="SM33" s="150"/>
      <c r="SN33" s="150"/>
      <c r="SO33" s="150"/>
      <c r="SP33" s="150"/>
      <c r="SQ33" s="150"/>
      <c r="SR33" s="150"/>
      <c r="SS33" s="150"/>
      <c r="ST33" s="150"/>
      <c r="SU33" s="150"/>
      <c r="SV33" s="150"/>
      <c r="SW33" s="150"/>
      <c r="SX33" s="150"/>
      <c r="SY33" s="150"/>
      <c r="SZ33" s="150"/>
      <c r="TA33" s="150"/>
      <c r="TB33" s="150"/>
      <c r="TC33" s="150"/>
      <c r="TD33" s="150"/>
      <c r="TE33" s="150"/>
      <c r="TF33" s="150"/>
      <c r="TG33" s="150"/>
      <c r="TH33" s="150"/>
      <c r="TI33" s="150"/>
      <c r="TJ33" s="150"/>
      <c r="TK33" s="150"/>
      <c r="TL33" s="150"/>
      <c r="TM33" s="150"/>
      <c r="TN33" s="150"/>
      <c r="TO33" s="150"/>
      <c r="TP33" s="150"/>
      <c r="TQ33" s="150"/>
      <c r="TR33" s="150"/>
      <c r="TS33" s="150"/>
      <c r="TT33" s="150"/>
      <c r="TU33" s="150"/>
      <c r="TV33" s="150"/>
      <c r="TW33" s="150"/>
      <c r="TX33" s="150"/>
      <c r="TY33" s="150"/>
      <c r="TZ33" s="150"/>
      <c r="UA33" s="150"/>
      <c r="UB33" s="150"/>
      <c r="UC33" s="150"/>
      <c r="UD33" s="150"/>
      <c r="UE33" s="150"/>
      <c r="UF33" s="150"/>
      <c r="UG33" s="150"/>
      <c r="UH33" s="150"/>
      <c r="UI33" s="150"/>
      <c r="UJ33" s="150"/>
      <c r="UK33" s="150"/>
      <c r="UL33" s="150"/>
      <c r="UM33" s="150"/>
      <c r="UN33" s="150"/>
      <c r="UO33" s="150"/>
      <c r="UP33" s="150"/>
      <c r="UQ33" s="150"/>
      <c r="US33" s="150"/>
      <c r="UT33" s="150"/>
      <c r="UU33" s="150"/>
      <c r="UV33" s="150"/>
      <c r="UW33" s="150"/>
      <c r="UX33" s="150"/>
      <c r="UY33" s="150"/>
      <c r="UZ33" s="150"/>
      <c r="VA33" s="150"/>
      <c r="VB33" s="150"/>
      <c r="VC33" s="150"/>
      <c r="VD33" s="150"/>
      <c r="VE33" s="150"/>
      <c r="VF33" s="150"/>
      <c r="VG33" s="150"/>
      <c r="VH33" s="150"/>
      <c r="VI33" s="150"/>
      <c r="VJ33" s="150"/>
      <c r="VK33" s="150"/>
      <c r="VL33" s="150"/>
      <c r="VN33" s="150"/>
      <c r="VO33" s="150"/>
      <c r="VP33" s="150"/>
      <c r="VQ33" s="150"/>
      <c r="VR33" s="150"/>
      <c r="VS33" s="150"/>
      <c r="VT33" s="150"/>
      <c r="VU33" s="150"/>
      <c r="VV33" s="150"/>
      <c r="VW33" s="150"/>
      <c r="VX33" s="150"/>
      <c r="VY33" s="150"/>
      <c r="VZ33" s="150"/>
      <c r="WA33" s="150"/>
      <c r="WB33" s="150"/>
      <c r="WC33" s="150"/>
      <c r="WD33" s="150"/>
      <c r="WE33" s="150"/>
      <c r="WF33" s="150"/>
      <c r="WG33" s="150"/>
      <c r="WI33" s="150"/>
      <c r="WJ33" s="150"/>
      <c r="WK33" s="150"/>
      <c r="WL33" s="150"/>
      <c r="WM33" s="150"/>
      <c r="WN33" s="150"/>
      <c r="WO33" s="150"/>
      <c r="WP33" s="150"/>
      <c r="WQ33" s="150"/>
      <c r="WR33" s="150"/>
      <c r="WS33" s="150"/>
      <c r="WT33" s="150"/>
      <c r="WU33" s="150"/>
      <c r="WV33" s="150"/>
      <c r="WW33" s="150"/>
      <c r="WX33" s="150"/>
      <c r="WY33" s="150"/>
      <c r="WZ33" s="150"/>
      <c r="XA33" s="150"/>
      <c r="XB33" s="150"/>
      <c r="XD33" s="150"/>
      <c r="XE33" s="150"/>
      <c r="XF33" s="150"/>
      <c r="XG33" s="150"/>
      <c r="XH33" s="150"/>
      <c r="XI33" s="150"/>
      <c r="XJ33" s="150"/>
      <c r="XK33" s="150"/>
      <c r="XL33" s="150"/>
      <c r="XM33" s="150"/>
      <c r="XN33" s="150"/>
      <c r="XO33" s="150"/>
      <c r="XP33" s="150"/>
      <c r="XQ33" s="150"/>
      <c r="XR33" s="150"/>
      <c r="XS33" s="150"/>
      <c r="XT33" s="150"/>
      <c r="XU33" s="150"/>
      <c r="XV33" s="150"/>
      <c r="XW33" s="150"/>
      <c r="XY33" s="150"/>
      <c r="XZ33" s="150"/>
      <c r="YA33" s="150"/>
      <c r="YB33" s="150"/>
      <c r="YC33" s="150"/>
      <c r="YD33" s="150"/>
      <c r="YE33" s="150"/>
      <c r="YF33" s="150"/>
      <c r="YG33" s="150"/>
      <c r="YH33" s="150"/>
      <c r="YI33" s="150"/>
      <c r="YJ33" s="150"/>
      <c r="YK33" s="150"/>
      <c r="YL33" s="150"/>
      <c r="YM33" s="150"/>
      <c r="YN33" s="150"/>
      <c r="YO33" s="150"/>
      <c r="YP33" s="150"/>
      <c r="YQ33" s="150"/>
      <c r="YR33" s="150"/>
      <c r="YT33" s="150"/>
      <c r="YU33" s="150"/>
      <c r="YV33" s="150"/>
      <c r="YW33" s="150"/>
      <c r="YX33" s="150"/>
      <c r="YY33" s="150"/>
      <c r="YZ33" s="150"/>
      <c r="ZA33" s="150"/>
      <c r="ZB33" s="150"/>
      <c r="ZC33" s="150"/>
      <c r="ZD33" s="150"/>
      <c r="ZE33" s="150"/>
      <c r="ZF33" s="150"/>
      <c r="ZG33" s="150"/>
      <c r="ZH33" s="150"/>
      <c r="ZI33" s="150"/>
      <c r="ZJ33" s="150"/>
      <c r="ZK33" s="150"/>
      <c r="ZL33" s="150"/>
      <c r="ZM33" s="150"/>
      <c r="ZO33" s="150"/>
      <c r="ZP33" s="150"/>
      <c r="ZQ33" s="150"/>
      <c r="ZR33" s="150"/>
      <c r="ZS33" s="150"/>
      <c r="ZT33" s="150"/>
      <c r="ZU33" s="150"/>
      <c r="ZV33" s="150"/>
      <c r="ZW33" s="150"/>
      <c r="ZX33" s="150"/>
      <c r="ZY33" s="150"/>
      <c r="ZZ33" s="150"/>
      <c r="AAA33" s="150"/>
      <c r="AAB33" s="150"/>
      <c r="AAC33" s="150"/>
      <c r="AAD33" s="150"/>
      <c r="AAE33" s="150"/>
      <c r="AAF33" s="150"/>
      <c r="AAG33" s="150"/>
      <c r="AAH33" s="150"/>
      <c r="AAJ33" s="150"/>
      <c r="AAK33" s="150"/>
      <c r="AAL33" s="150"/>
      <c r="AAM33" s="150"/>
      <c r="AAN33" s="150"/>
      <c r="AAO33" s="150"/>
      <c r="AAP33" s="150"/>
      <c r="AAQ33" s="150"/>
      <c r="AAR33" s="150"/>
      <c r="AAS33" s="150"/>
      <c r="AAT33" s="150"/>
      <c r="AAU33" s="150"/>
      <c r="AAV33" s="150"/>
      <c r="AAW33" s="150"/>
      <c r="AAX33" s="150"/>
      <c r="AAY33" s="150"/>
      <c r="AAZ33" s="150"/>
      <c r="ABA33" s="150"/>
      <c r="ABB33" s="150"/>
      <c r="ABC33" s="150"/>
      <c r="ABE33" s="150"/>
      <c r="ABF33" s="150"/>
      <c r="ABG33" s="150"/>
      <c r="ABH33" s="150"/>
      <c r="ABI33" s="150"/>
      <c r="ABJ33" s="150"/>
      <c r="ABK33" s="150"/>
      <c r="ABL33" s="150"/>
      <c r="ABM33" s="150"/>
      <c r="ABN33" s="150"/>
      <c r="ABO33" s="150"/>
      <c r="ABP33" s="150"/>
      <c r="ABQ33" s="150"/>
      <c r="ABR33" s="150"/>
      <c r="ABS33" s="150"/>
      <c r="ABT33" s="150"/>
      <c r="ABU33" s="150"/>
      <c r="ABV33" s="150"/>
      <c r="ABW33" s="150"/>
      <c r="ABX33" s="150"/>
      <c r="ABZ33" s="150"/>
      <c r="ACA33" s="150"/>
      <c r="ACB33" s="150"/>
      <c r="ACC33" s="150"/>
      <c r="ACD33" s="150"/>
      <c r="ACE33" s="150"/>
      <c r="ACF33" s="150"/>
      <c r="ACG33" s="150"/>
      <c r="ACH33" s="150"/>
      <c r="ACI33" s="150"/>
      <c r="ACJ33" s="150"/>
      <c r="ACK33" s="150"/>
      <c r="ACL33" s="150"/>
      <c r="ACM33" s="150"/>
      <c r="ACN33" s="150"/>
      <c r="ACO33" s="150"/>
      <c r="ACP33" s="150"/>
      <c r="ACQ33" s="150"/>
      <c r="ACR33" s="150"/>
      <c r="ACS33" s="150"/>
      <c r="ACU33" s="150"/>
      <c r="ACV33" s="150"/>
      <c r="ACW33" s="150"/>
      <c r="ACX33" s="150"/>
      <c r="ACY33" s="150"/>
      <c r="ACZ33" s="150"/>
      <c r="ADA33" s="150"/>
      <c r="ADB33" s="150"/>
      <c r="ADC33" s="150"/>
      <c r="ADD33" s="150"/>
      <c r="ADE33" s="150"/>
      <c r="ADF33" s="150"/>
      <c r="ADG33" s="150"/>
      <c r="ADH33" s="150"/>
      <c r="ADI33" s="150"/>
      <c r="ADJ33" s="150"/>
      <c r="ADK33" s="150"/>
      <c r="ADL33" s="150"/>
      <c r="ADM33" s="150"/>
      <c r="ADN33" s="150"/>
      <c r="ADP33" s="150"/>
      <c r="ADQ33" s="150"/>
      <c r="ADR33" s="150"/>
      <c r="ADS33" s="150"/>
      <c r="ADT33" s="150"/>
      <c r="ADU33" s="150"/>
      <c r="ADV33" s="150"/>
      <c r="ADW33" s="150"/>
      <c r="ADX33" s="150"/>
      <c r="ADY33" s="150"/>
      <c r="ADZ33" s="150"/>
      <c r="AEA33" s="150"/>
      <c r="AEB33" s="150"/>
      <c r="AEC33" s="150"/>
      <c r="AED33" s="150"/>
      <c r="AEE33" s="150"/>
      <c r="AEF33" s="150"/>
      <c r="AEG33" s="150"/>
      <c r="AEH33" s="150"/>
      <c r="AEI33" s="150"/>
      <c r="AEK33" s="150"/>
      <c r="AEL33" s="150"/>
      <c r="AEM33" s="150"/>
      <c r="AEN33" s="150"/>
      <c r="AEO33" s="150"/>
      <c r="AEP33" s="150"/>
      <c r="AEQ33" s="150"/>
      <c r="AER33" s="150"/>
      <c r="AES33" s="150"/>
      <c r="AET33" s="150"/>
      <c r="AEU33" s="150"/>
      <c r="AEV33" s="150"/>
      <c r="AEW33" s="150"/>
      <c r="AEX33" s="150"/>
      <c r="AEY33" s="150"/>
      <c r="AEZ33" s="150"/>
      <c r="AFA33" s="150"/>
      <c r="AFB33" s="150"/>
      <c r="AFC33" s="150"/>
      <c r="AFD33" s="150"/>
    </row>
    <row r="34" spans="1:836" s="159" customFormat="1" ht="20.100000000000001" customHeight="1" outlineLevel="4">
      <c r="A34" s="166"/>
      <c r="B34" s="162" t="s">
        <v>488</v>
      </c>
      <c r="C34" s="100" t="s">
        <v>489</v>
      </c>
      <c r="D34" s="110"/>
      <c r="E34" s="167"/>
      <c r="F34" s="206">
        <v>45446</v>
      </c>
      <c r="G34" s="206">
        <f>F34+H34-1</f>
        <v>45466</v>
      </c>
      <c r="H34" s="156">
        <v>21</v>
      </c>
      <c r="I34" s="157">
        <f t="shared" ca="1" si="61"/>
        <v>0</v>
      </c>
      <c r="J34" s="207">
        <f ca="1">H34*K34-H34*I34</f>
        <v>0</v>
      </c>
      <c r="K34" s="111">
        <v>0</v>
      </c>
      <c r="L34" s="158"/>
      <c r="M34" s="158"/>
      <c r="N34" s="158"/>
      <c r="O34" s="158"/>
      <c r="P34" s="158"/>
      <c r="Q34" s="158"/>
      <c r="R34" s="158"/>
      <c r="S34" s="158"/>
      <c r="T34" s="158"/>
      <c r="U34" s="158"/>
      <c r="V34" s="158"/>
      <c r="W34" s="158"/>
      <c r="X34" s="158"/>
      <c r="Y34" s="158"/>
      <c r="Z34" s="158"/>
      <c r="AA34" s="158"/>
      <c r="AB34" s="158"/>
      <c r="AC34" s="158"/>
      <c r="AD34" s="158"/>
      <c r="AE34" s="158"/>
      <c r="AF34" s="158"/>
      <c r="AG34" s="158"/>
      <c r="AH34" s="158"/>
      <c r="AI34" s="158"/>
      <c r="AJ34" s="158"/>
      <c r="AK34" s="158"/>
      <c r="AL34" s="158"/>
      <c r="AM34" s="158"/>
      <c r="AN34" s="158"/>
      <c r="AO34" s="158"/>
      <c r="AP34" s="158"/>
      <c r="AQ34" s="158"/>
      <c r="AR34" s="158"/>
      <c r="AS34" s="158"/>
      <c r="AT34" s="158"/>
      <c r="AU34" s="158"/>
      <c r="AV34" s="158"/>
      <c r="AW34" s="158"/>
      <c r="AX34" s="158"/>
      <c r="AY34" s="158"/>
      <c r="AZ34" s="158"/>
      <c r="BA34" s="158"/>
      <c r="BB34" s="158"/>
      <c r="BC34" s="158"/>
      <c r="BD34" s="158"/>
      <c r="BE34" s="158"/>
      <c r="BF34" s="158"/>
      <c r="BG34" s="158"/>
      <c r="BH34" s="158"/>
      <c r="BI34" s="158"/>
      <c r="BJ34" s="158"/>
      <c r="BK34" s="158"/>
      <c r="BL34" s="158"/>
      <c r="BM34" s="158"/>
      <c r="BN34" s="158"/>
      <c r="BO34" s="158"/>
      <c r="BP34" s="158"/>
      <c r="BQ34" s="158"/>
      <c r="BR34" s="158"/>
      <c r="BS34" s="158"/>
      <c r="BT34" s="158"/>
      <c r="BU34" s="158"/>
      <c r="BV34" s="158"/>
      <c r="BW34" s="158"/>
      <c r="BX34" s="158"/>
      <c r="BY34" s="158"/>
      <c r="BZ34" s="158"/>
      <c r="CA34" s="158"/>
      <c r="CB34" s="158"/>
      <c r="CC34" s="158"/>
      <c r="CD34" s="158"/>
      <c r="CE34" s="158"/>
      <c r="CF34" s="158"/>
      <c r="CG34" s="158"/>
      <c r="CH34" s="158"/>
      <c r="CI34" s="158"/>
      <c r="CJ34" s="158"/>
      <c r="CK34" s="158"/>
      <c r="CL34" s="158"/>
      <c r="CM34" s="158"/>
      <c r="CN34" s="158"/>
      <c r="CO34" s="158"/>
      <c r="CP34" s="158"/>
      <c r="CQ34" s="158"/>
      <c r="CR34" s="158"/>
      <c r="CS34" s="158"/>
      <c r="CT34" s="158"/>
      <c r="CU34" s="158"/>
      <c r="CV34" s="158"/>
      <c r="CW34" s="158"/>
      <c r="CX34" s="158"/>
      <c r="CY34" s="158"/>
      <c r="CZ34" s="158"/>
      <c r="DA34" s="158"/>
      <c r="DB34" s="158"/>
      <c r="DC34" s="158"/>
      <c r="DD34" s="158"/>
      <c r="DE34" s="158"/>
      <c r="DF34" s="158"/>
      <c r="DG34" s="158"/>
      <c r="DH34" s="158"/>
      <c r="DI34" s="158"/>
      <c r="DJ34" s="158"/>
      <c r="DK34" s="158"/>
      <c r="DL34" s="158"/>
      <c r="DM34" s="158"/>
      <c r="DN34" s="158"/>
      <c r="DO34" s="158"/>
      <c r="DP34" s="158"/>
      <c r="DQ34" s="158"/>
      <c r="DR34" s="158"/>
      <c r="DS34" s="158"/>
      <c r="DT34" s="158"/>
      <c r="DU34" s="158"/>
      <c r="DV34" s="158"/>
      <c r="DW34" s="158"/>
      <c r="DX34" s="158"/>
      <c r="DY34" s="158"/>
      <c r="DZ34" s="158"/>
      <c r="EA34" s="158"/>
      <c r="EB34" s="158"/>
      <c r="EC34" s="158"/>
      <c r="ED34" s="158"/>
      <c r="EE34" s="158"/>
      <c r="EF34" s="158"/>
      <c r="EG34" s="158"/>
      <c r="EH34" s="158"/>
      <c r="EI34" s="158"/>
      <c r="EJ34" s="158"/>
      <c r="EK34" s="158"/>
      <c r="EL34" s="158"/>
      <c r="EM34" s="158"/>
      <c r="EN34" s="158"/>
      <c r="EO34" s="158"/>
      <c r="EP34" s="158"/>
      <c r="EQ34" s="158"/>
      <c r="ER34" s="158"/>
      <c r="ES34" s="158"/>
      <c r="ET34" s="158"/>
      <c r="EU34" s="158"/>
      <c r="EV34" s="158"/>
      <c r="EW34" s="158"/>
      <c r="EX34" s="158"/>
      <c r="EY34" s="158"/>
      <c r="EZ34" s="158"/>
      <c r="FA34" s="158"/>
      <c r="FB34" s="158"/>
      <c r="FC34" s="158"/>
      <c r="FD34" s="158"/>
      <c r="FE34" s="158"/>
      <c r="FF34" s="158"/>
      <c r="FG34" s="158"/>
      <c r="FH34" s="158"/>
      <c r="FI34" s="158"/>
      <c r="FJ34" s="158"/>
      <c r="FK34" s="158"/>
      <c r="FL34" s="158"/>
      <c r="FM34" s="158"/>
      <c r="FN34" s="158"/>
      <c r="FO34" s="158"/>
      <c r="FP34" s="158"/>
      <c r="FQ34" s="158"/>
      <c r="FR34" s="158"/>
      <c r="FS34" s="158"/>
      <c r="FT34" s="158"/>
      <c r="FU34" s="158"/>
      <c r="FV34" s="158"/>
      <c r="FW34" s="158"/>
      <c r="FX34" s="158"/>
      <c r="FY34" s="158"/>
      <c r="FZ34" s="158"/>
      <c r="GA34" s="158"/>
      <c r="GB34" s="158"/>
      <c r="GC34" s="158"/>
      <c r="GD34" s="158"/>
      <c r="GE34" s="158"/>
      <c r="GF34" s="158"/>
      <c r="GG34" s="158"/>
      <c r="GH34" s="158"/>
      <c r="GI34" s="158"/>
      <c r="GJ34" s="158"/>
      <c r="GK34" s="158"/>
      <c r="GL34" s="158"/>
      <c r="GM34" s="158"/>
      <c r="GN34" s="158"/>
      <c r="GO34" s="158"/>
      <c r="GP34" s="158"/>
      <c r="GQ34" s="158"/>
      <c r="GR34" s="158"/>
      <c r="GS34" s="158"/>
      <c r="GT34" s="158"/>
      <c r="GU34" s="158"/>
      <c r="GV34" s="158"/>
      <c r="GW34" s="158"/>
      <c r="GX34" s="158"/>
      <c r="GY34" s="158"/>
      <c r="GZ34" s="158"/>
      <c r="HA34" s="158"/>
      <c r="HB34" s="158"/>
      <c r="HC34" s="158"/>
      <c r="HD34" s="158"/>
      <c r="HE34" s="158"/>
      <c r="HF34" s="158"/>
      <c r="HG34" s="158"/>
      <c r="HH34" s="158"/>
      <c r="HI34" s="158"/>
      <c r="HJ34" s="158"/>
      <c r="HK34" s="158"/>
      <c r="HL34" s="158"/>
      <c r="HM34" s="158"/>
      <c r="HN34" s="158"/>
      <c r="HO34" s="158"/>
      <c r="HP34" s="158"/>
      <c r="HQ34" s="158"/>
      <c r="HR34" s="158"/>
      <c r="HS34" s="158"/>
      <c r="HT34" s="158"/>
      <c r="HU34" s="158"/>
      <c r="HV34" s="158"/>
      <c r="HW34" s="158"/>
      <c r="HX34" s="158"/>
      <c r="HY34" s="158"/>
      <c r="HZ34" s="158"/>
      <c r="IA34" s="158"/>
      <c r="IB34" s="158"/>
      <c r="IC34" s="158"/>
      <c r="ID34" s="158"/>
      <c r="IE34" s="158"/>
      <c r="IF34" s="158"/>
      <c r="IG34" s="158"/>
      <c r="IH34" s="158"/>
      <c r="II34" s="158"/>
      <c r="IJ34" s="158"/>
      <c r="IK34" s="158"/>
      <c r="IL34" s="158"/>
      <c r="IM34" s="158"/>
      <c r="IN34" s="158"/>
      <c r="IO34" s="158"/>
      <c r="IP34" s="158"/>
      <c r="IQ34" s="158"/>
      <c r="IR34" s="158"/>
      <c r="IS34" s="158"/>
      <c r="IT34" s="158"/>
      <c r="IU34" s="158"/>
      <c r="IV34" s="158"/>
      <c r="IW34" s="158"/>
      <c r="IX34" s="158"/>
      <c r="IY34" s="158"/>
      <c r="IZ34" s="158"/>
      <c r="JA34" s="158"/>
      <c r="JB34" s="158"/>
      <c r="JC34" s="158"/>
      <c r="JD34" s="158"/>
      <c r="JE34" s="158"/>
      <c r="JF34" s="158"/>
      <c r="JG34" s="158"/>
      <c r="JH34" s="158"/>
      <c r="JI34" s="158"/>
      <c r="JJ34" s="158"/>
      <c r="JK34" s="158"/>
      <c r="JL34" s="158"/>
      <c r="JM34" s="158"/>
      <c r="JN34" s="158"/>
      <c r="JO34" s="158"/>
      <c r="JP34" s="158"/>
      <c r="JQ34" s="158"/>
      <c r="JR34" s="158"/>
      <c r="JS34" s="158"/>
      <c r="JT34" s="158"/>
      <c r="JU34" s="158"/>
      <c r="JV34" s="158"/>
      <c r="JW34" s="158"/>
      <c r="JX34" s="158"/>
      <c r="JY34" s="158"/>
      <c r="JZ34" s="158"/>
      <c r="KA34" s="158"/>
      <c r="KB34" s="158"/>
      <c r="KC34" s="158"/>
      <c r="KD34" s="158"/>
      <c r="KE34" s="158"/>
      <c r="KF34" s="158"/>
      <c r="KG34" s="158"/>
      <c r="KH34" s="158"/>
      <c r="KI34" s="158"/>
      <c r="KJ34" s="158"/>
      <c r="KK34" s="158"/>
      <c r="KL34" s="158"/>
      <c r="KM34" s="158"/>
      <c r="KN34" s="158"/>
      <c r="KO34" s="158"/>
      <c r="KP34" s="158"/>
      <c r="KQ34" s="158"/>
      <c r="KR34" s="158"/>
      <c r="KS34" s="158"/>
      <c r="KT34" s="158"/>
      <c r="KU34" s="158"/>
      <c r="KV34" s="158"/>
      <c r="KW34" s="158"/>
      <c r="KX34" s="158"/>
      <c r="KY34" s="158"/>
      <c r="KZ34" s="158"/>
      <c r="LA34" s="158"/>
      <c r="LB34" s="158"/>
      <c r="LC34" s="158"/>
      <c r="LD34" s="158"/>
      <c r="LE34" s="158"/>
      <c r="LF34" s="158"/>
      <c r="LG34" s="158"/>
      <c r="LH34" s="158"/>
      <c r="LI34" s="158"/>
      <c r="LJ34" s="158"/>
      <c r="LK34" s="158"/>
      <c r="LL34" s="158"/>
      <c r="LM34" s="158"/>
      <c r="LN34" s="158"/>
      <c r="LO34" s="158"/>
      <c r="LP34" s="158"/>
      <c r="LQ34" s="158"/>
      <c r="LR34" s="158"/>
      <c r="LS34" s="158"/>
      <c r="LT34" s="158"/>
      <c r="LU34" s="158"/>
      <c r="LV34" s="158"/>
      <c r="LW34" s="158"/>
      <c r="LX34" s="158"/>
      <c r="LY34" s="158"/>
      <c r="LZ34" s="158"/>
      <c r="MA34" s="158"/>
      <c r="MB34" s="158"/>
      <c r="MC34" s="158"/>
      <c r="MD34" s="158"/>
      <c r="ME34" s="158"/>
      <c r="MF34" s="158"/>
      <c r="MG34" s="158"/>
      <c r="MH34" s="158"/>
      <c r="MI34" s="158"/>
      <c r="MJ34" s="158"/>
      <c r="MK34" s="158"/>
      <c r="ML34" s="158"/>
      <c r="MM34" s="158"/>
      <c r="MN34" s="158"/>
      <c r="MO34" s="158"/>
      <c r="MP34" s="158"/>
      <c r="MQ34" s="158"/>
      <c r="MR34" s="158"/>
      <c r="MS34" s="158"/>
      <c r="MT34" s="158"/>
      <c r="MU34" s="158"/>
      <c r="MV34" s="158"/>
      <c r="MW34" s="158"/>
      <c r="MX34" s="158"/>
      <c r="MY34" s="158"/>
      <c r="MZ34" s="158"/>
      <c r="NA34" s="158"/>
      <c r="NB34" s="158"/>
      <c r="NC34" s="158"/>
      <c r="ND34" s="158"/>
      <c r="NE34" s="158"/>
      <c r="NF34" s="158"/>
      <c r="NG34" s="158"/>
      <c r="NH34" s="158"/>
      <c r="NI34" s="158"/>
      <c r="NJ34" s="158"/>
      <c r="NK34" s="158"/>
      <c r="NL34" s="158"/>
      <c r="NM34" s="158"/>
      <c r="NN34" s="158"/>
      <c r="NO34" s="158"/>
      <c r="NP34" s="158"/>
      <c r="NQ34" s="158"/>
      <c r="NR34" s="158"/>
      <c r="NS34" s="158"/>
      <c r="NT34" s="158"/>
      <c r="NU34" s="158"/>
      <c r="NV34" s="158"/>
      <c r="NW34" s="158"/>
      <c r="NX34" s="158"/>
      <c r="NY34" s="158"/>
      <c r="NZ34" s="158"/>
      <c r="OA34" s="158"/>
      <c r="OB34" s="158"/>
      <c r="OC34" s="158"/>
      <c r="OD34" s="158"/>
      <c r="OE34" s="158"/>
      <c r="OF34" s="158"/>
      <c r="OG34" s="158"/>
      <c r="OH34" s="158"/>
      <c r="OI34" s="158"/>
      <c r="OJ34" s="158"/>
      <c r="OK34" s="158"/>
      <c r="OL34" s="158"/>
      <c r="OM34" s="158"/>
      <c r="ON34" s="158"/>
      <c r="OO34" s="158"/>
      <c r="OP34" s="158"/>
      <c r="OQ34" s="158"/>
      <c r="OR34" s="158"/>
      <c r="OS34" s="158"/>
      <c r="OT34" s="158"/>
      <c r="OU34" s="158"/>
      <c r="OV34" s="158"/>
      <c r="OW34" s="158"/>
      <c r="OX34" s="158"/>
      <c r="OY34" s="158"/>
      <c r="OZ34" s="158"/>
      <c r="PA34" s="158"/>
      <c r="PB34" s="158"/>
      <c r="PC34" s="158"/>
      <c r="PD34" s="158"/>
      <c r="PE34" s="158"/>
      <c r="PF34" s="158"/>
      <c r="PG34" s="158"/>
      <c r="PH34" s="158"/>
      <c r="PI34" s="158"/>
      <c r="PJ34" s="158"/>
      <c r="PK34" s="158"/>
      <c r="PL34" s="158"/>
      <c r="PM34" s="158"/>
      <c r="PN34" s="158"/>
      <c r="PO34" s="158"/>
      <c r="PP34" s="158"/>
      <c r="PQ34" s="158"/>
      <c r="PR34" s="158"/>
      <c r="PS34" s="158"/>
      <c r="PT34" s="158"/>
      <c r="PU34" s="158"/>
      <c r="PV34" s="158"/>
      <c r="PW34" s="158"/>
      <c r="PX34" s="158"/>
      <c r="PY34" s="158"/>
      <c r="PZ34" s="158"/>
      <c r="QA34" s="158"/>
      <c r="QB34" s="158"/>
      <c r="QC34" s="158"/>
      <c r="QD34" s="158"/>
      <c r="QE34" s="158"/>
      <c r="QF34" s="158"/>
      <c r="QG34" s="158"/>
      <c r="QH34" s="158"/>
      <c r="QI34" s="158"/>
      <c r="QJ34" s="158"/>
      <c r="QK34" s="158"/>
      <c r="QL34" s="158"/>
      <c r="QM34" s="158"/>
      <c r="QN34" s="158"/>
      <c r="QO34" s="158"/>
      <c r="QP34" s="158"/>
      <c r="QQ34" s="158"/>
      <c r="QR34" s="158"/>
      <c r="QS34" s="158"/>
      <c r="QT34" s="158"/>
      <c r="QU34" s="158"/>
      <c r="QV34" s="158"/>
      <c r="QW34" s="158"/>
      <c r="QX34" s="158"/>
      <c r="QY34" s="158"/>
      <c r="QZ34" s="158"/>
      <c r="RA34" s="158"/>
      <c r="RB34" s="158"/>
      <c r="RC34" s="158"/>
      <c r="RD34" s="158"/>
      <c r="RE34" s="158"/>
      <c r="RF34" s="158"/>
      <c r="RG34" s="158"/>
      <c r="RH34" s="158"/>
      <c r="RI34" s="158"/>
      <c r="RJ34" s="158"/>
      <c r="RK34" s="158"/>
      <c r="RL34" s="158"/>
      <c r="RM34" s="158"/>
      <c r="RN34" s="158"/>
      <c r="RO34" s="158"/>
      <c r="RP34" s="158"/>
      <c r="RQ34" s="158"/>
      <c r="RR34" s="158"/>
      <c r="RS34" s="158"/>
      <c r="RT34" s="158"/>
      <c r="RU34" s="158"/>
      <c r="RV34" s="158"/>
      <c r="RW34" s="158"/>
      <c r="RX34" s="158"/>
      <c r="RY34" s="158"/>
      <c r="RZ34" s="158"/>
      <c r="SA34" s="158"/>
      <c r="SB34" s="158"/>
      <c r="SC34" s="158"/>
      <c r="SD34" s="158"/>
      <c r="SE34" s="158"/>
      <c r="SF34" s="158"/>
      <c r="SG34" s="158"/>
      <c r="SH34" s="158"/>
      <c r="SI34" s="158"/>
      <c r="SJ34" s="158"/>
      <c r="SK34" s="158"/>
      <c r="SL34" s="158"/>
      <c r="SM34" s="158"/>
      <c r="SN34" s="158"/>
      <c r="SO34" s="158"/>
      <c r="SP34" s="158"/>
      <c r="SQ34" s="158"/>
      <c r="SR34" s="158"/>
      <c r="SS34" s="158"/>
      <c r="ST34" s="158"/>
      <c r="SU34" s="158"/>
      <c r="SV34" s="158"/>
      <c r="SW34" s="158"/>
      <c r="SX34" s="158"/>
      <c r="SY34" s="158"/>
      <c r="SZ34" s="158"/>
      <c r="TA34" s="158"/>
      <c r="TB34" s="158"/>
      <c r="TC34" s="158"/>
      <c r="TD34" s="158"/>
      <c r="TE34" s="158"/>
      <c r="TF34" s="158"/>
      <c r="TG34" s="158"/>
      <c r="TH34" s="158"/>
      <c r="TI34" s="158"/>
      <c r="TJ34" s="158"/>
      <c r="TK34" s="158"/>
      <c r="TL34" s="158"/>
      <c r="TM34" s="158"/>
      <c r="TN34" s="158"/>
      <c r="TO34" s="158"/>
      <c r="TP34" s="158"/>
      <c r="TQ34" s="158"/>
      <c r="TR34" s="158"/>
      <c r="TS34" s="158"/>
      <c r="TT34" s="158"/>
      <c r="TU34" s="158"/>
      <c r="TV34" s="158"/>
      <c r="TW34" s="158"/>
      <c r="TX34" s="158"/>
      <c r="TY34" s="158"/>
      <c r="TZ34" s="158"/>
      <c r="UA34" s="158"/>
      <c r="UB34" s="158"/>
      <c r="UC34" s="158"/>
      <c r="UD34" s="158"/>
      <c r="UE34" s="158"/>
      <c r="UF34" s="158"/>
      <c r="UG34" s="158"/>
      <c r="UH34" s="158"/>
      <c r="UI34" s="158"/>
      <c r="UJ34" s="158"/>
      <c r="UK34" s="158"/>
      <c r="UL34" s="158"/>
      <c r="UM34" s="158"/>
      <c r="UN34" s="158"/>
      <c r="UO34" s="158"/>
      <c r="UP34" s="158"/>
      <c r="UQ34" s="158"/>
      <c r="US34" s="158"/>
      <c r="UT34" s="158"/>
      <c r="UU34" s="158"/>
      <c r="UV34" s="158"/>
      <c r="UW34" s="158"/>
      <c r="UX34" s="158"/>
      <c r="UY34" s="158"/>
      <c r="UZ34" s="158"/>
      <c r="VA34" s="158"/>
      <c r="VB34" s="158"/>
      <c r="VC34" s="158"/>
      <c r="VD34" s="158"/>
      <c r="VE34" s="158"/>
      <c r="VF34" s="158"/>
      <c r="VG34" s="158"/>
      <c r="VH34" s="158"/>
      <c r="VI34" s="158"/>
      <c r="VJ34" s="158"/>
      <c r="VK34" s="158"/>
      <c r="VL34" s="158"/>
      <c r="VN34" s="158"/>
      <c r="VO34" s="158"/>
      <c r="VP34" s="158"/>
      <c r="VQ34" s="158"/>
      <c r="VR34" s="158"/>
      <c r="VS34" s="158"/>
      <c r="VT34" s="158"/>
      <c r="VU34" s="158"/>
      <c r="VV34" s="158"/>
      <c r="VW34" s="158"/>
      <c r="VX34" s="158"/>
      <c r="VY34" s="158"/>
      <c r="VZ34" s="158"/>
      <c r="WA34" s="158"/>
      <c r="WB34" s="158"/>
      <c r="WC34" s="158"/>
      <c r="WD34" s="158"/>
      <c r="WE34" s="158"/>
      <c r="WF34" s="158"/>
      <c r="WG34" s="158"/>
      <c r="WI34" s="158"/>
      <c r="WJ34" s="158"/>
      <c r="WK34" s="158"/>
      <c r="WL34" s="158"/>
      <c r="WM34" s="158"/>
      <c r="WN34" s="158"/>
      <c r="WO34" s="158"/>
      <c r="WP34" s="158"/>
      <c r="WQ34" s="158"/>
      <c r="WR34" s="158"/>
      <c r="WS34" s="158"/>
      <c r="WT34" s="158"/>
      <c r="WU34" s="158"/>
      <c r="WV34" s="158"/>
      <c r="WW34" s="158"/>
      <c r="WX34" s="158"/>
      <c r="WY34" s="158"/>
      <c r="WZ34" s="158"/>
      <c r="XA34" s="158"/>
      <c r="XB34" s="158"/>
      <c r="XD34" s="158"/>
      <c r="XE34" s="158"/>
      <c r="XF34" s="158"/>
      <c r="XG34" s="158"/>
      <c r="XH34" s="158"/>
      <c r="XI34" s="158"/>
      <c r="XJ34" s="158"/>
      <c r="XK34" s="158"/>
      <c r="XL34" s="158"/>
      <c r="XM34" s="158"/>
      <c r="XN34" s="158"/>
      <c r="XO34" s="158"/>
      <c r="XP34" s="158"/>
      <c r="XQ34" s="158"/>
      <c r="XR34" s="158"/>
      <c r="XS34" s="158"/>
      <c r="XT34" s="158"/>
      <c r="XU34" s="158"/>
      <c r="XV34" s="158"/>
      <c r="XW34" s="158"/>
      <c r="XY34" s="158"/>
      <c r="XZ34" s="158"/>
      <c r="YA34" s="158"/>
      <c r="YB34" s="158"/>
      <c r="YC34" s="158"/>
      <c r="YD34" s="158"/>
      <c r="YE34" s="158"/>
      <c r="YF34" s="158"/>
      <c r="YG34" s="158"/>
      <c r="YH34" s="158"/>
      <c r="YI34" s="158"/>
      <c r="YJ34" s="158"/>
      <c r="YK34" s="158"/>
      <c r="YL34" s="158"/>
      <c r="YM34" s="158"/>
      <c r="YN34" s="158"/>
      <c r="YO34" s="158"/>
      <c r="YP34" s="158"/>
      <c r="YQ34" s="158"/>
      <c r="YR34" s="158"/>
      <c r="YT34" s="158"/>
      <c r="YU34" s="158"/>
      <c r="YV34" s="158"/>
      <c r="YW34" s="158"/>
      <c r="YX34" s="158"/>
      <c r="YY34" s="158"/>
      <c r="YZ34" s="158"/>
      <c r="ZA34" s="158"/>
      <c r="ZB34" s="158"/>
      <c r="ZC34" s="158"/>
      <c r="ZD34" s="158"/>
      <c r="ZE34" s="158"/>
      <c r="ZF34" s="158"/>
      <c r="ZG34" s="158"/>
      <c r="ZH34" s="158"/>
      <c r="ZI34" s="158"/>
      <c r="ZJ34" s="158"/>
      <c r="ZK34" s="158"/>
      <c r="ZL34" s="158"/>
      <c r="ZM34" s="158"/>
      <c r="ZO34" s="158"/>
      <c r="ZP34" s="158"/>
      <c r="ZQ34" s="158"/>
      <c r="ZR34" s="158"/>
      <c r="ZS34" s="158"/>
      <c r="ZT34" s="158"/>
      <c r="ZU34" s="158"/>
      <c r="ZV34" s="158"/>
      <c r="ZW34" s="158"/>
      <c r="ZX34" s="158"/>
      <c r="ZY34" s="158"/>
      <c r="ZZ34" s="158"/>
      <c r="AAA34" s="158"/>
      <c r="AAB34" s="158"/>
      <c r="AAC34" s="158"/>
      <c r="AAD34" s="158"/>
      <c r="AAE34" s="158"/>
      <c r="AAF34" s="158"/>
      <c r="AAG34" s="158"/>
      <c r="AAH34" s="158"/>
      <c r="AAJ34" s="158"/>
      <c r="AAK34" s="158"/>
      <c r="AAL34" s="158"/>
      <c r="AAM34" s="158"/>
      <c r="AAN34" s="158"/>
      <c r="AAO34" s="158"/>
      <c r="AAP34" s="158"/>
      <c r="AAQ34" s="158"/>
      <c r="AAR34" s="158"/>
      <c r="AAS34" s="158"/>
      <c r="AAT34" s="158"/>
      <c r="AAU34" s="158"/>
      <c r="AAV34" s="158"/>
      <c r="AAW34" s="158"/>
      <c r="AAX34" s="158"/>
      <c r="AAY34" s="158"/>
      <c r="AAZ34" s="158"/>
      <c r="ABA34" s="158"/>
      <c r="ABB34" s="158"/>
      <c r="ABC34" s="158"/>
      <c r="ABE34" s="158"/>
      <c r="ABF34" s="158"/>
      <c r="ABG34" s="158"/>
      <c r="ABH34" s="158"/>
      <c r="ABI34" s="158"/>
      <c r="ABJ34" s="158"/>
      <c r="ABK34" s="158"/>
      <c r="ABL34" s="158"/>
      <c r="ABM34" s="158"/>
      <c r="ABN34" s="158"/>
      <c r="ABO34" s="158"/>
      <c r="ABP34" s="158"/>
      <c r="ABQ34" s="158"/>
      <c r="ABR34" s="158"/>
      <c r="ABS34" s="158"/>
      <c r="ABT34" s="158"/>
      <c r="ABU34" s="158"/>
      <c r="ABV34" s="158"/>
      <c r="ABW34" s="158"/>
      <c r="ABX34" s="158"/>
      <c r="ABZ34" s="158"/>
      <c r="ACA34" s="158"/>
      <c r="ACB34" s="158"/>
      <c r="ACC34" s="158"/>
      <c r="ACD34" s="158"/>
      <c r="ACE34" s="158"/>
      <c r="ACF34" s="158"/>
      <c r="ACG34" s="158"/>
      <c r="ACH34" s="158"/>
      <c r="ACI34" s="158"/>
      <c r="ACJ34" s="158"/>
      <c r="ACK34" s="158"/>
      <c r="ACL34" s="158"/>
      <c r="ACM34" s="158"/>
      <c r="ACN34" s="158"/>
      <c r="ACO34" s="158"/>
      <c r="ACP34" s="158"/>
      <c r="ACQ34" s="158"/>
      <c r="ACR34" s="158"/>
      <c r="ACS34" s="158"/>
      <c r="ACU34" s="158"/>
      <c r="ACV34" s="158"/>
      <c r="ACW34" s="158"/>
      <c r="ACX34" s="158"/>
      <c r="ACY34" s="158"/>
      <c r="ACZ34" s="158"/>
      <c r="ADA34" s="158"/>
      <c r="ADB34" s="158"/>
      <c r="ADC34" s="158"/>
      <c r="ADD34" s="158"/>
      <c r="ADE34" s="158"/>
      <c r="ADF34" s="158"/>
      <c r="ADG34" s="158"/>
      <c r="ADH34" s="158"/>
      <c r="ADI34" s="158"/>
      <c r="ADJ34" s="158"/>
      <c r="ADK34" s="158"/>
      <c r="ADL34" s="158"/>
      <c r="ADM34" s="158"/>
      <c r="ADN34" s="158"/>
      <c r="ADP34" s="158"/>
      <c r="ADQ34" s="158"/>
      <c r="ADR34" s="158"/>
      <c r="ADS34" s="158"/>
      <c r="ADT34" s="158"/>
      <c r="ADU34" s="158"/>
      <c r="ADV34" s="158"/>
      <c r="ADW34" s="158"/>
      <c r="ADX34" s="158"/>
      <c r="ADY34" s="158"/>
      <c r="ADZ34" s="158"/>
      <c r="AEA34" s="158"/>
      <c r="AEB34" s="158"/>
      <c r="AEC34" s="158"/>
      <c r="AED34" s="158"/>
      <c r="AEE34" s="158"/>
      <c r="AEF34" s="158"/>
      <c r="AEG34" s="158"/>
      <c r="AEH34" s="158"/>
      <c r="AEI34" s="158"/>
      <c r="AEK34" s="158"/>
      <c r="AEL34" s="158"/>
      <c r="AEM34" s="158"/>
      <c r="AEN34" s="158"/>
      <c r="AEO34" s="158"/>
      <c r="AEP34" s="158"/>
      <c r="AEQ34" s="158"/>
      <c r="AER34" s="158"/>
      <c r="AES34" s="158"/>
      <c r="AET34" s="158"/>
      <c r="AEU34" s="158"/>
      <c r="AEV34" s="158"/>
      <c r="AEW34" s="158"/>
      <c r="AEX34" s="158"/>
      <c r="AEY34" s="158"/>
      <c r="AEZ34" s="158"/>
      <c r="AFA34" s="158"/>
      <c r="AFB34" s="158"/>
      <c r="AFC34" s="158"/>
      <c r="AFD34" s="158"/>
    </row>
    <row r="35" spans="1:836" s="159" customFormat="1" ht="20.100000000000001" customHeight="1" outlineLevel="4">
      <c r="A35" s="166"/>
      <c r="B35" s="162" t="s">
        <v>488</v>
      </c>
      <c r="C35" s="100" t="s">
        <v>490</v>
      </c>
      <c r="D35" s="110"/>
      <c r="E35" s="167"/>
      <c r="F35" s="206">
        <f>G34</f>
        <v>45466</v>
      </c>
      <c r="G35" s="206">
        <f t="shared" ref="G35" si="68">F35+H35-1</f>
        <v>45493</v>
      </c>
      <c r="H35" s="156">
        <v>28</v>
      </c>
      <c r="I35" s="157">
        <f t="shared" ca="1" si="61"/>
        <v>0</v>
      </c>
      <c r="J35" s="207">
        <f ca="1">H35*K35-H35*I35</f>
        <v>0</v>
      </c>
      <c r="K35" s="111">
        <v>0</v>
      </c>
      <c r="L35" s="158"/>
      <c r="M35" s="158"/>
      <c r="N35" s="158"/>
      <c r="O35" s="158"/>
      <c r="P35" s="158"/>
      <c r="Q35" s="158"/>
      <c r="R35" s="158"/>
      <c r="S35" s="158"/>
      <c r="T35" s="158"/>
      <c r="U35" s="158"/>
      <c r="V35" s="158"/>
      <c r="W35" s="158"/>
      <c r="X35" s="158"/>
      <c r="Y35" s="158"/>
      <c r="Z35" s="158"/>
      <c r="AA35" s="158"/>
      <c r="AB35" s="158"/>
      <c r="AC35" s="158"/>
      <c r="AD35" s="158"/>
      <c r="AE35" s="158"/>
      <c r="AF35" s="158"/>
      <c r="AG35" s="158"/>
      <c r="AH35" s="158"/>
      <c r="AI35" s="158"/>
      <c r="AJ35" s="158"/>
      <c r="AK35" s="158"/>
      <c r="AL35" s="158"/>
      <c r="AM35" s="158"/>
      <c r="AN35" s="158"/>
      <c r="AO35" s="158"/>
      <c r="AP35" s="158"/>
      <c r="AQ35" s="158"/>
      <c r="AR35" s="158"/>
      <c r="AS35" s="158"/>
      <c r="AT35" s="158"/>
      <c r="AU35" s="158"/>
      <c r="AV35" s="158"/>
      <c r="AW35" s="158"/>
      <c r="AX35" s="158"/>
      <c r="AY35" s="158"/>
      <c r="AZ35" s="158"/>
      <c r="BA35" s="158"/>
      <c r="BB35" s="158"/>
      <c r="BC35" s="158"/>
      <c r="BD35" s="158"/>
      <c r="BE35" s="158"/>
      <c r="BF35" s="158"/>
      <c r="BG35" s="158"/>
      <c r="BH35" s="158"/>
      <c r="BI35" s="158"/>
      <c r="BJ35" s="158"/>
      <c r="BK35" s="158"/>
      <c r="BL35" s="158"/>
      <c r="BM35" s="158"/>
      <c r="BN35" s="158"/>
      <c r="BO35" s="158"/>
      <c r="BP35" s="158"/>
      <c r="BQ35" s="158"/>
      <c r="BR35" s="158"/>
      <c r="BS35" s="158"/>
      <c r="BT35" s="158"/>
      <c r="BU35" s="158"/>
      <c r="BV35" s="158"/>
      <c r="BW35" s="158"/>
      <c r="BX35" s="158"/>
      <c r="BY35" s="158"/>
      <c r="BZ35" s="158"/>
      <c r="CA35" s="158"/>
      <c r="CB35" s="158"/>
      <c r="CC35" s="158"/>
      <c r="CD35" s="158"/>
      <c r="CE35" s="158"/>
      <c r="CF35" s="158"/>
      <c r="CG35" s="158"/>
      <c r="CH35" s="158"/>
      <c r="CI35" s="158"/>
      <c r="CJ35" s="158"/>
      <c r="CK35" s="158"/>
      <c r="CL35" s="158"/>
      <c r="CM35" s="158"/>
      <c r="CO35" s="158"/>
      <c r="CP35" s="158"/>
      <c r="CQ35" s="158"/>
      <c r="CR35" s="158"/>
      <c r="CS35" s="158"/>
      <c r="CT35" s="158"/>
      <c r="CU35" s="158"/>
      <c r="CV35" s="158"/>
      <c r="CW35" s="158"/>
      <c r="CX35" s="158"/>
      <c r="CY35" s="158"/>
      <c r="CZ35" s="158"/>
      <c r="DA35" s="158"/>
      <c r="DB35" s="158"/>
      <c r="DC35" s="158"/>
      <c r="DD35" s="158"/>
      <c r="DE35" s="158"/>
      <c r="DF35" s="158"/>
      <c r="DG35" s="158"/>
      <c r="DH35" s="158"/>
      <c r="DI35" s="158"/>
      <c r="DJ35" s="158"/>
      <c r="DK35" s="158"/>
      <c r="DL35" s="158"/>
      <c r="DM35" s="158"/>
      <c r="DN35" s="158"/>
      <c r="DO35" s="158"/>
      <c r="DP35" s="158"/>
      <c r="DQ35" s="158"/>
      <c r="DR35" s="158"/>
      <c r="DS35" s="158"/>
      <c r="DT35" s="158"/>
      <c r="DU35" s="158"/>
      <c r="DV35" s="158"/>
      <c r="DW35" s="158"/>
      <c r="DX35" s="158"/>
      <c r="DY35" s="158"/>
      <c r="DZ35" s="158"/>
      <c r="EA35" s="158"/>
      <c r="EB35" s="158"/>
      <c r="EC35" s="158"/>
      <c r="ED35" s="158"/>
      <c r="EE35" s="158"/>
      <c r="EF35" s="158"/>
      <c r="EG35" s="158"/>
      <c r="EH35" s="158"/>
      <c r="EI35" s="158"/>
      <c r="EJ35" s="158"/>
      <c r="EK35" s="158"/>
      <c r="EL35" s="158"/>
      <c r="EM35" s="158"/>
      <c r="EN35" s="158"/>
      <c r="EO35" s="158"/>
      <c r="EP35" s="158"/>
      <c r="EQ35" s="158"/>
      <c r="ER35" s="158"/>
      <c r="ES35" s="158"/>
      <c r="ET35" s="158"/>
      <c r="EU35" s="158"/>
      <c r="EV35" s="158"/>
      <c r="EW35" s="158"/>
      <c r="EX35" s="158"/>
      <c r="EY35" s="158"/>
      <c r="EZ35" s="158"/>
      <c r="FA35" s="158"/>
      <c r="FB35" s="158"/>
      <c r="FC35" s="158"/>
      <c r="FD35" s="158"/>
      <c r="FE35" s="158"/>
      <c r="FF35" s="158"/>
      <c r="FG35" s="158"/>
      <c r="FH35" s="158"/>
      <c r="FI35" s="158"/>
      <c r="FJ35" s="158"/>
      <c r="FK35" s="158"/>
      <c r="FL35" s="158"/>
      <c r="FM35" s="158"/>
      <c r="FN35" s="158"/>
      <c r="FO35" s="158"/>
      <c r="FP35" s="158"/>
      <c r="FQ35" s="158"/>
      <c r="FR35" s="158"/>
      <c r="FS35" s="158"/>
      <c r="FT35" s="158"/>
      <c r="FU35" s="158"/>
      <c r="FV35" s="158"/>
      <c r="FW35" s="158"/>
      <c r="FX35" s="158"/>
      <c r="FY35" s="158"/>
      <c r="FZ35" s="158"/>
      <c r="GA35" s="158"/>
      <c r="GB35" s="158"/>
      <c r="GC35" s="158"/>
      <c r="GD35" s="158"/>
      <c r="GE35" s="158"/>
      <c r="GF35" s="158"/>
      <c r="GG35" s="158"/>
      <c r="GH35" s="158"/>
      <c r="GI35" s="158"/>
      <c r="GJ35" s="158"/>
      <c r="GK35" s="158"/>
      <c r="GL35" s="158"/>
      <c r="GM35" s="158"/>
      <c r="GN35" s="158"/>
      <c r="GO35" s="158"/>
      <c r="GP35" s="158"/>
      <c r="GQ35" s="158"/>
      <c r="GR35" s="158"/>
      <c r="GS35" s="158"/>
      <c r="GT35" s="158"/>
      <c r="GU35" s="158"/>
      <c r="GV35" s="158"/>
      <c r="GW35" s="158"/>
      <c r="GX35" s="158"/>
      <c r="GY35" s="158"/>
      <c r="GZ35" s="158"/>
      <c r="HA35" s="158"/>
      <c r="HB35" s="158"/>
      <c r="HC35" s="158"/>
      <c r="HD35" s="158"/>
      <c r="HE35" s="158"/>
      <c r="HF35" s="158"/>
      <c r="HG35" s="158"/>
      <c r="HH35" s="158"/>
      <c r="HI35" s="158"/>
      <c r="HJ35" s="158"/>
      <c r="HK35" s="158"/>
      <c r="HL35" s="158"/>
      <c r="HM35" s="158"/>
      <c r="HN35" s="158"/>
      <c r="HO35" s="158"/>
      <c r="HP35" s="158"/>
      <c r="HQ35" s="158"/>
      <c r="HR35" s="158"/>
      <c r="HS35" s="158"/>
      <c r="HT35" s="158"/>
      <c r="HU35" s="158"/>
      <c r="HV35" s="158"/>
      <c r="HW35" s="158"/>
      <c r="HX35" s="158"/>
      <c r="HY35" s="158"/>
      <c r="HZ35" s="158"/>
      <c r="IA35" s="158"/>
      <c r="IB35" s="158"/>
      <c r="IC35" s="158"/>
      <c r="ID35" s="158"/>
      <c r="IE35" s="158"/>
      <c r="IF35" s="158"/>
      <c r="IG35" s="158"/>
      <c r="IH35" s="158"/>
      <c r="II35" s="158"/>
      <c r="IJ35" s="158"/>
      <c r="IK35" s="158"/>
      <c r="IL35" s="158"/>
      <c r="IM35" s="158"/>
      <c r="IN35" s="158"/>
      <c r="IO35" s="158"/>
      <c r="IP35" s="158"/>
      <c r="IQ35" s="158"/>
      <c r="IR35" s="158"/>
      <c r="IS35" s="158"/>
      <c r="IT35" s="158"/>
      <c r="IU35" s="158"/>
      <c r="IV35" s="158"/>
      <c r="IW35" s="158"/>
      <c r="IX35" s="158"/>
      <c r="IY35" s="158"/>
      <c r="IZ35" s="158"/>
      <c r="JA35" s="158"/>
      <c r="JB35" s="158"/>
      <c r="JC35" s="158"/>
      <c r="JD35" s="158"/>
      <c r="JE35" s="158"/>
      <c r="JF35" s="158"/>
      <c r="JG35" s="158"/>
      <c r="JH35" s="158"/>
      <c r="JI35" s="158"/>
      <c r="JJ35" s="158"/>
      <c r="JK35" s="158"/>
      <c r="JL35" s="158"/>
      <c r="JM35" s="158"/>
      <c r="JN35" s="158"/>
      <c r="JO35" s="158"/>
      <c r="JP35" s="158"/>
      <c r="JQ35" s="158"/>
      <c r="JR35" s="158"/>
      <c r="JS35" s="158"/>
      <c r="JT35" s="158"/>
      <c r="JU35" s="158"/>
      <c r="JV35" s="158"/>
      <c r="JW35" s="158"/>
      <c r="JX35" s="158"/>
      <c r="JY35" s="158"/>
      <c r="JZ35" s="158"/>
      <c r="KA35" s="158"/>
      <c r="KB35" s="158"/>
      <c r="KC35" s="158"/>
      <c r="KD35" s="158"/>
      <c r="KE35" s="158"/>
      <c r="KF35" s="158"/>
      <c r="KG35" s="158"/>
      <c r="KH35" s="158"/>
      <c r="KI35" s="158"/>
      <c r="KJ35" s="158"/>
      <c r="KK35" s="158"/>
      <c r="KL35" s="158"/>
      <c r="KM35" s="158"/>
      <c r="KN35" s="158"/>
      <c r="KO35" s="158"/>
      <c r="KP35" s="158"/>
      <c r="KQ35" s="158"/>
      <c r="KR35" s="158"/>
      <c r="KS35" s="158"/>
      <c r="KT35" s="158"/>
      <c r="KU35" s="158"/>
      <c r="KV35" s="158"/>
      <c r="KW35" s="158"/>
      <c r="KX35" s="158"/>
      <c r="KY35" s="158"/>
      <c r="KZ35" s="158"/>
      <c r="LA35" s="158"/>
      <c r="LB35" s="158"/>
      <c r="LC35" s="158"/>
      <c r="LD35" s="158"/>
      <c r="LE35" s="158"/>
      <c r="LF35" s="158"/>
      <c r="LG35" s="158"/>
      <c r="LH35" s="158"/>
      <c r="LI35" s="158"/>
      <c r="LJ35" s="158"/>
      <c r="LK35" s="158"/>
      <c r="LL35" s="158"/>
      <c r="LM35" s="158"/>
      <c r="LN35" s="158"/>
      <c r="LO35" s="158"/>
      <c r="LP35" s="158"/>
      <c r="LQ35" s="158"/>
      <c r="LR35" s="158"/>
      <c r="LS35" s="158"/>
      <c r="LT35" s="158"/>
      <c r="LU35" s="158"/>
      <c r="LV35" s="158"/>
      <c r="LW35" s="158"/>
      <c r="LX35" s="158"/>
      <c r="LY35" s="158"/>
      <c r="LZ35" s="158"/>
      <c r="MA35" s="158"/>
      <c r="MB35" s="158"/>
      <c r="MC35" s="158"/>
      <c r="MD35" s="158"/>
      <c r="ME35" s="158"/>
      <c r="MF35" s="158"/>
      <c r="MG35" s="158"/>
      <c r="MH35" s="158"/>
      <c r="MI35" s="158"/>
      <c r="MJ35" s="158"/>
      <c r="MK35" s="158"/>
      <c r="ML35" s="158"/>
      <c r="MM35" s="158"/>
      <c r="MN35" s="158"/>
      <c r="MO35" s="158"/>
      <c r="MP35" s="158"/>
      <c r="MQ35" s="158"/>
      <c r="MR35" s="158"/>
      <c r="MS35" s="158"/>
      <c r="MT35" s="158"/>
      <c r="MU35" s="158"/>
      <c r="MV35" s="158"/>
      <c r="MW35" s="158"/>
      <c r="MX35" s="158"/>
      <c r="MY35" s="158"/>
      <c r="MZ35" s="158"/>
      <c r="NA35" s="158"/>
      <c r="NB35" s="158"/>
      <c r="NC35" s="158"/>
      <c r="ND35" s="158"/>
      <c r="NE35" s="158"/>
      <c r="NF35" s="158"/>
      <c r="NG35" s="158"/>
      <c r="NH35" s="158"/>
      <c r="NI35" s="158"/>
      <c r="NJ35" s="158"/>
      <c r="NK35" s="158"/>
      <c r="NL35" s="158"/>
      <c r="NM35" s="158"/>
      <c r="NN35" s="158"/>
      <c r="NO35" s="158"/>
      <c r="NP35" s="158"/>
      <c r="NQ35" s="158"/>
      <c r="NR35" s="158"/>
      <c r="NS35" s="158"/>
      <c r="NT35" s="158"/>
      <c r="NU35" s="158"/>
      <c r="NV35" s="158"/>
      <c r="NW35" s="158"/>
      <c r="NX35" s="158"/>
      <c r="NY35" s="158"/>
      <c r="NZ35" s="158"/>
      <c r="OA35" s="158"/>
      <c r="OB35" s="158"/>
      <c r="OC35" s="158"/>
      <c r="OD35" s="158"/>
      <c r="OE35" s="158"/>
      <c r="OF35" s="158"/>
      <c r="OG35" s="158"/>
      <c r="OH35" s="158"/>
      <c r="OI35" s="158"/>
      <c r="OJ35" s="158"/>
      <c r="OK35" s="158"/>
      <c r="OL35" s="158"/>
      <c r="OM35" s="158"/>
      <c r="ON35" s="158"/>
      <c r="OO35" s="158"/>
      <c r="OP35" s="158"/>
      <c r="OQ35" s="158"/>
      <c r="OR35" s="158"/>
      <c r="OS35" s="158"/>
      <c r="OT35" s="158"/>
      <c r="OU35" s="158"/>
      <c r="OV35" s="158"/>
      <c r="OW35" s="158"/>
      <c r="OX35" s="158"/>
      <c r="OY35" s="158"/>
      <c r="OZ35" s="158"/>
      <c r="PA35" s="158"/>
      <c r="PB35" s="158"/>
      <c r="PC35" s="158"/>
      <c r="PD35" s="158"/>
      <c r="PE35" s="158"/>
      <c r="PF35" s="158"/>
      <c r="PG35" s="158"/>
      <c r="PH35" s="158"/>
      <c r="PI35" s="158"/>
      <c r="PJ35" s="158"/>
      <c r="PK35" s="158"/>
      <c r="PL35" s="158"/>
      <c r="PM35" s="158"/>
      <c r="PN35" s="158"/>
      <c r="PO35" s="158"/>
      <c r="PP35" s="158"/>
      <c r="PQ35" s="158"/>
      <c r="PR35" s="158"/>
      <c r="PS35" s="158"/>
      <c r="PT35" s="158"/>
      <c r="PU35" s="158"/>
      <c r="PV35" s="158"/>
      <c r="PW35" s="158"/>
      <c r="PX35" s="158"/>
      <c r="PY35" s="158"/>
      <c r="PZ35" s="158"/>
      <c r="QA35" s="158"/>
      <c r="QB35" s="158"/>
      <c r="QC35" s="158"/>
      <c r="QD35" s="158"/>
      <c r="QE35" s="158"/>
      <c r="QF35" s="158"/>
      <c r="QG35" s="158"/>
      <c r="QH35" s="158"/>
      <c r="QI35" s="158"/>
      <c r="QJ35" s="158"/>
      <c r="QK35" s="158"/>
      <c r="QL35" s="158"/>
      <c r="QM35" s="158"/>
      <c r="QN35" s="158"/>
      <c r="QO35" s="158"/>
      <c r="QP35" s="158"/>
      <c r="QQ35" s="158"/>
      <c r="QR35" s="158"/>
      <c r="QS35" s="158"/>
      <c r="QT35" s="158"/>
      <c r="QU35" s="158"/>
      <c r="QV35" s="158"/>
      <c r="QW35" s="158"/>
      <c r="QX35" s="158"/>
      <c r="QY35" s="158"/>
      <c r="QZ35" s="158"/>
      <c r="RA35" s="158"/>
      <c r="RB35" s="158"/>
      <c r="RC35" s="158"/>
      <c r="RD35" s="158"/>
      <c r="RE35" s="158"/>
      <c r="RF35" s="158"/>
      <c r="RG35" s="158"/>
      <c r="RH35" s="158"/>
      <c r="RI35" s="158"/>
      <c r="RJ35" s="158"/>
      <c r="RK35" s="158"/>
      <c r="RL35" s="158"/>
      <c r="RM35" s="158"/>
      <c r="RN35" s="158"/>
      <c r="RO35" s="158"/>
      <c r="RP35" s="158"/>
      <c r="RQ35" s="158"/>
      <c r="RR35" s="158"/>
      <c r="RS35" s="158"/>
      <c r="RT35" s="158"/>
      <c r="RU35" s="158"/>
      <c r="RV35" s="158"/>
      <c r="RW35" s="158"/>
      <c r="RX35" s="158"/>
      <c r="RY35" s="158"/>
      <c r="RZ35" s="158"/>
      <c r="SA35" s="158"/>
      <c r="SB35" s="158"/>
      <c r="SC35" s="158"/>
      <c r="SD35" s="158"/>
      <c r="SE35" s="158"/>
      <c r="SF35" s="158"/>
      <c r="SG35" s="158"/>
      <c r="SH35" s="158"/>
      <c r="SI35" s="158"/>
      <c r="SJ35" s="158"/>
      <c r="SK35" s="158"/>
      <c r="SL35" s="158"/>
      <c r="SM35" s="158"/>
      <c r="SN35" s="158"/>
      <c r="SO35" s="158"/>
      <c r="SP35" s="158"/>
      <c r="SQ35" s="158"/>
      <c r="SR35" s="158"/>
      <c r="SS35" s="158"/>
      <c r="ST35" s="158"/>
      <c r="SU35" s="158"/>
      <c r="SV35" s="158"/>
      <c r="SW35" s="158"/>
      <c r="SX35" s="158"/>
      <c r="SY35" s="158"/>
      <c r="SZ35" s="158"/>
      <c r="TA35" s="158"/>
      <c r="TB35" s="158"/>
      <c r="TC35" s="158"/>
      <c r="TD35" s="158"/>
      <c r="TE35" s="158"/>
      <c r="TF35" s="158"/>
      <c r="TG35" s="158"/>
      <c r="TH35" s="158"/>
      <c r="TI35" s="158"/>
      <c r="TJ35" s="158"/>
      <c r="TK35" s="158"/>
      <c r="TL35" s="158"/>
      <c r="TM35" s="158"/>
      <c r="TN35" s="158"/>
      <c r="TO35" s="158"/>
      <c r="TP35" s="158"/>
      <c r="TQ35" s="158"/>
      <c r="TR35" s="158"/>
      <c r="TS35" s="158"/>
      <c r="TT35" s="158"/>
      <c r="TU35" s="158"/>
      <c r="TV35" s="158"/>
      <c r="TW35" s="158"/>
      <c r="TX35" s="158"/>
      <c r="TY35" s="158"/>
      <c r="TZ35" s="158"/>
      <c r="UA35" s="158"/>
      <c r="UB35" s="158"/>
      <c r="UC35" s="158"/>
      <c r="UD35" s="158"/>
      <c r="UE35" s="158"/>
      <c r="UF35" s="158"/>
      <c r="UG35" s="158"/>
      <c r="UH35" s="158"/>
      <c r="UI35" s="158"/>
      <c r="UJ35" s="158"/>
      <c r="UK35" s="158"/>
      <c r="UL35" s="158"/>
      <c r="UM35" s="158"/>
      <c r="UN35" s="158"/>
      <c r="UO35" s="158"/>
      <c r="UP35" s="158"/>
      <c r="UQ35" s="158"/>
      <c r="US35" s="158"/>
      <c r="UT35" s="158"/>
      <c r="UU35" s="158"/>
      <c r="UV35" s="158"/>
      <c r="UW35" s="158"/>
      <c r="UX35" s="158"/>
      <c r="UY35" s="158"/>
      <c r="UZ35" s="158"/>
      <c r="VA35" s="158"/>
      <c r="VB35" s="158"/>
      <c r="VC35" s="158"/>
      <c r="VD35" s="158"/>
      <c r="VE35" s="158"/>
      <c r="VF35" s="158"/>
      <c r="VG35" s="158"/>
      <c r="VH35" s="158"/>
      <c r="VI35" s="158"/>
      <c r="VJ35" s="158"/>
      <c r="VK35" s="158"/>
      <c r="VL35" s="158"/>
      <c r="VN35" s="158"/>
      <c r="VO35" s="158"/>
      <c r="VP35" s="158"/>
      <c r="VQ35" s="158"/>
      <c r="VR35" s="158"/>
      <c r="VS35" s="158"/>
      <c r="VT35" s="158"/>
      <c r="VU35" s="158"/>
      <c r="VV35" s="158"/>
      <c r="VW35" s="158"/>
      <c r="VX35" s="158"/>
      <c r="VY35" s="158"/>
      <c r="VZ35" s="158"/>
      <c r="WA35" s="158"/>
      <c r="WB35" s="158"/>
      <c r="WC35" s="158"/>
      <c r="WD35" s="158"/>
      <c r="WE35" s="158"/>
      <c r="WF35" s="158"/>
      <c r="WG35" s="158"/>
      <c r="WI35" s="158"/>
      <c r="WJ35" s="158"/>
      <c r="WK35" s="158"/>
      <c r="WL35" s="158"/>
      <c r="WM35" s="158"/>
      <c r="WN35" s="158"/>
      <c r="WO35" s="158"/>
      <c r="WP35" s="158"/>
      <c r="WQ35" s="158"/>
      <c r="WR35" s="158"/>
      <c r="WS35" s="158"/>
      <c r="WT35" s="158"/>
      <c r="WU35" s="158"/>
      <c r="WV35" s="158"/>
      <c r="WW35" s="158"/>
      <c r="WX35" s="158"/>
      <c r="WY35" s="158"/>
      <c r="WZ35" s="158"/>
      <c r="XA35" s="158"/>
      <c r="XB35" s="158"/>
      <c r="XD35" s="158"/>
      <c r="XE35" s="158"/>
      <c r="XF35" s="158"/>
      <c r="XG35" s="158"/>
      <c r="XH35" s="158"/>
      <c r="XI35" s="158"/>
      <c r="XJ35" s="158"/>
      <c r="XK35" s="158"/>
      <c r="XL35" s="158"/>
      <c r="XM35" s="158"/>
      <c r="XN35" s="158"/>
      <c r="XO35" s="158"/>
      <c r="XP35" s="158"/>
      <c r="XQ35" s="158"/>
      <c r="XR35" s="158"/>
      <c r="XS35" s="158"/>
      <c r="XT35" s="158"/>
      <c r="XU35" s="158"/>
      <c r="XV35" s="158"/>
      <c r="XW35" s="158"/>
      <c r="XY35" s="158"/>
      <c r="XZ35" s="158"/>
      <c r="YA35" s="158"/>
      <c r="YB35" s="158"/>
      <c r="YC35" s="158"/>
      <c r="YD35" s="158"/>
      <c r="YE35" s="158"/>
      <c r="YF35" s="158"/>
      <c r="YG35" s="158"/>
      <c r="YH35" s="158"/>
      <c r="YI35" s="158"/>
      <c r="YJ35" s="158"/>
      <c r="YK35" s="158"/>
      <c r="YL35" s="158"/>
      <c r="YM35" s="158"/>
      <c r="YN35" s="158"/>
      <c r="YO35" s="158"/>
      <c r="YP35" s="158"/>
      <c r="YQ35" s="158"/>
      <c r="YR35" s="158"/>
      <c r="YT35" s="158"/>
      <c r="YU35" s="158"/>
      <c r="YV35" s="158"/>
      <c r="YW35" s="158"/>
      <c r="YX35" s="158"/>
      <c r="YY35" s="158"/>
      <c r="YZ35" s="158"/>
      <c r="ZA35" s="158"/>
      <c r="ZB35" s="158"/>
      <c r="ZC35" s="158"/>
      <c r="ZD35" s="158"/>
      <c r="ZE35" s="158"/>
      <c r="ZF35" s="158"/>
      <c r="ZG35" s="158"/>
      <c r="ZH35" s="158"/>
      <c r="ZI35" s="158"/>
      <c r="ZJ35" s="158"/>
      <c r="ZK35" s="158"/>
      <c r="ZL35" s="158"/>
      <c r="ZM35" s="158"/>
      <c r="ZO35" s="158"/>
      <c r="ZP35" s="158"/>
      <c r="ZQ35" s="158"/>
      <c r="ZR35" s="158"/>
      <c r="ZS35" s="158"/>
      <c r="ZT35" s="158"/>
      <c r="ZU35" s="158"/>
      <c r="ZV35" s="158"/>
      <c r="ZW35" s="158"/>
      <c r="ZX35" s="158"/>
      <c r="ZY35" s="158"/>
      <c r="ZZ35" s="158"/>
      <c r="AAA35" s="158"/>
      <c r="AAB35" s="158"/>
      <c r="AAC35" s="158"/>
      <c r="AAD35" s="158"/>
      <c r="AAE35" s="158"/>
      <c r="AAF35" s="158"/>
      <c r="AAG35" s="158"/>
      <c r="AAH35" s="158"/>
      <c r="AAJ35" s="158"/>
      <c r="AAK35" s="158"/>
      <c r="AAL35" s="158"/>
      <c r="AAM35" s="158"/>
      <c r="AAN35" s="158"/>
      <c r="AAO35" s="158"/>
      <c r="AAP35" s="158"/>
      <c r="AAQ35" s="158"/>
      <c r="AAR35" s="158"/>
      <c r="AAS35" s="158"/>
      <c r="AAT35" s="158"/>
      <c r="AAU35" s="158"/>
      <c r="AAV35" s="158"/>
      <c r="AAW35" s="158"/>
      <c r="AAX35" s="158"/>
      <c r="AAY35" s="158"/>
      <c r="AAZ35" s="158"/>
      <c r="ABA35" s="158"/>
      <c r="ABB35" s="158"/>
      <c r="ABC35" s="158"/>
      <c r="ABE35" s="158"/>
      <c r="ABF35" s="158"/>
      <c r="ABG35" s="158"/>
      <c r="ABH35" s="158"/>
      <c r="ABI35" s="158"/>
      <c r="ABJ35" s="158"/>
      <c r="ABK35" s="158"/>
      <c r="ABL35" s="158"/>
      <c r="ABM35" s="158"/>
      <c r="ABN35" s="158"/>
      <c r="ABO35" s="158"/>
      <c r="ABP35" s="158"/>
      <c r="ABQ35" s="158"/>
      <c r="ABR35" s="158"/>
      <c r="ABS35" s="158"/>
      <c r="ABT35" s="158"/>
      <c r="ABU35" s="158"/>
      <c r="ABV35" s="158"/>
      <c r="ABW35" s="158"/>
      <c r="ABX35" s="158"/>
      <c r="ABZ35" s="158"/>
      <c r="ACA35" s="158"/>
      <c r="ACB35" s="158"/>
      <c r="ACC35" s="158"/>
      <c r="ACD35" s="158"/>
      <c r="ACE35" s="158"/>
      <c r="ACF35" s="158"/>
      <c r="ACG35" s="158"/>
      <c r="ACH35" s="158"/>
      <c r="ACI35" s="158"/>
      <c r="ACJ35" s="158"/>
      <c r="ACK35" s="158"/>
      <c r="ACL35" s="158"/>
      <c r="ACM35" s="158"/>
      <c r="ACN35" s="158"/>
      <c r="ACO35" s="158"/>
      <c r="ACP35" s="158"/>
      <c r="ACQ35" s="158"/>
      <c r="ACR35" s="158"/>
      <c r="ACS35" s="158"/>
      <c r="ACU35" s="158"/>
      <c r="ACV35" s="158"/>
      <c r="ACW35" s="158"/>
      <c r="ACX35" s="158"/>
      <c r="ACY35" s="158"/>
      <c r="ACZ35" s="158"/>
      <c r="ADA35" s="158"/>
      <c r="ADB35" s="158"/>
      <c r="ADC35" s="158"/>
      <c r="ADD35" s="158"/>
      <c r="ADE35" s="158"/>
      <c r="ADF35" s="158"/>
      <c r="ADG35" s="158"/>
      <c r="ADH35" s="158"/>
      <c r="ADI35" s="158"/>
      <c r="ADJ35" s="158"/>
      <c r="ADK35" s="158"/>
      <c r="ADL35" s="158"/>
      <c r="ADM35" s="158"/>
      <c r="ADN35" s="158"/>
      <c r="ADP35" s="158"/>
      <c r="ADQ35" s="158"/>
      <c r="ADR35" s="158"/>
      <c r="ADS35" s="158"/>
      <c r="ADT35" s="158"/>
      <c r="ADU35" s="158"/>
      <c r="ADV35" s="158"/>
      <c r="ADW35" s="158"/>
      <c r="ADX35" s="158"/>
      <c r="ADY35" s="158"/>
      <c r="ADZ35" s="158"/>
      <c r="AEA35" s="158"/>
      <c r="AEB35" s="158"/>
      <c r="AEC35" s="158"/>
      <c r="AED35" s="158"/>
      <c r="AEE35" s="158"/>
      <c r="AEF35" s="158"/>
      <c r="AEG35" s="158"/>
      <c r="AEH35" s="158"/>
      <c r="AEI35" s="158"/>
      <c r="AEK35" s="158"/>
      <c r="AEL35" s="158"/>
      <c r="AEM35" s="158"/>
      <c r="AEN35" s="158"/>
      <c r="AEO35" s="158"/>
      <c r="AEP35" s="158"/>
      <c r="AEQ35" s="158"/>
      <c r="AER35" s="158"/>
      <c r="AES35" s="158"/>
      <c r="AET35" s="158"/>
      <c r="AEU35" s="158"/>
      <c r="AEV35" s="158"/>
      <c r="AEW35" s="158"/>
      <c r="AEX35" s="158"/>
      <c r="AEY35" s="158"/>
      <c r="AEZ35" s="158"/>
      <c r="AFA35" s="158"/>
      <c r="AFB35" s="158"/>
      <c r="AFC35" s="158"/>
      <c r="AFD35" s="158"/>
    </row>
    <row r="36" spans="1:836" s="151" customFormat="1" ht="20.100000000000001" customHeight="1" outlineLevel="1">
      <c r="A36" s="93" t="s">
        <v>398</v>
      </c>
      <c r="B36" s="94" t="s">
        <v>491</v>
      </c>
      <c r="C36" s="108" t="s">
        <v>399</v>
      </c>
      <c r="D36" s="109"/>
      <c r="E36" s="165"/>
      <c r="F36" s="204">
        <f>MIN(F37:F38)</f>
        <v>45453</v>
      </c>
      <c r="G36" s="204">
        <f>MAX(G37:G38)</f>
        <v>45500</v>
      </c>
      <c r="H36" s="96">
        <f t="shared" si="60"/>
        <v>48</v>
      </c>
      <c r="I36" s="97">
        <f t="shared" ca="1" si="61"/>
        <v>0</v>
      </c>
      <c r="J36" s="205">
        <f ca="1">AVERAGE(J37:J38)*2</f>
        <v>0</v>
      </c>
      <c r="K36" s="97">
        <f ca="1">I36+J36/H36</f>
        <v>0</v>
      </c>
      <c r="L36" s="150"/>
      <c r="M36" s="150"/>
      <c r="N36" s="150"/>
      <c r="O36" s="150"/>
      <c r="P36" s="150"/>
      <c r="Q36" s="150"/>
      <c r="R36" s="150"/>
      <c r="S36" s="150"/>
      <c r="T36" s="150"/>
      <c r="U36" s="150"/>
      <c r="V36" s="150"/>
      <c r="W36" s="150"/>
      <c r="X36" s="150"/>
      <c r="Y36" s="150"/>
      <c r="Z36" s="150"/>
      <c r="AA36" s="150"/>
      <c r="AB36" s="150"/>
      <c r="AC36" s="150"/>
      <c r="AD36" s="150"/>
      <c r="AE36" s="150"/>
      <c r="AF36" s="150"/>
      <c r="AG36" s="150"/>
      <c r="AH36" s="150"/>
      <c r="AI36" s="150"/>
      <c r="AJ36" s="150"/>
      <c r="AK36" s="150"/>
      <c r="AL36" s="150"/>
      <c r="AM36" s="150"/>
      <c r="AN36" s="150"/>
      <c r="AO36" s="150"/>
      <c r="AP36" s="150"/>
      <c r="AQ36" s="150"/>
      <c r="AR36" s="150"/>
      <c r="AS36" s="150"/>
      <c r="AT36" s="150"/>
      <c r="AU36" s="150"/>
      <c r="AV36" s="150"/>
      <c r="AW36" s="150"/>
      <c r="AX36" s="150"/>
      <c r="AY36" s="150"/>
      <c r="AZ36" s="150"/>
      <c r="BA36" s="150"/>
      <c r="BB36" s="150"/>
      <c r="BC36" s="150"/>
      <c r="BD36" s="150"/>
      <c r="BE36" s="150"/>
      <c r="BF36" s="150"/>
      <c r="BG36" s="150"/>
      <c r="BH36" s="150"/>
      <c r="BI36" s="150"/>
      <c r="BJ36" s="150"/>
      <c r="BK36" s="150"/>
      <c r="BL36" s="150"/>
      <c r="BM36" s="150"/>
      <c r="BN36" s="150"/>
      <c r="BO36" s="150"/>
      <c r="BP36" s="150"/>
      <c r="BQ36" s="150"/>
      <c r="BR36" s="150"/>
      <c r="BS36" s="150"/>
      <c r="BT36" s="150"/>
      <c r="BU36" s="150"/>
      <c r="BV36" s="150"/>
      <c r="BW36" s="150"/>
      <c r="BX36" s="150"/>
      <c r="BY36" s="150"/>
      <c r="BZ36" s="150"/>
      <c r="CA36" s="150"/>
      <c r="CB36" s="150"/>
      <c r="CC36" s="150"/>
      <c r="CD36" s="150"/>
      <c r="CE36" s="150"/>
      <c r="CF36" s="150"/>
      <c r="CG36" s="150"/>
      <c r="CH36" s="150"/>
      <c r="CI36" s="150"/>
      <c r="CJ36" s="150"/>
      <c r="CK36" s="150"/>
      <c r="CL36" s="150"/>
      <c r="CM36" s="150"/>
      <c r="CN36" s="150"/>
      <c r="CO36" s="150"/>
      <c r="CP36" s="150"/>
      <c r="CQ36" s="150"/>
      <c r="CR36" s="150"/>
      <c r="CS36" s="150"/>
      <c r="CT36" s="150"/>
      <c r="CU36" s="150"/>
      <c r="CV36" s="150"/>
      <c r="CW36" s="150"/>
      <c r="CX36" s="150"/>
      <c r="CY36" s="150"/>
      <c r="CZ36" s="150"/>
      <c r="DA36" s="150"/>
      <c r="DB36" s="150"/>
      <c r="DC36" s="150"/>
      <c r="DD36" s="150"/>
      <c r="DE36" s="150"/>
      <c r="DF36" s="150"/>
      <c r="DG36" s="150"/>
      <c r="DH36" s="150"/>
      <c r="DI36" s="150"/>
      <c r="DJ36" s="150"/>
      <c r="DK36" s="150"/>
      <c r="DL36" s="150"/>
      <c r="DM36" s="150"/>
      <c r="DN36" s="150"/>
      <c r="DO36" s="150"/>
      <c r="DP36" s="150"/>
      <c r="DQ36" s="150"/>
      <c r="DR36" s="150"/>
      <c r="DS36" s="150"/>
      <c r="DT36" s="150"/>
      <c r="DU36" s="150"/>
      <c r="DV36" s="150"/>
      <c r="DW36" s="150"/>
      <c r="DX36" s="150"/>
      <c r="DY36" s="150"/>
      <c r="DZ36" s="150"/>
      <c r="EA36" s="150"/>
      <c r="EB36" s="150"/>
      <c r="EC36" s="150"/>
      <c r="ED36" s="150"/>
      <c r="EE36" s="150"/>
      <c r="EF36" s="150"/>
      <c r="EG36" s="150"/>
      <c r="EH36" s="150"/>
      <c r="EI36" s="150"/>
      <c r="EJ36" s="150"/>
      <c r="EK36" s="150"/>
      <c r="EL36" s="150"/>
      <c r="EM36" s="150"/>
      <c r="EN36" s="150"/>
      <c r="EO36" s="150"/>
      <c r="EP36" s="150"/>
      <c r="EQ36" s="150"/>
      <c r="ER36" s="150"/>
      <c r="ES36" s="150"/>
      <c r="ET36" s="150"/>
      <c r="EU36" s="150"/>
      <c r="EV36" s="150"/>
      <c r="EW36" s="150"/>
      <c r="EX36" s="150"/>
      <c r="EY36" s="150"/>
      <c r="EZ36" s="150"/>
      <c r="FA36" s="150"/>
      <c r="FB36" s="150"/>
      <c r="FC36" s="150"/>
      <c r="FD36" s="150"/>
      <c r="FE36" s="150"/>
      <c r="FF36" s="150"/>
      <c r="FG36" s="150"/>
      <c r="FH36" s="150"/>
      <c r="FI36" s="150"/>
      <c r="FJ36" s="150"/>
      <c r="FK36" s="150"/>
      <c r="FL36" s="150"/>
      <c r="FM36" s="150"/>
      <c r="FN36" s="150"/>
      <c r="FO36" s="150"/>
      <c r="FP36" s="150"/>
      <c r="FQ36" s="150"/>
      <c r="FR36" s="150"/>
      <c r="FS36" s="150"/>
      <c r="FT36" s="150"/>
      <c r="FU36" s="150"/>
      <c r="FV36" s="150"/>
      <c r="FW36" s="150"/>
      <c r="FX36" s="150"/>
      <c r="FY36" s="150"/>
      <c r="FZ36" s="150"/>
      <c r="GA36" s="150"/>
      <c r="GB36" s="150"/>
      <c r="GC36" s="150"/>
      <c r="GD36" s="150"/>
      <c r="GE36" s="150"/>
      <c r="GF36" s="150"/>
      <c r="GG36" s="150"/>
      <c r="GH36" s="150"/>
      <c r="GI36" s="150"/>
      <c r="GJ36" s="150"/>
      <c r="GK36" s="150"/>
      <c r="GL36" s="150"/>
      <c r="GM36" s="150"/>
      <c r="GN36" s="150"/>
      <c r="GO36" s="150"/>
      <c r="GP36" s="150"/>
      <c r="GQ36" s="150"/>
      <c r="GR36" s="150"/>
      <c r="GS36" s="150"/>
      <c r="GT36" s="150"/>
      <c r="GU36" s="150"/>
      <c r="GV36" s="150"/>
      <c r="GW36" s="150"/>
      <c r="GX36" s="150"/>
      <c r="GY36" s="150"/>
      <c r="GZ36" s="150"/>
      <c r="HA36" s="150"/>
      <c r="HB36" s="150"/>
      <c r="HC36" s="150"/>
      <c r="HD36" s="150"/>
      <c r="HE36" s="150"/>
      <c r="HF36" s="150"/>
      <c r="HG36" s="150"/>
      <c r="HH36" s="150"/>
      <c r="HI36" s="150"/>
      <c r="HJ36" s="150"/>
      <c r="HK36" s="150"/>
      <c r="HL36" s="150"/>
      <c r="HM36" s="150"/>
      <c r="HN36" s="150"/>
      <c r="HO36" s="150"/>
      <c r="HP36" s="150"/>
      <c r="HQ36" s="150"/>
      <c r="HR36" s="150"/>
      <c r="HS36" s="150"/>
      <c r="HT36" s="150"/>
      <c r="HU36" s="150"/>
      <c r="HV36" s="150"/>
      <c r="HW36" s="150"/>
      <c r="HX36" s="150"/>
      <c r="HY36" s="150"/>
      <c r="HZ36" s="150"/>
      <c r="IA36" s="150"/>
      <c r="IB36" s="150"/>
      <c r="IC36" s="150"/>
      <c r="ID36" s="150"/>
      <c r="IE36" s="150"/>
      <c r="IF36" s="150"/>
      <c r="IG36" s="150"/>
      <c r="IH36" s="150"/>
      <c r="II36" s="150"/>
      <c r="IJ36" s="150"/>
      <c r="IK36" s="150"/>
      <c r="IL36" s="150"/>
      <c r="IM36" s="150"/>
      <c r="IN36" s="150"/>
      <c r="IO36" s="150"/>
      <c r="IP36" s="150"/>
      <c r="IQ36" s="150"/>
      <c r="IR36" s="150"/>
      <c r="IS36" s="150"/>
      <c r="IT36" s="150"/>
      <c r="IU36" s="150"/>
      <c r="IV36" s="150"/>
      <c r="IW36" s="150"/>
      <c r="IX36" s="150"/>
      <c r="IY36" s="150"/>
      <c r="IZ36" s="150"/>
      <c r="JA36" s="150"/>
      <c r="JB36" s="150"/>
      <c r="JC36" s="150"/>
      <c r="JD36" s="150"/>
      <c r="JE36" s="150"/>
      <c r="JF36" s="150"/>
      <c r="JG36" s="150"/>
      <c r="JH36" s="150"/>
      <c r="JI36" s="150"/>
      <c r="JJ36" s="150"/>
      <c r="JK36" s="150"/>
      <c r="JL36" s="150"/>
      <c r="JM36" s="150"/>
      <c r="JN36" s="150"/>
      <c r="JO36" s="150"/>
      <c r="JP36" s="150"/>
      <c r="JQ36" s="150"/>
      <c r="JR36" s="150"/>
      <c r="JS36" s="150"/>
      <c r="JT36" s="150"/>
      <c r="JU36" s="150"/>
      <c r="JV36" s="150"/>
      <c r="JW36" s="150"/>
      <c r="JX36" s="150"/>
      <c r="JY36" s="150"/>
      <c r="JZ36" s="150"/>
      <c r="KA36" s="150"/>
      <c r="KB36" s="150"/>
      <c r="KC36" s="150"/>
      <c r="KD36" s="150"/>
      <c r="KE36" s="150"/>
      <c r="KF36" s="150"/>
      <c r="KG36" s="150"/>
      <c r="KH36" s="150"/>
      <c r="KI36" s="150"/>
      <c r="KJ36" s="150"/>
      <c r="KK36" s="150"/>
      <c r="KL36" s="150"/>
      <c r="KM36" s="150"/>
      <c r="KN36" s="150"/>
      <c r="KO36" s="150"/>
      <c r="KP36" s="150"/>
      <c r="KQ36" s="150"/>
      <c r="KR36" s="150"/>
      <c r="KS36" s="150"/>
      <c r="KT36" s="150"/>
      <c r="KU36" s="150"/>
      <c r="KV36" s="150"/>
      <c r="KW36" s="150"/>
      <c r="KX36" s="150"/>
      <c r="KY36" s="150"/>
      <c r="KZ36" s="150"/>
      <c r="LA36" s="150"/>
      <c r="LB36" s="150"/>
      <c r="LC36" s="150"/>
      <c r="LD36" s="150"/>
      <c r="LE36" s="150"/>
      <c r="LF36" s="150"/>
      <c r="LG36" s="150"/>
      <c r="LH36" s="150"/>
      <c r="LI36" s="150"/>
      <c r="LJ36" s="150"/>
      <c r="LK36" s="150"/>
      <c r="LL36" s="150"/>
      <c r="LM36" s="150"/>
      <c r="LN36" s="150"/>
      <c r="LO36" s="150"/>
      <c r="LP36" s="150"/>
      <c r="LQ36" s="150"/>
      <c r="LR36" s="150"/>
      <c r="LS36" s="150"/>
      <c r="LT36" s="150"/>
      <c r="LU36" s="150"/>
      <c r="LV36" s="150"/>
      <c r="LW36" s="150"/>
      <c r="LX36" s="150"/>
      <c r="LY36" s="150"/>
      <c r="LZ36" s="150"/>
      <c r="MA36" s="150"/>
      <c r="MB36" s="150"/>
      <c r="MC36" s="150"/>
      <c r="MD36" s="150"/>
      <c r="ME36" s="150"/>
      <c r="MF36" s="150"/>
      <c r="MG36" s="150"/>
      <c r="MH36" s="150"/>
      <c r="MI36" s="150"/>
      <c r="MJ36" s="150"/>
      <c r="MK36" s="150"/>
      <c r="ML36" s="150"/>
      <c r="MM36" s="150"/>
      <c r="MN36" s="150"/>
      <c r="MO36" s="150"/>
      <c r="MP36" s="150"/>
      <c r="MQ36" s="150"/>
      <c r="MR36" s="150"/>
      <c r="MS36" s="150"/>
      <c r="MT36" s="150"/>
      <c r="MU36" s="150"/>
      <c r="MV36" s="150"/>
      <c r="MW36" s="150"/>
      <c r="MX36" s="150"/>
      <c r="MY36" s="150"/>
      <c r="MZ36" s="150"/>
      <c r="NA36" s="150"/>
      <c r="NB36" s="150"/>
      <c r="NC36" s="150"/>
      <c r="ND36" s="150"/>
      <c r="NE36" s="150"/>
      <c r="NF36" s="150"/>
      <c r="NG36" s="150"/>
      <c r="NH36" s="150"/>
      <c r="NI36" s="150"/>
      <c r="NJ36" s="150"/>
      <c r="NK36" s="150"/>
      <c r="NL36" s="150"/>
      <c r="NM36" s="150"/>
      <c r="NN36" s="150"/>
      <c r="NO36" s="150"/>
      <c r="NP36" s="150"/>
      <c r="NQ36" s="150"/>
      <c r="NR36" s="150"/>
      <c r="NS36" s="150"/>
      <c r="NT36" s="150"/>
      <c r="NU36" s="150"/>
      <c r="NV36" s="150"/>
      <c r="NW36" s="150"/>
      <c r="NX36" s="150"/>
      <c r="NY36" s="150"/>
      <c r="NZ36" s="150"/>
      <c r="OA36" s="150"/>
      <c r="OB36" s="150"/>
      <c r="OC36" s="150"/>
      <c r="OD36" s="150"/>
      <c r="OE36" s="150"/>
      <c r="OF36" s="150"/>
      <c r="OG36" s="150"/>
      <c r="OH36" s="150"/>
      <c r="OI36" s="150"/>
      <c r="OJ36" s="150"/>
      <c r="OK36" s="150"/>
      <c r="OL36" s="150"/>
      <c r="OM36" s="150"/>
      <c r="ON36" s="150"/>
      <c r="OO36" s="150"/>
      <c r="OP36" s="150"/>
      <c r="OQ36" s="150"/>
      <c r="OR36" s="150"/>
      <c r="OS36" s="150"/>
      <c r="OT36" s="150"/>
      <c r="OU36" s="150"/>
      <c r="OV36" s="150"/>
      <c r="OW36" s="150"/>
      <c r="OX36" s="150"/>
      <c r="OY36" s="150"/>
      <c r="OZ36" s="150"/>
      <c r="PA36" s="150"/>
      <c r="PB36" s="150"/>
      <c r="PC36" s="150"/>
      <c r="PD36" s="150"/>
      <c r="PE36" s="150"/>
      <c r="PF36" s="150"/>
      <c r="PG36" s="150"/>
      <c r="PH36" s="150"/>
      <c r="PI36" s="150"/>
      <c r="PJ36" s="150"/>
      <c r="PK36" s="150"/>
      <c r="PL36" s="150"/>
      <c r="PM36" s="150"/>
      <c r="PN36" s="150"/>
      <c r="PO36" s="150"/>
      <c r="PP36" s="150"/>
      <c r="PQ36" s="150"/>
      <c r="PR36" s="150"/>
      <c r="PS36" s="150"/>
      <c r="PT36" s="150"/>
      <c r="PU36" s="150"/>
      <c r="PV36" s="150"/>
      <c r="PW36" s="150"/>
      <c r="PX36" s="150"/>
      <c r="PY36" s="150"/>
      <c r="PZ36" s="150"/>
      <c r="QA36" s="150"/>
      <c r="QB36" s="150"/>
      <c r="QC36" s="150"/>
      <c r="QD36" s="150"/>
      <c r="QE36" s="150"/>
      <c r="QF36" s="150"/>
      <c r="QG36" s="150"/>
      <c r="QH36" s="150"/>
      <c r="QI36" s="150"/>
      <c r="QJ36" s="150"/>
      <c r="QK36" s="150"/>
      <c r="QL36" s="150"/>
      <c r="QM36" s="150"/>
      <c r="QN36" s="150"/>
      <c r="QO36" s="150"/>
      <c r="QP36" s="150"/>
      <c r="QQ36" s="150"/>
      <c r="QR36" s="150"/>
      <c r="QS36" s="150"/>
      <c r="QT36" s="150"/>
      <c r="QU36" s="150"/>
      <c r="QV36" s="150"/>
      <c r="QW36" s="150"/>
      <c r="QX36" s="150"/>
      <c r="QY36" s="150"/>
      <c r="QZ36" s="150"/>
      <c r="RA36" s="150"/>
      <c r="RB36" s="150"/>
      <c r="RC36" s="150"/>
      <c r="RD36" s="150"/>
      <c r="RE36" s="150"/>
      <c r="RF36" s="150"/>
      <c r="RG36" s="150"/>
      <c r="RH36" s="150"/>
      <c r="RI36" s="150"/>
      <c r="RJ36" s="150"/>
      <c r="RK36" s="150"/>
      <c r="RL36" s="150"/>
      <c r="RM36" s="150"/>
      <c r="RN36" s="150"/>
      <c r="RO36" s="150"/>
      <c r="RP36" s="150"/>
      <c r="RQ36" s="150"/>
      <c r="RR36" s="150"/>
      <c r="RS36" s="150"/>
      <c r="RT36" s="150"/>
      <c r="RU36" s="150"/>
      <c r="RV36" s="150"/>
      <c r="RW36" s="150"/>
      <c r="RX36" s="150"/>
      <c r="RY36" s="150"/>
      <c r="RZ36" s="150"/>
      <c r="SA36" s="150"/>
      <c r="SB36" s="150"/>
      <c r="SC36" s="150"/>
      <c r="SD36" s="150"/>
      <c r="SE36" s="150"/>
      <c r="SF36" s="150"/>
      <c r="SG36" s="150"/>
      <c r="SH36" s="150"/>
      <c r="SI36" s="150"/>
      <c r="SJ36" s="150"/>
      <c r="SK36" s="150"/>
      <c r="SL36" s="150"/>
      <c r="SM36" s="150"/>
      <c r="SN36" s="150"/>
      <c r="SO36" s="150"/>
      <c r="SP36" s="150"/>
      <c r="SQ36" s="150"/>
      <c r="SR36" s="150"/>
      <c r="SS36" s="150"/>
      <c r="ST36" s="150"/>
      <c r="SU36" s="150"/>
      <c r="SV36" s="150"/>
      <c r="SW36" s="150"/>
      <c r="SX36" s="150"/>
      <c r="SY36" s="150"/>
      <c r="SZ36" s="150"/>
      <c r="TA36" s="150"/>
      <c r="TB36" s="150"/>
      <c r="TC36" s="150"/>
      <c r="TD36" s="150"/>
      <c r="TE36" s="150"/>
      <c r="TF36" s="150"/>
      <c r="TG36" s="150"/>
      <c r="TH36" s="150"/>
      <c r="TI36" s="150"/>
      <c r="TJ36" s="150"/>
      <c r="TK36" s="150"/>
      <c r="TL36" s="150"/>
      <c r="TM36" s="150"/>
      <c r="TN36" s="150"/>
      <c r="TO36" s="150"/>
      <c r="TP36" s="150"/>
      <c r="TQ36" s="150"/>
      <c r="TR36" s="150"/>
      <c r="TS36" s="150"/>
      <c r="TT36" s="150"/>
      <c r="TU36" s="150"/>
      <c r="TV36" s="150"/>
      <c r="TW36" s="150"/>
      <c r="TX36" s="150"/>
      <c r="TY36" s="150"/>
      <c r="TZ36" s="150"/>
      <c r="UA36" s="150"/>
      <c r="UB36" s="150"/>
      <c r="UC36" s="150"/>
      <c r="UD36" s="150"/>
      <c r="UE36" s="150"/>
      <c r="UF36" s="150"/>
      <c r="UG36" s="150"/>
      <c r="UH36" s="150"/>
      <c r="UI36" s="150"/>
      <c r="UJ36" s="150"/>
      <c r="UK36" s="150"/>
      <c r="UL36" s="150"/>
      <c r="UM36" s="150"/>
      <c r="UN36" s="150"/>
      <c r="UO36" s="150"/>
      <c r="UP36" s="150"/>
      <c r="UQ36" s="150"/>
      <c r="US36" s="150"/>
      <c r="UT36" s="150"/>
      <c r="UU36" s="150"/>
      <c r="UV36" s="150"/>
      <c r="UW36" s="150"/>
      <c r="UX36" s="150"/>
      <c r="UY36" s="150"/>
      <c r="UZ36" s="150"/>
      <c r="VA36" s="150"/>
      <c r="VB36" s="150"/>
      <c r="VC36" s="150"/>
      <c r="VD36" s="150"/>
      <c r="VE36" s="150"/>
      <c r="VF36" s="150"/>
      <c r="VG36" s="150"/>
      <c r="VH36" s="150"/>
      <c r="VI36" s="150"/>
      <c r="VJ36" s="150"/>
      <c r="VK36" s="150"/>
      <c r="VL36" s="150"/>
      <c r="VN36" s="150"/>
      <c r="VO36" s="150"/>
      <c r="VP36" s="150"/>
      <c r="VQ36" s="150"/>
      <c r="VR36" s="150"/>
      <c r="VS36" s="150"/>
      <c r="VT36" s="150"/>
      <c r="VU36" s="150"/>
      <c r="VV36" s="150"/>
      <c r="VW36" s="150"/>
      <c r="VX36" s="150"/>
      <c r="VY36" s="150"/>
      <c r="VZ36" s="150"/>
      <c r="WA36" s="150"/>
      <c r="WB36" s="150"/>
      <c r="WC36" s="150"/>
      <c r="WD36" s="150"/>
      <c r="WE36" s="150"/>
      <c r="WF36" s="150"/>
      <c r="WG36" s="150"/>
      <c r="WI36" s="150"/>
      <c r="WJ36" s="150"/>
      <c r="WK36" s="150"/>
      <c r="WL36" s="150"/>
      <c r="WM36" s="150"/>
      <c r="WN36" s="150"/>
      <c r="WO36" s="150"/>
      <c r="WP36" s="150"/>
      <c r="WQ36" s="150"/>
      <c r="WR36" s="150"/>
      <c r="WS36" s="150"/>
      <c r="WT36" s="150"/>
      <c r="WU36" s="150"/>
      <c r="WV36" s="150"/>
      <c r="WW36" s="150"/>
      <c r="WX36" s="150"/>
      <c r="WY36" s="150"/>
      <c r="WZ36" s="150"/>
      <c r="XA36" s="150"/>
      <c r="XB36" s="150"/>
      <c r="XD36" s="150"/>
      <c r="XE36" s="150"/>
      <c r="XF36" s="150"/>
      <c r="XG36" s="150"/>
      <c r="XH36" s="150"/>
      <c r="XI36" s="150"/>
      <c r="XJ36" s="150"/>
      <c r="XK36" s="150"/>
      <c r="XL36" s="150"/>
      <c r="XM36" s="150"/>
      <c r="XN36" s="150"/>
      <c r="XO36" s="150"/>
      <c r="XP36" s="150"/>
      <c r="XQ36" s="150"/>
      <c r="XR36" s="150"/>
      <c r="XS36" s="150"/>
      <c r="XT36" s="150"/>
      <c r="XU36" s="150"/>
      <c r="XV36" s="150"/>
      <c r="XW36" s="150"/>
      <c r="XY36" s="150"/>
      <c r="XZ36" s="150"/>
      <c r="YA36" s="150"/>
      <c r="YB36" s="150"/>
      <c r="YC36" s="150"/>
      <c r="YD36" s="150"/>
      <c r="YE36" s="150"/>
      <c r="YF36" s="150"/>
      <c r="YG36" s="150"/>
      <c r="YH36" s="150"/>
      <c r="YI36" s="150"/>
      <c r="YJ36" s="150"/>
      <c r="YK36" s="150"/>
      <c r="YL36" s="150"/>
      <c r="YM36" s="150"/>
      <c r="YN36" s="150"/>
      <c r="YO36" s="150"/>
      <c r="YP36" s="150"/>
      <c r="YQ36" s="150"/>
      <c r="YR36" s="150"/>
      <c r="YT36" s="150"/>
      <c r="YU36" s="150"/>
      <c r="YV36" s="150"/>
      <c r="YW36" s="150"/>
      <c r="YX36" s="150"/>
      <c r="YY36" s="150"/>
      <c r="YZ36" s="150"/>
      <c r="ZA36" s="150"/>
      <c r="ZB36" s="150"/>
      <c r="ZC36" s="150"/>
      <c r="ZD36" s="150"/>
      <c r="ZE36" s="150"/>
      <c r="ZF36" s="150"/>
      <c r="ZG36" s="150"/>
      <c r="ZH36" s="150"/>
      <c r="ZI36" s="150"/>
      <c r="ZJ36" s="150"/>
      <c r="ZK36" s="150"/>
      <c r="ZL36" s="150"/>
      <c r="ZM36" s="150"/>
      <c r="ZO36" s="150"/>
      <c r="ZP36" s="150"/>
      <c r="ZQ36" s="150"/>
      <c r="ZR36" s="150"/>
      <c r="ZS36" s="150"/>
      <c r="ZT36" s="150"/>
      <c r="ZU36" s="150"/>
      <c r="ZV36" s="150"/>
      <c r="ZW36" s="150"/>
      <c r="ZX36" s="150"/>
      <c r="ZY36" s="150"/>
      <c r="ZZ36" s="150"/>
      <c r="AAA36" s="150"/>
      <c r="AAB36" s="150"/>
      <c r="AAC36" s="150"/>
      <c r="AAD36" s="150"/>
      <c r="AAE36" s="150"/>
      <c r="AAF36" s="150"/>
      <c r="AAG36" s="150"/>
      <c r="AAH36" s="150"/>
      <c r="AAJ36" s="150"/>
      <c r="AAK36" s="150"/>
      <c r="AAL36" s="150"/>
      <c r="AAM36" s="150"/>
      <c r="AAN36" s="150"/>
      <c r="AAO36" s="150"/>
      <c r="AAP36" s="150"/>
      <c r="AAQ36" s="150"/>
      <c r="AAR36" s="150"/>
      <c r="AAS36" s="150"/>
      <c r="AAT36" s="150"/>
      <c r="AAU36" s="150"/>
      <c r="AAV36" s="150"/>
      <c r="AAW36" s="150"/>
      <c r="AAX36" s="150"/>
      <c r="AAY36" s="150"/>
      <c r="AAZ36" s="150"/>
      <c r="ABA36" s="150"/>
      <c r="ABB36" s="150"/>
      <c r="ABC36" s="150"/>
      <c r="ABE36" s="150"/>
      <c r="ABF36" s="150"/>
      <c r="ABG36" s="150"/>
      <c r="ABH36" s="150"/>
      <c r="ABI36" s="150"/>
      <c r="ABJ36" s="150"/>
      <c r="ABK36" s="150"/>
      <c r="ABL36" s="150"/>
      <c r="ABM36" s="150"/>
      <c r="ABN36" s="150"/>
      <c r="ABO36" s="150"/>
      <c r="ABP36" s="150"/>
      <c r="ABQ36" s="150"/>
      <c r="ABR36" s="150"/>
      <c r="ABS36" s="150"/>
      <c r="ABT36" s="150"/>
      <c r="ABU36" s="150"/>
      <c r="ABV36" s="150"/>
      <c r="ABW36" s="150"/>
      <c r="ABX36" s="150"/>
      <c r="ABZ36" s="150"/>
      <c r="ACA36" s="150"/>
      <c r="ACB36" s="150"/>
      <c r="ACC36" s="150"/>
      <c r="ACD36" s="150"/>
      <c r="ACE36" s="150"/>
      <c r="ACF36" s="150"/>
      <c r="ACG36" s="150"/>
      <c r="ACH36" s="150"/>
      <c r="ACI36" s="150"/>
      <c r="ACJ36" s="150"/>
      <c r="ACK36" s="150"/>
      <c r="ACL36" s="150"/>
      <c r="ACM36" s="150"/>
      <c r="ACN36" s="150"/>
      <c r="ACO36" s="150"/>
      <c r="ACP36" s="150"/>
      <c r="ACQ36" s="150"/>
      <c r="ACR36" s="150"/>
      <c r="ACS36" s="150"/>
      <c r="ACU36" s="150"/>
      <c r="ACV36" s="150"/>
      <c r="ACW36" s="150"/>
      <c r="ACX36" s="150"/>
      <c r="ACY36" s="150"/>
      <c r="ACZ36" s="150"/>
      <c r="ADA36" s="150"/>
      <c r="ADB36" s="150"/>
      <c r="ADC36" s="150"/>
      <c r="ADD36" s="150"/>
      <c r="ADE36" s="150"/>
      <c r="ADF36" s="150"/>
      <c r="ADG36" s="150"/>
      <c r="ADH36" s="150"/>
      <c r="ADI36" s="150"/>
      <c r="ADJ36" s="150"/>
      <c r="ADK36" s="150"/>
      <c r="ADL36" s="150"/>
      <c r="ADM36" s="150"/>
      <c r="ADN36" s="150"/>
      <c r="ADP36" s="150"/>
      <c r="ADQ36" s="150"/>
      <c r="ADR36" s="150"/>
      <c r="ADS36" s="150"/>
      <c r="ADT36" s="150"/>
      <c r="ADU36" s="150"/>
      <c r="ADV36" s="150"/>
      <c r="ADW36" s="150"/>
      <c r="ADX36" s="150"/>
      <c r="ADY36" s="150"/>
      <c r="ADZ36" s="150"/>
      <c r="AEA36" s="150"/>
      <c r="AEB36" s="150"/>
      <c r="AEC36" s="150"/>
      <c r="AED36" s="150"/>
      <c r="AEE36" s="150"/>
      <c r="AEF36" s="150"/>
      <c r="AEG36" s="150"/>
      <c r="AEH36" s="150"/>
      <c r="AEI36" s="150"/>
      <c r="AEK36" s="150"/>
      <c r="AEL36" s="150"/>
      <c r="AEM36" s="150"/>
      <c r="AEN36" s="150"/>
      <c r="AEO36" s="150"/>
      <c r="AEP36" s="150"/>
      <c r="AEQ36" s="150"/>
      <c r="AER36" s="150"/>
      <c r="AES36" s="150"/>
      <c r="AET36" s="150"/>
      <c r="AEU36" s="150"/>
      <c r="AEV36" s="150"/>
      <c r="AEW36" s="150"/>
      <c r="AEX36" s="150"/>
      <c r="AEY36" s="150"/>
      <c r="AEZ36" s="150"/>
      <c r="AFA36" s="150"/>
      <c r="AFB36" s="150"/>
      <c r="AFC36" s="150"/>
      <c r="AFD36" s="150"/>
    </row>
    <row r="37" spans="1:836" s="159" customFormat="1" ht="20.100000000000001" customHeight="1" outlineLevel="4">
      <c r="A37" s="166"/>
      <c r="B37" s="162" t="s">
        <v>491</v>
      </c>
      <c r="C37" s="100" t="s">
        <v>489</v>
      </c>
      <c r="D37" s="110"/>
      <c r="E37" s="167"/>
      <c r="F37" s="206">
        <f>F34+7</f>
        <v>45453</v>
      </c>
      <c r="G37" s="206">
        <f>F37+H37-1</f>
        <v>45473</v>
      </c>
      <c r="H37" s="156">
        <v>21</v>
      </c>
      <c r="I37" s="157">
        <f t="shared" ca="1" si="61"/>
        <v>0</v>
      </c>
      <c r="J37" s="207">
        <f ca="1">H37*K37-H37*I37</f>
        <v>0</v>
      </c>
      <c r="K37" s="111">
        <v>0</v>
      </c>
      <c r="L37" s="158"/>
      <c r="M37" s="158"/>
      <c r="N37" s="158"/>
      <c r="O37" s="158"/>
      <c r="P37" s="158"/>
      <c r="Q37" s="158"/>
      <c r="R37" s="158"/>
      <c r="S37" s="158"/>
      <c r="T37" s="158"/>
      <c r="U37" s="158"/>
      <c r="V37" s="158"/>
      <c r="W37" s="158"/>
      <c r="X37" s="158"/>
      <c r="Y37" s="158"/>
      <c r="Z37" s="158"/>
      <c r="AA37" s="158"/>
      <c r="AB37" s="158"/>
      <c r="AC37" s="158"/>
      <c r="AD37" s="158"/>
      <c r="AE37" s="158"/>
      <c r="AF37" s="158"/>
      <c r="AG37" s="158"/>
      <c r="AH37" s="158"/>
      <c r="AI37" s="158"/>
      <c r="AJ37" s="158"/>
      <c r="AK37" s="158"/>
      <c r="AL37" s="158"/>
      <c r="AM37" s="158"/>
      <c r="AN37" s="158"/>
      <c r="AO37" s="158"/>
      <c r="AP37" s="158"/>
      <c r="AQ37" s="158"/>
      <c r="AR37" s="158"/>
      <c r="AS37" s="158"/>
      <c r="AT37" s="158"/>
      <c r="AU37" s="158"/>
      <c r="AV37" s="158"/>
      <c r="AW37" s="158"/>
      <c r="AX37" s="158"/>
      <c r="AY37" s="158"/>
      <c r="AZ37" s="158"/>
      <c r="BA37" s="158"/>
      <c r="BB37" s="158"/>
      <c r="BC37" s="158"/>
      <c r="BD37" s="158"/>
      <c r="BE37" s="158"/>
      <c r="BF37" s="158"/>
      <c r="BG37" s="158"/>
      <c r="BH37" s="158"/>
      <c r="BI37" s="158"/>
      <c r="BJ37" s="158"/>
      <c r="BK37" s="158"/>
      <c r="BL37" s="158"/>
      <c r="BM37" s="158"/>
      <c r="BN37" s="158"/>
      <c r="BO37" s="158"/>
      <c r="BP37" s="158"/>
      <c r="BQ37" s="158"/>
      <c r="BR37" s="158"/>
      <c r="BS37" s="158"/>
      <c r="BT37" s="158"/>
      <c r="BU37" s="158"/>
      <c r="BV37" s="158"/>
      <c r="BW37" s="158"/>
      <c r="BX37" s="158"/>
      <c r="BY37" s="158"/>
      <c r="BZ37" s="158"/>
      <c r="CA37" s="158"/>
      <c r="CB37" s="158"/>
      <c r="CC37" s="158"/>
      <c r="CD37" s="158"/>
      <c r="CE37" s="158"/>
      <c r="CF37" s="158"/>
      <c r="CG37" s="158"/>
      <c r="CH37" s="158"/>
      <c r="CI37" s="158"/>
      <c r="CJ37" s="158"/>
      <c r="CK37" s="158"/>
      <c r="CL37" s="158"/>
      <c r="CM37" s="158"/>
      <c r="CN37" s="158"/>
      <c r="CO37" s="158"/>
      <c r="CP37" s="158"/>
      <c r="CQ37" s="158"/>
      <c r="CR37" s="158"/>
      <c r="CS37" s="158"/>
      <c r="CT37" s="158"/>
      <c r="CU37" s="158"/>
      <c r="CV37" s="158"/>
      <c r="CW37" s="158"/>
      <c r="CX37" s="158"/>
      <c r="CY37" s="158"/>
      <c r="CZ37" s="158"/>
      <c r="DA37" s="158"/>
      <c r="DB37" s="158"/>
      <c r="DC37" s="158"/>
      <c r="DD37" s="158"/>
      <c r="DE37" s="158"/>
      <c r="DF37" s="158"/>
      <c r="DG37" s="158"/>
      <c r="DH37" s="158"/>
      <c r="DI37" s="158"/>
      <c r="DJ37" s="158"/>
      <c r="DK37" s="158"/>
      <c r="DL37" s="158"/>
      <c r="DM37" s="158"/>
      <c r="DN37" s="158"/>
      <c r="DO37" s="158"/>
      <c r="DP37" s="158"/>
      <c r="DQ37" s="158"/>
      <c r="DR37" s="158"/>
      <c r="DS37" s="158"/>
      <c r="DT37" s="158"/>
      <c r="DU37" s="158"/>
      <c r="DV37" s="158"/>
      <c r="DW37" s="158"/>
      <c r="DX37" s="158"/>
      <c r="DY37" s="158"/>
      <c r="DZ37" s="158"/>
      <c r="EA37" s="158"/>
      <c r="EB37" s="158"/>
      <c r="EC37" s="158"/>
      <c r="ED37" s="158"/>
      <c r="EE37" s="158"/>
      <c r="EF37" s="158"/>
      <c r="EG37" s="158"/>
      <c r="EH37" s="158"/>
      <c r="EI37" s="158"/>
      <c r="EJ37" s="158"/>
      <c r="EK37" s="158"/>
      <c r="EL37" s="158"/>
      <c r="EM37" s="158"/>
      <c r="EN37" s="158"/>
      <c r="EO37" s="158"/>
      <c r="EP37" s="158"/>
      <c r="EQ37" s="158"/>
      <c r="ER37" s="158"/>
      <c r="ES37" s="158"/>
      <c r="ET37" s="158"/>
      <c r="EU37" s="158"/>
      <c r="EV37" s="158"/>
      <c r="EW37" s="158"/>
      <c r="EX37" s="158"/>
      <c r="EY37" s="158"/>
      <c r="EZ37" s="158"/>
      <c r="FA37" s="158"/>
      <c r="FB37" s="158"/>
      <c r="FC37" s="158"/>
      <c r="FD37" s="158"/>
      <c r="FE37" s="158"/>
      <c r="FF37" s="158"/>
      <c r="FG37" s="158"/>
      <c r="FH37" s="158"/>
      <c r="FI37" s="158"/>
      <c r="FJ37" s="158"/>
      <c r="FK37" s="158"/>
      <c r="FL37" s="158"/>
      <c r="FM37" s="158"/>
      <c r="FN37" s="158"/>
      <c r="FO37" s="158"/>
      <c r="FP37" s="158"/>
      <c r="FQ37" s="158"/>
      <c r="FR37" s="158"/>
      <c r="FS37" s="158"/>
      <c r="FT37" s="158"/>
      <c r="FU37" s="158"/>
      <c r="FV37" s="158"/>
      <c r="FW37" s="158"/>
      <c r="FX37" s="158"/>
      <c r="FY37" s="158"/>
      <c r="FZ37" s="158"/>
      <c r="GA37" s="158"/>
      <c r="GB37" s="158"/>
      <c r="GC37" s="158"/>
      <c r="GD37" s="158"/>
      <c r="GE37" s="158"/>
      <c r="GF37" s="158"/>
      <c r="GG37" s="158"/>
      <c r="GH37" s="158"/>
      <c r="GI37" s="158"/>
      <c r="GJ37" s="158"/>
      <c r="GK37" s="158"/>
      <c r="GL37" s="158"/>
      <c r="GM37" s="158"/>
      <c r="GN37" s="158"/>
      <c r="GO37" s="158"/>
      <c r="GP37" s="158"/>
      <c r="GQ37" s="158"/>
      <c r="GR37" s="158"/>
      <c r="GS37" s="158"/>
      <c r="GT37" s="158"/>
      <c r="GU37" s="158"/>
      <c r="GV37" s="158"/>
      <c r="GW37" s="158"/>
      <c r="GX37" s="158"/>
      <c r="GY37" s="158"/>
      <c r="GZ37" s="158"/>
      <c r="HA37" s="158"/>
      <c r="HB37" s="158"/>
      <c r="HC37" s="158"/>
      <c r="HD37" s="158"/>
      <c r="HE37" s="158"/>
      <c r="HF37" s="158"/>
      <c r="HG37" s="158"/>
      <c r="HH37" s="158"/>
      <c r="HI37" s="158"/>
      <c r="HJ37" s="158"/>
      <c r="HK37" s="158"/>
      <c r="HL37" s="158"/>
      <c r="HM37" s="158"/>
      <c r="HN37" s="158"/>
      <c r="HO37" s="158"/>
      <c r="HP37" s="158"/>
      <c r="HQ37" s="158"/>
      <c r="HR37" s="158"/>
      <c r="HS37" s="158"/>
      <c r="HT37" s="158"/>
      <c r="HU37" s="158"/>
      <c r="HV37" s="158"/>
      <c r="HW37" s="158"/>
      <c r="HX37" s="158"/>
      <c r="HY37" s="158"/>
      <c r="HZ37" s="158"/>
      <c r="IA37" s="158"/>
      <c r="IB37" s="158"/>
      <c r="IC37" s="158"/>
      <c r="ID37" s="158"/>
      <c r="IE37" s="158"/>
      <c r="IF37" s="158"/>
      <c r="IG37" s="158"/>
      <c r="IH37" s="158"/>
      <c r="II37" s="158"/>
      <c r="IJ37" s="158"/>
      <c r="IK37" s="158"/>
      <c r="IL37" s="158"/>
      <c r="IM37" s="158"/>
      <c r="IN37" s="158"/>
      <c r="IO37" s="158"/>
      <c r="IP37" s="158"/>
      <c r="IQ37" s="158"/>
      <c r="IR37" s="158"/>
      <c r="IS37" s="158"/>
      <c r="IT37" s="158"/>
      <c r="IU37" s="158"/>
      <c r="IV37" s="158"/>
      <c r="IW37" s="158"/>
      <c r="IX37" s="158"/>
      <c r="IY37" s="158"/>
      <c r="IZ37" s="158"/>
      <c r="JA37" s="158"/>
      <c r="JB37" s="158"/>
      <c r="JC37" s="158"/>
      <c r="JD37" s="158"/>
      <c r="JE37" s="158"/>
      <c r="JF37" s="158"/>
      <c r="JG37" s="158"/>
      <c r="JH37" s="158"/>
      <c r="JI37" s="158"/>
      <c r="JJ37" s="158"/>
      <c r="JK37" s="158"/>
      <c r="JL37" s="158"/>
      <c r="JM37" s="158"/>
      <c r="JN37" s="158"/>
      <c r="JO37" s="158"/>
      <c r="JP37" s="158"/>
      <c r="JQ37" s="158"/>
      <c r="JR37" s="158"/>
      <c r="JS37" s="158"/>
      <c r="JT37" s="158"/>
      <c r="JU37" s="158"/>
      <c r="JV37" s="158"/>
      <c r="JW37" s="158"/>
      <c r="JX37" s="158"/>
      <c r="JY37" s="158"/>
      <c r="JZ37" s="158"/>
      <c r="KA37" s="158"/>
      <c r="KB37" s="158"/>
      <c r="KC37" s="158"/>
      <c r="KD37" s="158"/>
      <c r="KE37" s="158"/>
      <c r="KF37" s="158"/>
      <c r="KG37" s="158"/>
      <c r="KH37" s="158"/>
      <c r="KI37" s="158"/>
      <c r="KJ37" s="158"/>
      <c r="KK37" s="158"/>
      <c r="KL37" s="158"/>
      <c r="KM37" s="158"/>
      <c r="KN37" s="158"/>
      <c r="KO37" s="158"/>
      <c r="KP37" s="158"/>
      <c r="KQ37" s="158"/>
      <c r="KR37" s="158"/>
      <c r="KS37" s="158"/>
      <c r="KT37" s="158"/>
      <c r="KU37" s="158"/>
      <c r="KV37" s="158"/>
      <c r="KW37" s="158"/>
      <c r="KX37" s="158"/>
      <c r="KY37" s="158"/>
      <c r="KZ37" s="158"/>
      <c r="LA37" s="158"/>
      <c r="LB37" s="158"/>
      <c r="LC37" s="158"/>
      <c r="LD37" s="158"/>
      <c r="LE37" s="158"/>
      <c r="LF37" s="158"/>
      <c r="LG37" s="158"/>
      <c r="LH37" s="158"/>
      <c r="LI37" s="158"/>
      <c r="LJ37" s="158"/>
      <c r="LK37" s="158"/>
      <c r="LL37" s="158"/>
      <c r="LM37" s="158"/>
      <c r="LN37" s="158"/>
      <c r="LO37" s="158"/>
      <c r="LP37" s="158"/>
      <c r="LQ37" s="158"/>
      <c r="LR37" s="158"/>
      <c r="LS37" s="158"/>
      <c r="LT37" s="158"/>
      <c r="LU37" s="158"/>
      <c r="LV37" s="158"/>
      <c r="LW37" s="158"/>
      <c r="LX37" s="158"/>
      <c r="LY37" s="158"/>
      <c r="LZ37" s="158"/>
      <c r="MA37" s="158"/>
      <c r="MB37" s="158"/>
      <c r="MC37" s="158"/>
      <c r="MD37" s="158"/>
      <c r="ME37" s="158"/>
      <c r="MF37" s="158"/>
      <c r="MG37" s="158"/>
      <c r="MH37" s="158"/>
      <c r="MI37" s="158"/>
      <c r="MJ37" s="158"/>
      <c r="MK37" s="158"/>
      <c r="ML37" s="158"/>
      <c r="MM37" s="158"/>
      <c r="MN37" s="158"/>
      <c r="MO37" s="158"/>
      <c r="MP37" s="158"/>
      <c r="MQ37" s="158"/>
      <c r="MR37" s="158"/>
      <c r="MS37" s="158"/>
      <c r="MT37" s="158"/>
      <c r="MU37" s="158"/>
      <c r="MV37" s="158"/>
      <c r="MW37" s="158"/>
      <c r="MX37" s="158"/>
      <c r="MY37" s="158"/>
      <c r="MZ37" s="158"/>
      <c r="NA37" s="158"/>
      <c r="NB37" s="158"/>
      <c r="NC37" s="158"/>
      <c r="ND37" s="158"/>
      <c r="NE37" s="158"/>
      <c r="NF37" s="158"/>
      <c r="NG37" s="158"/>
      <c r="NH37" s="158"/>
      <c r="NI37" s="158"/>
      <c r="NJ37" s="158"/>
      <c r="NK37" s="158"/>
      <c r="NL37" s="158"/>
      <c r="NM37" s="158"/>
      <c r="NN37" s="158"/>
      <c r="NO37" s="158"/>
      <c r="NP37" s="158"/>
      <c r="NQ37" s="158"/>
      <c r="NR37" s="158"/>
      <c r="NS37" s="158"/>
      <c r="NT37" s="158"/>
      <c r="NU37" s="158"/>
      <c r="NV37" s="158"/>
      <c r="NW37" s="158"/>
      <c r="NX37" s="158"/>
      <c r="NY37" s="158"/>
      <c r="NZ37" s="158"/>
      <c r="OA37" s="158"/>
      <c r="OB37" s="158"/>
      <c r="OC37" s="158"/>
      <c r="OD37" s="158"/>
      <c r="OE37" s="158"/>
      <c r="OF37" s="158"/>
      <c r="OG37" s="158"/>
      <c r="OH37" s="158"/>
      <c r="OI37" s="158"/>
      <c r="OJ37" s="158"/>
      <c r="OK37" s="158"/>
      <c r="OL37" s="158"/>
      <c r="OM37" s="158"/>
      <c r="ON37" s="158"/>
      <c r="OO37" s="158"/>
      <c r="OP37" s="158"/>
      <c r="OQ37" s="158"/>
      <c r="OR37" s="158"/>
      <c r="OS37" s="158"/>
      <c r="OT37" s="158"/>
      <c r="OU37" s="158"/>
      <c r="OV37" s="158"/>
      <c r="OW37" s="158"/>
      <c r="OX37" s="158"/>
      <c r="OY37" s="158"/>
      <c r="OZ37" s="158"/>
      <c r="PA37" s="158"/>
      <c r="PB37" s="158"/>
      <c r="PC37" s="158"/>
      <c r="PD37" s="158"/>
      <c r="PE37" s="158"/>
      <c r="PF37" s="158"/>
      <c r="PG37" s="158"/>
      <c r="PH37" s="158"/>
      <c r="PI37" s="158"/>
      <c r="PJ37" s="158"/>
      <c r="PK37" s="158"/>
      <c r="PL37" s="158"/>
      <c r="PM37" s="158"/>
      <c r="PN37" s="158"/>
      <c r="PO37" s="158"/>
      <c r="PP37" s="158"/>
      <c r="PQ37" s="158"/>
      <c r="PR37" s="158"/>
      <c r="PS37" s="158"/>
      <c r="PT37" s="158"/>
      <c r="PU37" s="158"/>
      <c r="PV37" s="158"/>
      <c r="PW37" s="158"/>
      <c r="PX37" s="158"/>
      <c r="PY37" s="158"/>
      <c r="PZ37" s="158"/>
      <c r="QA37" s="158"/>
      <c r="QB37" s="158"/>
      <c r="QC37" s="158"/>
      <c r="QD37" s="158"/>
      <c r="QE37" s="158"/>
      <c r="QF37" s="158"/>
      <c r="QG37" s="158"/>
      <c r="QH37" s="158"/>
      <c r="QI37" s="158"/>
      <c r="QJ37" s="158"/>
      <c r="QK37" s="158"/>
      <c r="QL37" s="158"/>
      <c r="QM37" s="158"/>
      <c r="QN37" s="158"/>
      <c r="QO37" s="158"/>
      <c r="QP37" s="158"/>
      <c r="QQ37" s="158"/>
      <c r="QR37" s="158"/>
      <c r="QS37" s="158"/>
      <c r="QT37" s="158"/>
      <c r="QU37" s="158"/>
      <c r="QV37" s="158"/>
      <c r="QW37" s="158"/>
      <c r="QX37" s="158"/>
      <c r="QY37" s="158"/>
      <c r="QZ37" s="158"/>
      <c r="RA37" s="158"/>
      <c r="RB37" s="158"/>
      <c r="RC37" s="158"/>
      <c r="RD37" s="158"/>
      <c r="RE37" s="158"/>
      <c r="RF37" s="158"/>
      <c r="RG37" s="158"/>
      <c r="RH37" s="158"/>
      <c r="RI37" s="158"/>
      <c r="RJ37" s="158"/>
      <c r="RK37" s="158"/>
      <c r="RL37" s="158"/>
      <c r="RM37" s="158"/>
      <c r="RN37" s="158"/>
      <c r="RO37" s="158"/>
      <c r="RP37" s="158"/>
      <c r="RQ37" s="158"/>
      <c r="RR37" s="158"/>
      <c r="RS37" s="158"/>
      <c r="RT37" s="158"/>
      <c r="RU37" s="158"/>
      <c r="RV37" s="158"/>
      <c r="RW37" s="158"/>
      <c r="RX37" s="158"/>
      <c r="RY37" s="158"/>
      <c r="RZ37" s="158"/>
      <c r="SA37" s="158"/>
      <c r="SB37" s="158"/>
      <c r="SC37" s="158"/>
      <c r="SD37" s="158"/>
      <c r="SE37" s="158"/>
      <c r="SF37" s="158"/>
      <c r="SG37" s="158"/>
      <c r="SH37" s="158"/>
      <c r="SI37" s="158"/>
      <c r="SJ37" s="158"/>
      <c r="SK37" s="158"/>
      <c r="SL37" s="158"/>
      <c r="SM37" s="158"/>
      <c r="SN37" s="158"/>
      <c r="SO37" s="158"/>
      <c r="SP37" s="158"/>
      <c r="SQ37" s="158"/>
      <c r="SR37" s="158"/>
      <c r="SS37" s="158"/>
      <c r="ST37" s="158"/>
      <c r="SU37" s="158"/>
      <c r="SV37" s="158"/>
      <c r="SW37" s="158"/>
      <c r="SX37" s="158"/>
      <c r="SY37" s="158"/>
      <c r="SZ37" s="158"/>
      <c r="TA37" s="158"/>
      <c r="TB37" s="158"/>
      <c r="TC37" s="158"/>
      <c r="TD37" s="158"/>
      <c r="TE37" s="158"/>
      <c r="TF37" s="158"/>
      <c r="TG37" s="158"/>
      <c r="TH37" s="158"/>
      <c r="TI37" s="158"/>
      <c r="TJ37" s="158"/>
      <c r="TK37" s="158"/>
      <c r="TL37" s="158"/>
      <c r="TM37" s="158"/>
      <c r="TN37" s="158"/>
      <c r="TO37" s="158"/>
      <c r="TP37" s="158"/>
      <c r="TQ37" s="158"/>
      <c r="TR37" s="158"/>
      <c r="TS37" s="158"/>
      <c r="TT37" s="158"/>
      <c r="TU37" s="158"/>
      <c r="TV37" s="158"/>
      <c r="TW37" s="158"/>
      <c r="TX37" s="158"/>
      <c r="TY37" s="158"/>
      <c r="TZ37" s="158"/>
      <c r="UA37" s="158"/>
      <c r="UB37" s="158"/>
      <c r="UC37" s="158"/>
      <c r="UD37" s="158"/>
      <c r="UE37" s="158"/>
      <c r="UF37" s="158"/>
      <c r="UG37" s="158"/>
      <c r="UH37" s="158"/>
      <c r="UI37" s="158"/>
      <c r="UJ37" s="158"/>
      <c r="UK37" s="158"/>
      <c r="UL37" s="158"/>
      <c r="UM37" s="158"/>
      <c r="UN37" s="158"/>
      <c r="UO37" s="158"/>
      <c r="UP37" s="158"/>
      <c r="UQ37" s="158"/>
      <c r="US37" s="158"/>
      <c r="UT37" s="158"/>
      <c r="UU37" s="158"/>
      <c r="UV37" s="158"/>
      <c r="UW37" s="158"/>
      <c r="UX37" s="158"/>
      <c r="UY37" s="158"/>
      <c r="UZ37" s="158"/>
      <c r="VA37" s="158"/>
      <c r="VB37" s="158"/>
      <c r="VC37" s="158"/>
      <c r="VD37" s="158"/>
      <c r="VE37" s="158"/>
      <c r="VF37" s="158"/>
      <c r="VG37" s="158"/>
      <c r="VH37" s="158"/>
      <c r="VI37" s="158"/>
      <c r="VJ37" s="158"/>
      <c r="VK37" s="158"/>
      <c r="VL37" s="158"/>
      <c r="VN37" s="158"/>
      <c r="VO37" s="158"/>
      <c r="VP37" s="158"/>
      <c r="VQ37" s="158"/>
      <c r="VR37" s="158"/>
      <c r="VS37" s="158"/>
      <c r="VT37" s="158"/>
      <c r="VU37" s="158"/>
      <c r="VV37" s="158"/>
      <c r="VW37" s="158"/>
      <c r="VX37" s="158"/>
      <c r="VY37" s="158"/>
      <c r="VZ37" s="158"/>
      <c r="WA37" s="158"/>
      <c r="WB37" s="158"/>
      <c r="WC37" s="158"/>
      <c r="WD37" s="158"/>
      <c r="WE37" s="158"/>
      <c r="WF37" s="158"/>
      <c r="WG37" s="158"/>
      <c r="WI37" s="158"/>
      <c r="WJ37" s="158"/>
      <c r="WK37" s="158"/>
      <c r="WL37" s="158"/>
      <c r="WM37" s="158"/>
      <c r="WN37" s="158"/>
      <c r="WO37" s="158"/>
      <c r="WP37" s="158"/>
      <c r="WQ37" s="158"/>
      <c r="WR37" s="158"/>
      <c r="WS37" s="158"/>
      <c r="WT37" s="158"/>
      <c r="WU37" s="158"/>
      <c r="WV37" s="158"/>
      <c r="WW37" s="158"/>
      <c r="WX37" s="158"/>
      <c r="WY37" s="158"/>
      <c r="WZ37" s="158"/>
      <c r="XA37" s="158"/>
      <c r="XB37" s="158"/>
      <c r="XD37" s="158"/>
      <c r="XE37" s="158"/>
      <c r="XF37" s="158"/>
      <c r="XG37" s="158"/>
      <c r="XH37" s="158"/>
      <c r="XI37" s="158"/>
      <c r="XJ37" s="158"/>
      <c r="XK37" s="158"/>
      <c r="XL37" s="158"/>
      <c r="XM37" s="158"/>
      <c r="XN37" s="158"/>
      <c r="XO37" s="158"/>
      <c r="XP37" s="158"/>
      <c r="XQ37" s="158"/>
      <c r="XR37" s="158"/>
      <c r="XS37" s="158"/>
      <c r="XT37" s="158"/>
      <c r="XU37" s="158"/>
      <c r="XV37" s="158"/>
      <c r="XW37" s="158"/>
      <c r="XY37" s="158"/>
      <c r="XZ37" s="158"/>
      <c r="YA37" s="158"/>
      <c r="YB37" s="158"/>
      <c r="YC37" s="158"/>
      <c r="YD37" s="158"/>
      <c r="YE37" s="158"/>
      <c r="YF37" s="158"/>
      <c r="YG37" s="158"/>
      <c r="YH37" s="158"/>
      <c r="YI37" s="158"/>
      <c r="YJ37" s="158"/>
      <c r="YK37" s="158"/>
      <c r="YL37" s="158"/>
      <c r="YM37" s="158"/>
      <c r="YN37" s="158"/>
      <c r="YO37" s="158"/>
      <c r="YP37" s="158"/>
      <c r="YQ37" s="158"/>
      <c r="YR37" s="158"/>
      <c r="YT37" s="158"/>
      <c r="YU37" s="158"/>
      <c r="YV37" s="158"/>
      <c r="YW37" s="158"/>
      <c r="YX37" s="158"/>
      <c r="YY37" s="158"/>
      <c r="YZ37" s="158"/>
      <c r="ZA37" s="158"/>
      <c r="ZB37" s="158"/>
      <c r="ZC37" s="158"/>
      <c r="ZD37" s="158"/>
      <c r="ZE37" s="158"/>
      <c r="ZF37" s="158"/>
      <c r="ZG37" s="158"/>
      <c r="ZH37" s="158"/>
      <c r="ZI37" s="158"/>
      <c r="ZJ37" s="158"/>
      <c r="ZK37" s="158"/>
      <c r="ZL37" s="158"/>
      <c r="ZM37" s="158"/>
      <c r="ZO37" s="158"/>
      <c r="ZP37" s="158"/>
      <c r="ZQ37" s="158"/>
      <c r="ZR37" s="158"/>
      <c r="ZS37" s="158"/>
      <c r="ZT37" s="158"/>
      <c r="ZU37" s="158"/>
      <c r="ZV37" s="158"/>
      <c r="ZW37" s="158"/>
      <c r="ZX37" s="158"/>
      <c r="ZY37" s="158"/>
      <c r="ZZ37" s="158"/>
      <c r="AAA37" s="158"/>
      <c r="AAB37" s="158"/>
      <c r="AAC37" s="158"/>
      <c r="AAD37" s="158"/>
      <c r="AAE37" s="158"/>
      <c r="AAF37" s="158"/>
      <c r="AAG37" s="158"/>
      <c r="AAH37" s="158"/>
      <c r="AAJ37" s="158"/>
      <c r="AAK37" s="158"/>
      <c r="AAL37" s="158"/>
      <c r="AAM37" s="158"/>
      <c r="AAN37" s="158"/>
      <c r="AAO37" s="158"/>
      <c r="AAP37" s="158"/>
      <c r="AAQ37" s="158"/>
      <c r="AAR37" s="158"/>
      <c r="AAS37" s="158"/>
      <c r="AAT37" s="158"/>
      <c r="AAU37" s="158"/>
      <c r="AAV37" s="158"/>
      <c r="AAW37" s="158"/>
      <c r="AAX37" s="158"/>
      <c r="AAY37" s="158"/>
      <c r="AAZ37" s="158"/>
      <c r="ABA37" s="158"/>
      <c r="ABB37" s="158"/>
      <c r="ABC37" s="158"/>
      <c r="ABE37" s="158"/>
      <c r="ABF37" s="158"/>
      <c r="ABG37" s="158"/>
      <c r="ABH37" s="158"/>
      <c r="ABI37" s="158"/>
      <c r="ABJ37" s="158"/>
      <c r="ABK37" s="158"/>
      <c r="ABL37" s="158"/>
      <c r="ABM37" s="158"/>
      <c r="ABN37" s="158"/>
      <c r="ABO37" s="158"/>
      <c r="ABP37" s="158"/>
      <c r="ABQ37" s="158"/>
      <c r="ABR37" s="158"/>
      <c r="ABS37" s="158"/>
      <c r="ABT37" s="158"/>
      <c r="ABU37" s="158"/>
      <c r="ABV37" s="158"/>
      <c r="ABW37" s="158"/>
      <c r="ABX37" s="158"/>
      <c r="ABZ37" s="158"/>
      <c r="ACA37" s="158"/>
      <c r="ACB37" s="158"/>
      <c r="ACC37" s="158"/>
      <c r="ACD37" s="158"/>
      <c r="ACE37" s="158"/>
      <c r="ACF37" s="158"/>
      <c r="ACG37" s="158"/>
      <c r="ACH37" s="158"/>
      <c r="ACI37" s="158"/>
      <c r="ACJ37" s="158"/>
      <c r="ACK37" s="158"/>
      <c r="ACL37" s="158"/>
      <c r="ACM37" s="158"/>
      <c r="ACN37" s="158"/>
      <c r="ACO37" s="158"/>
      <c r="ACP37" s="158"/>
      <c r="ACQ37" s="158"/>
      <c r="ACR37" s="158"/>
      <c r="ACS37" s="158"/>
      <c r="ACU37" s="158"/>
      <c r="ACV37" s="158"/>
      <c r="ACW37" s="158"/>
      <c r="ACX37" s="158"/>
      <c r="ACY37" s="158"/>
      <c r="ACZ37" s="158"/>
      <c r="ADA37" s="158"/>
      <c r="ADB37" s="158"/>
      <c r="ADC37" s="158"/>
      <c r="ADD37" s="158"/>
      <c r="ADE37" s="158"/>
      <c r="ADF37" s="158"/>
      <c r="ADG37" s="158"/>
      <c r="ADH37" s="158"/>
      <c r="ADI37" s="158"/>
      <c r="ADJ37" s="158"/>
      <c r="ADK37" s="158"/>
      <c r="ADL37" s="158"/>
      <c r="ADM37" s="158"/>
      <c r="ADN37" s="158"/>
      <c r="ADP37" s="158"/>
      <c r="ADQ37" s="158"/>
      <c r="ADR37" s="158"/>
      <c r="ADS37" s="158"/>
      <c r="ADT37" s="158"/>
      <c r="ADU37" s="158"/>
      <c r="ADV37" s="158"/>
      <c r="ADW37" s="158"/>
      <c r="ADX37" s="158"/>
      <c r="ADY37" s="158"/>
      <c r="ADZ37" s="158"/>
      <c r="AEA37" s="158"/>
      <c r="AEB37" s="158"/>
      <c r="AEC37" s="158"/>
      <c r="AED37" s="158"/>
      <c r="AEE37" s="158"/>
      <c r="AEF37" s="158"/>
      <c r="AEG37" s="158"/>
      <c r="AEH37" s="158"/>
      <c r="AEI37" s="158"/>
      <c r="AEK37" s="158"/>
      <c r="AEL37" s="158"/>
      <c r="AEM37" s="158"/>
      <c r="AEN37" s="158"/>
      <c r="AEO37" s="158"/>
      <c r="AEP37" s="158"/>
      <c r="AEQ37" s="158"/>
      <c r="AER37" s="158"/>
      <c r="AES37" s="158"/>
      <c r="AET37" s="158"/>
      <c r="AEU37" s="158"/>
      <c r="AEV37" s="158"/>
      <c r="AEW37" s="158"/>
      <c r="AEX37" s="158"/>
      <c r="AEY37" s="158"/>
      <c r="AEZ37" s="158"/>
      <c r="AFA37" s="158"/>
      <c r="AFB37" s="158"/>
      <c r="AFC37" s="158"/>
      <c r="AFD37" s="158"/>
    </row>
    <row r="38" spans="1:836" s="159" customFormat="1" ht="20.100000000000001" customHeight="1" outlineLevel="4">
      <c r="A38" s="166"/>
      <c r="B38" s="162" t="s">
        <v>491</v>
      </c>
      <c r="C38" s="100" t="s">
        <v>490</v>
      </c>
      <c r="D38" s="110"/>
      <c r="E38" s="167"/>
      <c r="F38" s="206">
        <f>G37</f>
        <v>45473</v>
      </c>
      <c r="G38" s="206">
        <f t="shared" ref="G38" si="69">F38+H38-1</f>
        <v>45500</v>
      </c>
      <c r="H38" s="156">
        <v>28</v>
      </c>
      <c r="I38" s="157">
        <f t="shared" ca="1" si="61"/>
        <v>0</v>
      </c>
      <c r="J38" s="207">
        <f ca="1">H38*K38-H38*I38</f>
        <v>0</v>
      </c>
      <c r="K38" s="111">
        <v>0</v>
      </c>
      <c r="L38" s="158"/>
      <c r="M38" s="158"/>
      <c r="N38" s="158"/>
      <c r="O38" s="158"/>
      <c r="P38" s="158"/>
      <c r="Q38" s="158"/>
      <c r="R38" s="158"/>
      <c r="S38" s="158"/>
      <c r="T38" s="158"/>
      <c r="U38" s="158"/>
      <c r="V38" s="158"/>
      <c r="W38" s="158"/>
      <c r="X38" s="158"/>
      <c r="Y38" s="158"/>
      <c r="Z38" s="158"/>
      <c r="AA38" s="158"/>
      <c r="AB38" s="158"/>
      <c r="AC38" s="158"/>
      <c r="AD38" s="158"/>
      <c r="AE38" s="158"/>
      <c r="AF38" s="158"/>
      <c r="AG38" s="158"/>
      <c r="AH38" s="158"/>
      <c r="AI38" s="158"/>
      <c r="AJ38" s="158"/>
      <c r="AK38" s="158"/>
      <c r="AL38" s="158"/>
      <c r="AM38" s="158"/>
      <c r="AN38" s="158"/>
      <c r="AO38" s="158"/>
      <c r="AP38" s="158"/>
      <c r="AQ38" s="158"/>
      <c r="AR38" s="158"/>
      <c r="AS38" s="158"/>
      <c r="AT38" s="158"/>
      <c r="AU38" s="158"/>
      <c r="AV38" s="158"/>
      <c r="AW38" s="158"/>
      <c r="AX38" s="158"/>
      <c r="AY38" s="158"/>
      <c r="AZ38" s="158"/>
      <c r="BA38" s="158"/>
      <c r="BB38" s="158"/>
      <c r="BC38" s="158"/>
      <c r="BD38" s="158"/>
      <c r="BE38" s="158"/>
      <c r="BF38" s="158"/>
      <c r="BG38" s="158"/>
      <c r="BH38" s="158"/>
      <c r="BI38" s="158"/>
      <c r="BJ38" s="158"/>
      <c r="BK38" s="158"/>
      <c r="BL38" s="158"/>
      <c r="BM38" s="158"/>
      <c r="BN38" s="158"/>
      <c r="BO38" s="158"/>
      <c r="BP38" s="158"/>
      <c r="BQ38" s="158"/>
      <c r="BR38" s="158"/>
      <c r="BS38" s="158"/>
      <c r="BT38" s="158"/>
      <c r="BU38" s="158"/>
      <c r="BV38" s="158"/>
      <c r="BW38" s="158"/>
      <c r="BX38" s="158"/>
      <c r="BY38" s="158"/>
      <c r="BZ38" s="158"/>
      <c r="CA38" s="158"/>
      <c r="CB38" s="158"/>
      <c r="CC38" s="158"/>
      <c r="CD38" s="158"/>
      <c r="CE38" s="158"/>
      <c r="CF38" s="158"/>
      <c r="CG38" s="158"/>
      <c r="CH38" s="158"/>
      <c r="CI38" s="158"/>
      <c r="CJ38" s="158"/>
      <c r="CK38" s="158"/>
      <c r="CL38" s="158"/>
      <c r="CM38" s="158"/>
      <c r="CN38" s="158"/>
      <c r="CO38" s="158"/>
      <c r="CP38" s="158"/>
      <c r="CQ38" s="158"/>
      <c r="CR38" s="158"/>
      <c r="CS38" s="158"/>
      <c r="CT38" s="158"/>
      <c r="CU38" s="158"/>
      <c r="CV38" s="158"/>
      <c r="CW38" s="158"/>
      <c r="CX38" s="158"/>
      <c r="CY38" s="158"/>
      <c r="CZ38" s="158"/>
      <c r="DA38" s="158"/>
      <c r="DB38" s="158"/>
      <c r="DC38" s="158"/>
      <c r="DD38" s="158"/>
      <c r="DE38" s="158"/>
      <c r="DF38" s="158"/>
      <c r="DG38" s="158"/>
      <c r="DH38" s="158"/>
      <c r="DI38" s="158"/>
      <c r="DJ38" s="158"/>
      <c r="DK38" s="158"/>
      <c r="DL38" s="158"/>
      <c r="DM38" s="158"/>
      <c r="DN38" s="158"/>
      <c r="DO38" s="158"/>
      <c r="DP38" s="158"/>
      <c r="DQ38" s="158"/>
      <c r="DR38" s="158"/>
      <c r="DS38" s="158"/>
      <c r="DT38" s="158"/>
      <c r="DU38" s="158"/>
      <c r="DV38" s="158"/>
      <c r="DW38" s="158"/>
      <c r="DX38" s="158"/>
      <c r="DY38" s="158"/>
      <c r="DZ38" s="158"/>
      <c r="EA38" s="158"/>
      <c r="EB38" s="158"/>
      <c r="EC38" s="158"/>
      <c r="ED38" s="158"/>
      <c r="EE38" s="158"/>
      <c r="EF38" s="158"/>
      <c r="EG38" s="158"/>
      <c r="EH38" s="158"/>
      <c r="EI38" s="158"/>
      <c r="EJ38" s="158"/>
      <c r="EK38" s="158"/>
      <c r="EL38" s="158"/>
      <c r="EM38" s="158"/>
      <c r="EN38" s="158"/>
      <c r="EO38" s="158"/>
      <c r="EP38" s="158"/>
      <c r="EQ38" s="158"/>
      <c r="ER38" s="158"/>
      <c r="ES38" s="158"/>
      <c r="ET38" s="158"/>
      <c r="EU38" s="158"/>
      <c r="EV38" s="158"/>
      <c r="EW38" s="158"/>
      <c r="EX38" s="158"/>
      <c r="EY38" s="158"/>
      <c r="EZ38" s="158"/>
      <c r="FA38" s="158"/>
      <c r="FB38" s="158"/>
      <c r="FC38" s="158"/>
      <c r="FD38" s="158"/>
      <c r="FE38" s="158"/>
      <c r="FF38" s="158"/>
      <c r="FG38" s="158"/>
      <c r="FH38" s="158"/>
      <c r="FI38" s="158"/>
      <c r="FJ38" s="158"/>
      <c r="FK38" s="158"/>
      <c r="FL38" s="158"/>
      <c r="FM38" s="158"/>
      <c r="FN38" s="158"/>
      <c r="FO38" s="158"/>
      <c r="FP38" s="158"/>
      <c r="FQ38" s="158"/>
      <c r="FR38" s="158"/>
      <c r="FS38" s="158"/>
      <c r="FT38" s="158"/>
      <c r="FU38" s="158"/>
      <c r="FV38" s="158"/>
      <c r="FW38" s="158"/>
      <c r="FX38" s="158"/>
      <c r="FY38" s="158"/>
      <c r="FZ38" s="158"/>
      <c r="GA38" s="158"/>
      <c r="GB38" s="158"/>
      <c r="GC38" s="158"/>
      <c r="GD38" s="158"/>
      <c r="GE38" s="158"/>
      <c r="GF38" s="158"/>
      <c r="GG38" s="158"/>
      <c r="GH38" s="158"/>
      <c r="GI38" s="158"/>
      <c r="GJ38" s="158"/>
      <c r="GK38" s="158"/>
      <c r="GL38" s="158"/>
      <c r="GM38" s="158"/>
      <c r="GN38" s="158"/>
      <c r="GO38" s="158"/>
      <c r="GP38" s="158"/>
      <c r="GQ38" s="158"/>
      <c r="GR38" s="158"/>
      <c r="GS38" s="158"/>
      <c r="GT38" s="158"/>
      <c r="GU38" s="158"/>
      <c r="GV38" s="158"/>
      <c r="GW38" s="158"/>
      <c r="GX38" s="158"/>
      <c r="GY38" s="158"/>
      <c r="GZ38" s="158"/>
      <c r="HA38" s="158"/>
      <c r="HB38" s="158"/>
      <c r="HC38" s="158"/>
      <c r="HD38" s="158"/>
      <c r="HE38" s="158"/>
      <c r="HF38" s="158"/>
      <c r="HG38" s="158"/>
      <c r="HH38" s="158"/>
      <c r="HI38" s="158"/>
      <c r="HJ38" s="158"/>
      <c r="HK38" s="158"/>
      <c r="HL38" s="158"/>
      <c r="HM38" s="158"/>
      <c r="HN38" s="158"/>
      <c r="HO38" s="158"/>
      <c r="HP38" s="158"/>
      <c r="HQ38" s="158"/>
      <c r="HR38" s="158"/>
      <c r="HS38" s="158"/>
      <c r="HT38" s="158"/>
      <c r="HU38" s="158"/>
      <c r="HV38" s="158"/>
      <c r="HW38" s="158"/>
      <c r="HX38" s="158"/>
      <c r="HY38" s="158"/>
      <c r="HZ38" s="158"/>
      <c r="IA38" s="158"/>
      <c r="IB38" s="158"/>
      <c r="IC38" s="158"/>
      <c r="ID38" s="158"/>
      <c r="IE38" s="158"/>
      <c r="IF38" s="158"/>
      <c r="IG38" s="158"/>
      <c r="IH38" s="158"/>
      <c r="II38" s="158"/>
      <c r="IJ38" s="158"/>
      <c r="IK38" s="158"/>
      <c r="IL38" s="158"/>
      <c r="IM38" s="158"/>
      <c r="IN38" s="158"/>
      <c r="IO38" s="158"/>
      <c r="IP38" s="158"/>
      <c r="IQ38" s="158"/>
      <c r="IR38" s="158"/>
      <c r="IS38" s="158"/>
      <c r="IT38" s="158"/>
      <c r="IU38" s="158"/>
      <c r="IV38" s="158"/>
      <c r="IW38" s="158"/>
      <c r="IX38" s="158"/>
      <c r="IY38" s="158"/>
      <c r="IZ38" s="158"/>
      <c r="JA38" s="158"/>
      <c r="JB38" s="158"/>
      <c r="JC38" s="158"/>
      <c r="JD38" s="158"/>
      <c r="JE38" s="158"/>
      <c r="JF38" s="158"/>
      <c r="JG38" s="158"/>
      <c r="JH38" s="158"/>
      <c r="JI38" s="158"/>
      <c r="JJ38" s="158"/>
      <c r="JK38" s="158"/>
      <c r="JL38" s="158"/>
      <c r="JM38" s="158"/>
      <c r="JN38" s="158"/>
      <c r="JO38" s="158"/>
      <c r="JP38" s="158"/>
      <c r="JQ38" s="158"/>
      <c r="JR38" s="158"/>
      <c r="JS38" s="158"/>
      <c r="JT38" s="158"/>
      <c r="JU38" s="158"/>
      <c r="JV38" s="158"/>
      <c r="JW38" s="158"/>
      <c r="JX38" s="158"/>
      <c r="JY38" s="158"/>
      <c r="JZ38" s="158"/>
      <c r="KA38" s="158"/>
      <c r="KB38" s="158"/>
      <c r="KC38" s="158"/>
      <c r="KD38" s="158"/>
      <c r="KE38" s="158"/>
      <c r="KF38" s="158"/>
      <c r="KG38" s="158"/>
      <c r="KH38" s="158"/>
      <c r="KI38" s="158"/>
      <c r="KJ38" s="158"/>
      <c r="KK38" s="158"/>
      <c r="KL38" s="158"/>
      <c r="KM38" s="158"/>
      <c r="KN38" s="158"/>
      <c r="KO38" s="158"/>
      <c r="KP38" s="158"/>
      <c r="KQ38" s="158"/>
      <c r="KR38" s="158"/>
      <c r="KS38" s="158"/>
      <c r="KT38" s="158"/>
      <c r="KU38" s="158"/>
      <c r="KV38" s="158"/>
      <c r="KW38" s="158"/>
      <c r="KX38" s="158"/>
      <c r="KY38" s="158"/>
      <c r="KZ38" s="158"/>
      <c r="LA38" s="158"/>
      <c r="LB38" s="158"/>
      <c r="LC38" s="158"/>
      <c r="LD38" s="158"/>
      <c r="LE38" s="158"/>
      <c r="LF38" s="158"/>
      <c r="LG38" s="158"/>
      <c r="LH38" s="158"/>
      <c r="LI38" s="158"/>
      <c r="LJ38" s="158"/>
      <c r="LK38" s="158"/>
      <c r="LL38" s="158"/>
      <c r="LM38" s="158"/>
      <c r="LN38" s="158"/>
      <c r="LO38" s="158"/>
      <c r="LP38" s="158"/>
      <c r="LQ38" s="158"/>
      <c r="LR38" s="158"/>
      <c r="LS38" s="158"/>
      <c r="LT38" s="158"/>
      <c r="LU38" s="158"/>
      <c r="LV38" s="158"/>
      <c r="LW38" s="158"/>
      <c r="LX38" s="158"/>
      <c r="LY38" s="158"/>
      <c r="LZ38" s="158"/>
      <c r="MA38" s="158"/>
      <c r="MB38" s="158"/>
      <c r="MC38" s="158"/>
      <c r="MD38" s="158"/>
      <c r="ME38" s="158"/>
      <c r="MF38" s="158"/>
      <c r="MG38" s="158"/>
      <c r="MH38" s="158"/>
      <c r="MI38" s="158"/>
      <c r="MJ38" s="158"/>
      <c r="MK38" s="158"/>
      <c r="ML38" s="158"/>
      <c r="MM38" s="158"/>
      <c r="MN38" s="158"/>
      <c r="MO38" s="158"/>
      <c r="MP38" s="158"/>
      <c r="MQ38" s="158"/>
      <c r="MR38" s="158"/>
      <c r="MS38" s="158"/>
      <c r="MT38" s="158"/>
      <c r="MU38" s="158"/>
      <c r="MV38" s="158"/>
      <c r="MW38" s="158"/>
      <c r="MX38" s="158"/>
      <c r="MY38" s="158"/>
      <c r="MZ38" s="158"/>
      <c r="NA38" s="158"/>
      <c r="NB38" s="158"/>
      <c r="NC38" s="158"/>
      <c r="ND38" s="158"/>
      <c r="NE38" s="158"/>
      <c r="NF38" s="158"/>
      <c r="NG38" s="158"/>
      <c r="NH38" s="158"/>
      <c r="NI38" s="158"/>
      <c r="NJ38" s="158"/>
      <c r="NK38" s="158"/>
      <c r="NL38" s="158"/>
      <c r="NM38" s="158"/>
      <c r="NN38" s="158"/>
      <c r="NO38" s="158"/>
      <c r="NP38" s="158"/>
      <c r="NQ38" s="158"/>
      <c r="NR38" s="158"/>
      <c r="NS38" s="158"/>
      <c r="NT38" s="158"/>
      <c r="NU38" s="158"/>
      <c r="NV38" s="158"/>
      <c r="NW38" s="158"/>
      <c r="NX38" s="158"/>
      <c r="NY38" s="158"/>
      <c r="NZ38" s="158"/>
      <c r="OA38" s="158"/>
      <c r="OB38" s="158"/>
      <c r="OC38" s="158"/>
      <c r="OD38" s="158"/>
      <c r="OE38" s="158"/>
      <c r="OF38" s="158"/>
      <c r="OG38" s="158"/>
      <c r="OH38" s="158"/>
      <c r="OI38" s="158"/>
      <c r="OJ38" s="158"/>
      <c r="OK38" s="158"/>
      <c r="OL38" s="158"/>
      <c r="OM38" s="158"/>
      <c r="ON38" s="158"/>
      <c r="OO38" s="158"/>
      <c r="OP38" s="158"/>
      <c r="OQ38" s="158"/>
      <c r="OR38" s="158"/>
      <c r="OS38" s="158"/>
      <c r="OT38" s="158"/>
      <c r="OU38" s="158"/>
      <c r="OV38" s="158"/>
      <c r="OW38" s="158"/>
      <c r="OX38" s="158"/>
      <c r="OY38" s="158"/>
      <c r="OZ38" s="158"/>
      <c r="PA38" s="158"/>
      <c r="PB38" s="158"/>
      <c r="PC38" s="158"/>
      <c r="PD38" s="158"/>
      <c r="PE38" s="158"/>
      <c r="PF38" s="158"/>
      <c r="PG38" s="158"/>
      <c r="PH38" s="158"/>
      <c r="PI38" s="158"/>
      <c r="PJ38" s="158"/>
      <c r="PK38" s="158"/>
      <c r="PL38" s="158"/>
      <c r="PM38" s="158"/>
      <c r="PN38" s="158"/>
      <c r="PO38" s="158"/>
      <c r="PP38" s="158"/>
      <c r="PQ38" s="158"/>
      <c r="PR38" s="158"/>
      <c r="PS38" s="158"/>
      <c r="PT38" s="158"/>
      <c r="PU38" s="158"/>
      <c r="PV38" s="158"/>
      <c r="PW38" s="158"/>
      <c r="PX38" s="158"/>
      <c r="PY38" s="158"/>
      <c r="PZ38" s="158"/>
      <c r="QA38" s="158"/>
      <c r="QB38" s="158"/>
      <c r="QC38" s="158"/>
      <c r="QD38" s="158"/>
      <c r="QE38" s="158"/>
      <c r="QF38" s="158"/>
      <c r="QG38" s="158"/>
      <c r="QH38" s="158"/>
      <c r="QI38" s="158"/>
      <c r="QJ38" s="158"/>
      <c r="QK38" s="158"/>
      <c r="QL38" s="158"/>
      <c r="QM38" s="158"/>
      <c r="QN38" s="158"/>
      <c r="QO38" s="158"/>
      <c r="QP38" s="158"/>
      <c r="QQ38" s="158"/>
      <c r="QR38" s="158"/>
      <c r="QS38" s="158"/>
      <c r="QT38" s="158"/>
      <c r="QU38" s="158"/>
      <c r="QV38" s="158"/>
      <c r="QW38" s="158"/>
      <c r="QX38" s="158"/>
      <c r="QY38" s="158"/>
      <c r="QZ38" s="158"/>
      <c r="RA38" s="158"/>
      <c r="RB38" s="158"/>
      <c r="RC38" s="158"/>
      <c r="RD38" s="158"/>
      <c r="RE38" s="158"/>
      <c r="RF38" s="158"/>
      <c r="RG38" s="158"/>
      <c r="RH38" s="158"/>
      <c r="RI38" s="158"/>
      <c r="RJ38" s="158"/>
      <c r="RK38" s="158"/>
      <c r="RL38" s="158"/>
      <c r="RM38" s="158"/>
      <c r="RN38" s="158"/>
      <c r="RO38" s="158"/>
      <c r="RP38" s="158"/>
      <c r="RQ38" s="158"/>
      <c r="RR38" s="158"/>
      <c r="RS38" s="158"/>
      <c r="RT38" s="158"/>
      <c r="RU38" s="158"/>
      <c r="RV38" s="158"/>
      <c r="RW38" s="158"/>
      <c r="RX38" s="158"/>
      <c r="RY38" s="158"/>
      <c r="RZ38" s="158"/>
      <c r="SA38" s="158"/>
      <c r="SB38" s="158"/>
      <c r="SC38" s="158"/>
      <c r="SD38" s="158"/>
      <c r="SE38" s="158"/>
      <c r="SF38" s="158"/>
      <c r="SG38" s="158"/>
      <c r="SH38" s="158"/>
      <c r="SI38" s="158"/>
      <c r="SJ38" s="158"/>
      <c r="SK38" s="158"/>
      <c r="SL38" s="158"/>
      <c r="SM38" s="158"/>
      <c r="SN38" s="158"/>
      <c r="SO38" s="158"/>
      <c r="SP38" s="158"/>
      <c r="SQ38" s="158"/>
      <c r="SR38" s="158"/>
      <c r="SS38" s="158"/>
      <c r="ST38" s="158"/>
      <c r="SU38" s="158"/>
      <c r="SV38" s="158"/>
      <c r="SW38" s="158"/>
      <c r="SX38" s="158"/>
      <c r="SY38" s="158"/>
      <c r="SZ38" s="158"/>
      <c r="TA38" s="158"/>
      <c r="TB38" s="158"/>
      <c r="TC38" s="158"/>
      <c r="TD38" s="158"/>
      <c r="TE38" s="158"/>
      <c r="TF38" s="158"/>
      <c r="TG38" s="158"/>
      <c r="TH38" s="158"/>
      <c r="TI38" s="158"/>
      <c r="TJ38" s="158"/>
      <c r="TK38" s="158"/>
      <c r="TL38" s="158"/>
      <c r="TM38" s="158"/>
      <c r="TN38" s="158"/>
      <c r="TO38" s="158"/>
      <c r="TP38" s="158"/>
      <c r="TQ38" s="158"/>
      <c r="TR38" s="158"/>
      <c r="TS38" s="158"/>
      <c r="TT38" s="158"/>
      <c r="TU38" s="158"/>
      <c r="TV38" s="158"/>
      <c r="TW38" s="158"/>
      <c r="TX38" s="158"/>
      <c r="TY38" s="158"/>
      <c r="TZ38" s="158"/>
      <c r="UA38" s="158"/>
      <c r="UB38" s="158"/>
      <c r="UC38" s="158"/>
      <c r="UD38" s="158"/>
      <c r="UE38" s="158"/>
      <c r="UF38" s="158"/>
      <c r="UG38" s="158"/>
      <c r="UH38" s="158"/>
      <c r="UI38" s="158"/>
      <c r="UJ38" s="158"/>
      <c r="UK38" s="158"/>
      <c r="UL38" s="158"/>
      <c r="UM38" s="158"/>
      <c r="UN38" s="158"/>
      <c r="UO38" s="158"/>
      <c r="UP38" s="158"/>
      <c r="UQ38" s="158"/>
      <c r="US38" s="158"/>
      <c r="UT38" s="158"/>
      <c r="UU38" s="158"/>
      <c r="UV38" s="158"/>
      <c r="UW38" s="158"/>
      <c r="UX38" s="158"/>
      <c r="UY38" s="158"/>
      <c r="UZ38" s="158"/>
      <c r="VA38" s="158"/>
      <c r="VB38" s="158"/>
      <c r="VC38" s="158"/>
      <c r="VD38" s="158"/>
      <c r="VE38" s="158"/>
      <c r="VF38" s="158"/>
      <c r="VG38" s="158"/>
      <c r="VH38" s="158"/>
      <c r="VI38" s="158"/>
      <c r="VJ38" s="158"/>
      <c r="VK38" s="158"/>
      <c r="VL38" s="158"/>
      <c r="VN38" s="158"/>
      <c r="VO38" s="158"/>
      <c r="VP38" s="158"/>
      <c r="VQ38" s="158"/>
      <c r="VR38" s="158"/>
      <c r="VS38" s="158"/>
      <c r="VT38" s="158"/>
      <c r="VU38" s="158"/>
      <c r="VV38" s="158"/>
      <c r="VW38" s="158"/>
      <c r="VX38" s="158"/>
      <c r="VY38" s="158"/>
      <c r="VZ38" s="158"/>
      <c r="WA38" s="158"/>
      <c r="WB38" s="158"/>
      <c r="WC38" s="158"/>
      <c r="WD38" s="158"/>
      <c r="WE38" s="158"/>
      <c r="WF38" s="158"/>
      <c r="WG38" s="158"/>
      <c r="WI38" s="158"/>
      <c r="WJ38" s="158"/>
      <c r="WK38" s="158"/>
      <c r="WL38" s="158"/>
      <c r="WM38" s="158"/>
      <c r="WN38" s="158"/>
      <c r="WO38" s="158"/>
      <c r="WP38" s="158"/>
      <c r="WQ38" s="158"/>
      <c r="WR38" s="158"/>
      <c r="WS38" s="158"/>
      <c r="WT38" s="158"/>
      <c r="WU38" s="158"/>
      <c r="WV38" s="158"/>
      <c r="WW38" s="158"/>
      <c r="WX38" s="158"/>
      <c r="WY38" s="158"/>
      <c r="WZ38" s="158"/>
      <c r="XA38" s="158"/>
      <c r="XB38" s="158"/>
      <c r="XD38" s="158"/>
      <c r="XE38" s="158"/>
      <c r="XF38" s="158"/>
      <c r="XG38" s="158"/>
      <c r="XH38" s="158"/>
      <c r="XI38" s="158"/>
      <c r="XJ38" s="158"/>
      <c r="XK38" s="158"/>
      <c r="XL38" s="158"/>
      <c r="XM38" s="158"/>
      <c r="XN38" s="158"/>
      <c r="XO38" s="158"/>
      <c r="XP38" s="158"/>
      <c r="XQ38" s="158"/>
      <c r="XR38" s="158"/>
      <c r="XS38" s="158"/>
      <c r="XT38" s="158"/>
      <c r="XU38" s="158"/>
      <c r="XV38" s="158"/>
      <c r="XW38" s="158"/>
      <c r="XY38" s="158"/>
      <c r="XZ38" s="158"/>
      <c r="YA38" s="158"/>
      <c r="YB38" s="158"/>
      <c r="YC38" s="158"/>
      <c r="YD38" s="158"/>
      <c r="YE38" s="158"/>
      <c r="YF38" s="158"/>
      <c r="YG38" s="158"/>
      <c r="YH38" s="158"/>
      <c r="YI38" s="158"/>
      <c r="YJ38" s="158"/>
      <c r="YK38" s="158"/>
      <c r="YL38" s="158"/>
      <c r="YM38" s="158"/>
      <c r="YN38" s="158"/>
      <c r="YO38" s="158"/>
      <c r="YP38" s="158"/>
      <c r="YQ38" s="158"/>
      <c r="YR38" s="158"/>
      <c r="YT38" s="158"/>
      <c r="YU38" s="158"/>
      <c r="YV38" s="158"/>
      <c r="YW38" s="158"/>
      <c r="YX38" s="158"/>
      <c r="YY38" s="158"/>
      <c r="YZ38" s="158"/>
      <c r="ZA38" s="158"/>
      <c r="ZB38" s="158"/>
      <c r="ZC38" s="158"/>
      <c r="ZD38" s="158"/>
      <c r="ZE38" s="158"/>
      <c r="ZF38" s="158"/>
      <c r="ZG38" s="158"/>
      <c r="ZH38" s="158"/>
      <c r="ZI38" s="158"/>
      <c r="ZJ38" s="158"/>
      <c r="ZK38" s="158"/>
      <c r="ZL38" s="158"/>
      <c r="ZM38" s="158"/>
      <c r="ZO38" s="158"/>
      <c r="ZP38" s="158"/>
      <c r="ZQ38" s="158"/>
      <c r="ZR38" s="158"/>
      <c r="ZS38" s="158"/>
      <c r="ZT38" s="158"/>
      <c r="ZU38" s="158"/>
      <c r="ZV38" s="158"/>
      <c r="ZW38" s="158"/>
      <c r="ZX38" s="158"/>
      <c r="ZY38" s="158"/>
      <c r="ZZ38" s="158"/>
      <c r="AAA38" s="158"/>
      <c r="AAB38" s="158"/>
      <c r="AAC38" s="158"/>
      <c r="AAD38" s="158"/>
      <c r="AAE38" s="158"/>
      <c r="AAF38" s="158"/>
      <c r="AAG38" s="158"/>
      <c r="AAH38" s="158"/>
      <c r="AAJ38" s="158"/>
      <c r="AAK38" s="158"/>
      <c r="AAL38" s="158"/>
      <c r="AAM38" s="158"/>
      <c r="AAN38" s="158"/>
      <c r="AAO38" s="158"/>
      <c r="AAP38" s="158"/>
      <c r="AAQ38" s="158"/>
      <c r="AAR38" s="158"/>
      <c r="AAS38" s="158"/>
      <c r="AAT38" s="158"/>
      <c r="AAU38" s="158"/>
      <c r="AAV38" s="158"/>
      <c r="AAW38" s="158"/>
      <c r="AAX38" s="158"/>
      <c r="AAY38" s="158"/>
      <c r="AAZ38" s="158"/>
      <c r="ABA38" s="158"/>
      <c r="ABB38" s="158"/>
      <c r="ABC38" s="158"/>
      <c r="ABE38" s="158"/>
      <c r="ABF38" s="158"/>
      <c r="ABG38" s="158"/>
      <c r="ABH38" s="158"/>
      <c r="ABI38" s="158"/>
      <c r="ABJ38" s="158"/>
      <c r="ABK38" s="158"/>
      <c r="ABL38" s="158"/>
      <c r="ABM38" s="158"/>
      <c r="ABN38" s="158"/>
      <c r="ABO38" s="158"/>
      <c r="ABP38" s="158"/>
      <c r="ABQ38" s="158"/>
      <c r="ABR38" s="158"/>
      <c r="ABS38" s="158"/>
      <c r="ABT38" s="158"/>
      <c r="ABU38" s="158"/>
      <c r="ABV38" s="158"/>
      <c r="ABW38" s="158"/>
      <c r="ABX38" s="158"/>
      <c r="ABZ38" s="158"/>
      <c r="ACA38" s="158"/>
      <c r="ACB38" s="158"/>
      <c r="ACC38" s="158"/>
      <c r="ACD38" s="158"/>
      <c r="ACE38" s="158"/>
      <c r="ACF38" s="158"/>
      <c r="ACG38" s="158"/>
      <c r="ACH38" s="158"/>
      <c r="ACI38" s="158"/>
      <c r="ACJ38" s="158"/>
      <c r="ACK38" s="158"/>
      <c r="ACL38" s="158"/>
      <c r="ACM38" s="158"/>
      <c r="ACN38" s="158"/>
      <c r="ACO38" s="158"/>
      <c r="ACP38" s="158"/>
      <c r="ACQ38" s="158"/>
      <c r="ACR38" s="158"/>
      <c r="ACS38" s="158"/>
      <c r="ACU38" s="158"/>
      <c r="ACV38" s="158"/>
      <c r="ACW38" s="158"/>
      <c r="ACX38" s="158"/>
      <c r="ACY38" s="158"/>
      <c r="ACZ38" s="158"/>
      <c r="ADA38" s="158"/>
      <c r="ADB38" s="158"/>
      <c r="ADC38" s="158"/>
      <c r="ADD38" s="158"/>
      <c r="ADE38" s="158"/>
      <c r="ADF38" s="158"/>
      <c r="ADG38" s="158"/>
      <c r="ADH38" s="158"/>
      <c r="ADI38" s="158"/>
      <c r="ADJ38" s="158"/>
      <c r="ADK38" s="158"/>
      <c r="ADL38" s="158"/>
      <c r="ADM38" s="158"/>
      <c r="ADN38" s="158"/>
      <c r="ADP38" s="158"/>
      <c r="ADQ38" s="158"/>
      <c r="ADR38" s="158"/>
      <c r="ADS38" s="158"/>
      <c r="ADT38" s="158"/>
      <c r="ADU38" s="158"/>
      <c r="ADV38" s="158"/>
      <c r="ADW38" s="158"/>
      <c r="ADX38" s="158"/>
      <c r="ADY38" s="158"/>
      <c r="ADZ38" s="158"/>
      <c r="AEA38" s="158"/>
      <c r="AEB38" s="158"/>
      <c r="AEC38" s="158"/>
      <c r="AED38" s="158"/>
      <c r="AEE38" s="158"/>
      <c r="AEF38" s="158"/>
      <c r="AEG38" s="158"/>
      <c r="AEH38" s="158"/>
      <c r="AEI38" s="158"/>
      <c r="AEK38" s="158"/>
      <c r="AEL38" s="158"/>
      <c r="AEM38" s="158"/>
      <c r="AEN38" s="158"/>
      <c r="AEO38" s="158"/>
      <c r="AEP38" s="158"/>
      <c r="AEQ38" s="158"/>
      <c r="AER38" s="158"/>
      <c r="AES38" s="158"/>
      <c r="AET38" s="158"/>
      <c r="AEU38" s="158"/>
      <c r="AEV38" s="158"/>
      <c r="AEW38" s="158"/>
      <c r="AEX38" s="158"/>
      <c r="AEY38" s="158"/>
      <c r="AEZ38" s="158"/>
      <c r="AFA38" s="158"/>
      <c r="AFB38" s="158"/>
      <c r="AFC38" s="158"/>
      <c r="AFD38" s="158"/>
    </row>
    <row r="39" spans="1:836" s="151" customFormat="1" ht="20.100000000000001" customHeight="1" outlineLevel="1">
      <c r="A39" s="93" t="s">
        <v>398</v>
      </c>
      <c r="B39" s="94" t="s">
        <v>492</v>
      </c>
      <c r="C39" s="108" t="s">
        <v>399</v>
      </c>
      <c r="D39" s="109"/>
      <c r="E39" s="165"/>
      <c r="F39" s="204">
        <f>MIN(F40:F41)</f>
        <v>45460</v>
      </c>
      <c r="G39" s="204">
        <f>MAX(G40:G41)</f>
        <v>45507</v>
      </c>
      <c r="H39" s="96">
        <f t="shared" si="60"/>
        <v>48</v>
      </c>
      <c r="I39" s="97">
        <f t="shared" ca="1" si="61"/>
        <v>0</v>
      </c>
      <c r="J39" s="205">
        <f ca="1">AVERAGE(J40:J41)*2</f>
        <v>0</v>
      </c>
      <c r="K39" s="97">
        <v>0</v>
      </c>
      <c r="L39" s="150"/>
      <c r="M39" s="150"/>
      <c r="N39" s="150"/>
      <c r="O39" s="150"/>
      <c r="P39" s="150"/>
      <c r="Q39" s="150"/>
      <c r="R39" s="150"/>
      <c r="S39" s="150"/>
      <c r="T39" s="150"/>
      <c r="U39" s="150"/>
      <c r="V39" s="150"/>
      <c r="W39" s="150"/>
      <c r="X39" s="150"/>
      <c r="Y39" s="150"/>
      <c r="Z39" s="150"/>
      <c r="AA39" s="150"/>
      <c r="AB39" s="150"/>
      <c r="AC39" s="150"/>
      <c r="AD39" s="150"/>
      <c r="AE39" s="150"/>
      <c r="AF39" s="150"/>
      <c r="AG39" s="150"/>
      <c r="AH39" s="150"/>
      <c r="AI39" s="150"/>
      <c r="AJ39" s="150"/>
      <c r="AK39" s="150"/>
      <c r="AL39" s="150"/>
      <c r="AM39" s="150"/>
      <c r="AN39" s="150"/>
      <c r="AO39" s="150"/>
      <c r="AP39" s="150"/>
      <c r="AQ39" s="150"/>
      <c r="AR39" s="150"/>
      <c r="AS39" s="150"/>
      <c r="AT39" s="150"/>
      <c r="AU39" s="150"/>
      <c r="AV39" s="150"/>
      <c r="AW39" s="150"/>
      <c r="AX39" s="150"/>
      <c r="AY39" s="150"/>
      <c r="AZ39" s="150"/>
      <c r="BA39" s="150"/>
      <c r="BB39" s="150"/>
      <c r="BC39" s="150"/>
      <c r="BD39" s="150"/>
      <c r="BE39" s="150"/>
      <c r="BF39" s="150"/>
      <c r="BG39" s="150"/>
      <c r="BH39" s="150"/>
      <c r="BI39" s="150"/>
      <c r="BJ39" s="150"/>
      <c r="BK39" s="150"/>
      <c r="BL39" s="150"/>
      <c r="BM39" s="150"/>
      <c r="BN39" s="150"/>
      <c r="BO39" s="150"/>
      <c r="BP39" s="150"/>
      <c r="BQ39" s="150"/>
      <c r="BR39" s="150"/>
      <c r="BS39" s="150"/>
      <c r="BT39" s="150"/>
      <c r="BU39" s="150"/>
      <c r="BV39" s="150"/>
      <c r="BW39" s="150"/>
      <c r="BX39" s="150"/>
      <c r="BY39" s="150"/>
      <c r="BZ39" s="150"/>
      <c r="CA39" s="150"/>
      <c r="CB39" s="150"/>
      <c r="CC39" s="150"/>
      <c r="CD39" s="150"/>
      <c r="CE39" s="150"/>
      <c r="CF39" s="150"/>
      <c r="CG39" s="150"/>
      <c r="CH39" s="150"/>
      <c r="CI39" s="150"/>
      <c r="CJ39" s="150"/>
      <c r="CK39" s="150"/>
      <c r="CL39" s="150"/>
      <c r="CM39" s="150"/>
      <c r="CN39" s="150"/>
      <c r="CO39" s="150"/>
      <c r="CP39" s="150"/>
      <c r="CQ39" s="150"/>
      <c r="CR39" s="150"/>
      <c r="CS39" s="150"/>
      <c r="CT39" s="150"/>
      <c r="CU39" s="150"/>
      <c r="CV39" s="150"/>
      <c r="CW39" s="150"/>
      <c r="CX39" s="150"/>
      <c r="CY39" s="150"/>
      <c r="CZ39" s="150"/>
      <c r="DA39" s="150"/>
      <c r="DB39" s="150"/>
      <c r="DC39" s="150"/>
      <c r="DD39" s="150"/>
      <c r="DE39" s="150"/>
      <c r="DF39" s="150"/>
      <c r="DG39" s="150"/>
      <c r="DH39" s="150"/>
      <c r="DI39" s="150"/>
      <c r="DJ39" s="150"/>
      <c r="DK39" s="150"/>
      <c r="DL39" s="150"/>
      <c r="DM39" s="150"/>
      <c r="DN39" s="150"/>
      <c r="DO39" s="150"/>
      <c r="DP39" s="150"/>
      <c r="DQ39" s="150"/>
      <c r="DR39" s="150"/>
      <c r="DS39" s="150"/>
      <c r="DT39" s="150"/>
      <c r="DU39" s="150"/>
      <c r="DV39" s="150"/>
      <c r="DW39" s="150"/>
      <c r="DX39" s="150"/>
      <c r="DY39" s="150"/>
      <c r="DZ39" s="150"/>
      <c r="EA39" s="150"/>
      <c r="EB39" s="150"/>
      <c r="EC39" s="150"/>
      <c r="ED39" s="150"/>
      <c r="EE39" s="150"/>
      <c r="EF39" s="150"/>
      <c r="EG39" s="150"/>
      <c r="EH39" s="150"/>
      <c r="EI39" s="150"/>
      <c r="EJ39" s="150"/>
      <c r="EK39" s="150"/>
      <c r="EL39" s="150"/>
      <c r="EM39" s="150"/>
      <c r="EN39" s="150"/>
      <c r="EO39" s="150"/>
      <c r="EP39" s="150"/>
      <c r="EQ39" s="150"/>
      <c r="ER39" s="150"/>
      <c r="ES39" s="150"/>
      <c r="ET39" s="150"/>
      <c r="EU39" s="150"/>
      <c r="EV39" s="150"/>
      <c r="EW39" s="150"/>
      <c r="EX39" s="150"/>
      <c r="EY39" s="150"/>
      <c r="EZ39" s="150"/>
      <c r="FA39" s="150"/>
      <c r="FB39" s="150"/>
      <c r="FC39" s="150"/>
      <c r="FD39" s="150"/>
      <c r="FE39" s="150"/>
      <c r="FF39" s="150"/>
      <c r="FG39" s="150"/>
      <c r="FH39" s="150"/>
      <c r="FI39" s="150"/>
      <c r="FJ39" s="150"/>
      <c r="FK39" s="150"/>
      <c r="FL39" s="150"/>
      <c r="FM39" s="150"/>
      <c r="FN39" s="150"/>
      <c r="FO39" s="150"/>
      <c r="FP39" s="150"/>
      <c r="FQ39" s="150"/>
      <c r="FR39" s="150"/>
      <c r="FS39" s="150"/>
      <c r="FT39" s="150"/>
      <c r="FU39" s="150"/>
      <c r="FV39" s="150"/>
      <c r="FW39" s="150"/>
      <c r="FX39" s="150"/>
      <c r="FY39" s="150"/>
      <c r="FZ39" s="150"/>
      <c r="GA39" s="150"/>
      <c r="GB39" s="150"/>
      <c r="GC39" s="150"/>
      <c r="GD39" s="150"/>
      <c r="GE39" s="150"/>
      <c r="GF39" s="150"/>
      <c r="GG39" s="150"/>
      <c r="GH39" s="150"/>
      <c r="GI39" s="150"/>
      <c r="GJ39" s="150"/>
      <c r="GK39" s="150"/>
      <c r="GL39" s="150"/>
      <c r="GM39" s="150"/>
      <c r="GN39" s="150"/>
      <c r="GO39" s="150"/>
      <c r="GP39" s="150"/>
      <c r="GQ39" s="150"/>
      <c r="GR39" s="150"/>
      <c r="GS39" s="150"/>
      <c r="GT39" s="150"/>
      <c r="GU39" s="150"/>
      <c r="GV39" s="150"/>
      <c r="GW39" s="150"/>
      <c r="GX39" s="150"/>
      <c r="GY39" s="150"/>
      <c r="GZ39" s="150"/>
      <c r="HA39" s="150"/>
      <c r="HB39" s="150"/>
      <c r="HC39" s="150"/>
      <c r="HD39" s="150"/>
      <c r="HE39" s="150"/>
      <c r="HF39" s="150"/>
      <c r="HG39" s="150"/>
      <c r="HH39" s="150"/>
      <c r="HI39" s="150"/>
      <c r="HJ39" s="150"/>
      <c r="HK39" s="150"/>
      <c r="HL39" s="150"/>
      <c r="HM39" s="150"/>
      <c r="HN39" s="150"/>
      <c r="HO39" s="150"/>
      <c r="HP39" s="150"/>
      <c r="HQ39" s="150"/>
      <c r="HR39" s="150"/>
      <c r="HS39" s="150"/>
      <c r="HT39" s="150"/>
      <c r="HU39" s="150"/>
      <c r="HV39" s="150"/>
      <c r="HW39" s="150"/>
      <c r="HX39" s="150"/>
      <c r="HY39" s="150"/>
      <c r="HZ39" s="150"/>
      <c r="IA39" s="150"/>
      <c r="IB39" s="150"/>
      <c r="IC39" s="150"/>
      <c r="ID39" s="150"/>
      <c r="IE39" s="150"/>
      <c r="IF39" s="150"/>
      <c r="IG39" s="150"/>
      <c r="IH39" s="150"/>
      <c r="II39" s="150"/>
      <c r="IJ39" s="150"/>
      <c r="IK39" s="150"/>
      <c r="IL39" s="150"/>
      <c r="IM39" s="150"/>
      <c r="IN39" s="150"/>
      <c r="IO39" s="150"/>
      <c r="IP39" s="150"/>
      <c r="IQ39" s="150"/>
      <c r="IR39" s="150"/>
      <c r="IS39" s="150"/>
      <c r="IT39" s="150"/>
      <c r="IU39" s="150"/>
      <c r="IV39" s="150"/>
      <c r="IW39" s="150"/>
      <c r="IX39" s="150"/>
      <c r="IY39" s="150"/>
      <c r="IZ39" s="150"/>
      <c r="JA39" s="150"/>
      <c r="JB39" s="150"/>
      <c r="JC39" s="150"/>
      <c r="JD39" s="150"/>
      <c r="JE39" s="150"/>
      <c r="JF39" s="150"/>
      <c r="JG39" s="150"/>
      <c r="JH39" s="150"/>
      <c r="JI39" s="150"/>
      <c r="JJ39" s="150"/>
      <c r="JK39" s="150"/>
      <c r="JL39" s="150"/>
      <c r="JM39" s="150"/>
      <c r="JN39" s="150"/>
      <c r="JO39" s="150"/>
      <c r="JP39" s="150"/>
      <c r="JQ39" s="150"/>
      <c r="JR39" s="150"/>
      <c r="JS39" s="150"/>
      <c r="JT39" s="150"/>
      <c r="JU39" s="150"/>
      <c r="JV39" s="150"/>
      <c r="JW39" s="150"/>
      <c r="JX39" s="150"/>
      <c r="JY39" s="150"/>
      <c r="JZ39" s="150"/>
      <c r="KA39" s="150"/>
      <c r="KB39" s="150"/>
      <c r="KC39" s="150"/>
      <c r="KD39" s="150"/>
      <c r="KE39" s="150"/>
      <c r="KF39" s="150"/>
      <c r="KG39" s="150"/>
      <c r="KH39" s="150"/>
      <c r="KI39" s="150"/>
      <c r="KJ39" s="150"/>
      <c r="KK39" s="150"/>
      <c r="KL39" s="150"/>
      <c r="KM39" s="150"/>
      <c r="KN39" s="150"/>
      <c r="KO39" s="150"/>
      <c r="KP39" s="150"/>
      <c r="KQ39" s="150"/>
      <c r="KR39" s="150"/>
      <c r="KS39" s="150"/>
      <c r="KT39" s="150"/>
      <c r="KU39" s="150"/>
      <c r="KV39" s="150"/>
      <c r="KW39" s="150"/>
      <c r="KX39" s="150"/>
      <c r="KY39" s="150"/>
      <c r="KZ39" s="150"/>
      <c r="LA39" s="150"/>
      <c r="LB39" s="150"/>
      <c r="LC39" s="150"/>
      <c r="LD39" s="150"/>
      <c r="LE39" s="150"/>
      <c r="LF39" s="150"/>
      <c r="LG39" s="150"/>
      <c r="LH39" s="150"/>
      <c r="LI39" s="150"/>
      <c r="LJ39" s="150"/>
      <c r="LK39" s="150"/>
      <c r="LL39" s="150"/>
      <c r="LM39" s="150"/>
      <c r="LN39" s="150"/>
      <c r="LO39" s="150"/>
      <c r="LP39" s="150"/>
      <c r="LQ39" s="150"/>
      <c r="LR39" s="150"/>
      <c r="LS39" s="150"/>
      <c r="LT39" s="150"/>
      <c r="LU39" s="150"/>
      <c r="LV39" s="150"/>
      <c r="LW39" s="150"/>
      <c r="LX39" s="150"/>
      <c r="LY39" s="150"/>
      <c r="LZ39" s="150"/>
      <c r="MA39" s="150"/>
      <c r="MB39" s="150"/>
      <c r="MC39" s="150"/>
      <c r="MD39" s="150"/>
      <c r="ME39" s="150"/>
      <c r="MF39" s="150"/>
      <c r="MG39" s="150"/>
      <c r="MH39" s="150"/>
      <c r="MI39" s="150"/>
      <c r="MJ39" s="150"/>
      <c r="MK39" s="150"/>
      <c r="ML39" s="150"/>
      <c r="MM39" s="150"/>
      <c r="MN39" s="150"/>
      <c r="MO39" s="150"/>
      <c r="MP39" s="150"/>
      <c r="MQ39" s="150"/>
      <c r="MR39" s="150"/>
      <c r="MS39" s="150"/>
      <c r="MT39" s="150"/>
      <c r="MU39" s="150"/>
      <c r="MV39" s="150"/>
      <c r="MW39" s="150"/>
      <c r="MX39" s="150"/>
      <c r="MY39" s="150"/>
      <c r="MZ39" s="150"/>
      <c r="NA39" s="150"/>
      <c r="NB39" s="150"/>
      <c r="NC39" s="150"/>
      <c r="ND39" s="150"/>
      <c r="NE39" s="150"/>
      <c r="NF39" s="150"/>
      <c r="NG39" s="150"/>
      <c r="NH39" s="150"/>
      <c r="NI39" s="150"/>
      <c r="NJ39" s="150"/>
      <c r="NK39" s="150"/>
      <c r="NL39" s="150"/>
      <c r="NM39" s="150"/>
      <c r="NN39" s="150"/>
      <c r="NO39" s="150"/>
      <c r="NP39" s="150"/>
      <c r="NQ39" s="150"/>
      <c r="NR39" s="150"/>
      <c r="NS39" s="150"/>
      <c r="NT39" s="150"/>
      <c r="NU39" s="150"/>
      <c r="NV39" s="150"/>
      <c r="NW39" s="150"/>
      <c r="NX39" s="150"/>
      <c r="NY39" s="150"/>
      <c r="NZ39" s="150"/>
      <c r="OA39" s="150"/>
      <c r="OB39" s="150"/>
      <c r="OC39" s="150"/>
      <c r="OD39" s="150"/>
      <c r="OE39" s="150"/>
      <c r="OF39" s="150"/>
      <c r="OG39" s="150"/>
      <c r="OH39" s="150"/>
      <c r="OI39" s="150"/>
      <c r="OJ39" s="150"/>
      <c r="OK39" s="150"/>
      <c r="OL39" s="150"/>
      <c r="OM39" s="150"/>
      <c r="ON39" s="150"/>
      <c r="OO39" s="150"/>
      <c r="OP39" s="150"/>
      <c r="OQ39" s="150"/>
      <c r="OR39" s="150"/>
      <c r="OS39" s="150"/>
      <c r="OT39" s="150"/>
      <c r="OU39" s="150"/>
      <c r="OV39" s="150"/>
      <c r="OW39" s="150"/>
      <c r="OX39" s="150"/>
      <c r="OY39" s="150"/>
      <c r="OZ39" s="150"/>
      <c r="PA39" s="150"/>
      <c r="PB39" s="150"/>
      <c r="PC39" s="150"/>
      <c r="PD39" s="150"/>
      <c r="PE39" s="150"/>
      <c r="PF39" s="150"/>
      <c r="PG39" s="150"/>
      <c r="PH39" s="150"/>
      <c r="PI39" s="150"/>
      <c r="PJ39" s="150"/>
      <c r="PK39" s="150"/>
      <c r="PL39" s="150"/>
      <c r="PM39" s="150"/>
      <c r="PN39" s="150"/>
      <c r="PO39" s="150"/>
      <c r="PP39" s="150"/>
      <c r="PQ39" s="150"/>
      <c r="PR39" s="150"/>
      <c r="PS39" s="150"/>
      <c r="PT39" s="150"/>
      <c r="PU39" s="150"/>
      <c r="PV39" s="150"/>
      <c r="PW39" s="150"/>
      <c r="PX39" s="150"/>
      <c r="PY39" s="150"/>
      <c r="PZ39" s="150"/>
      <c r="QA39" s="150"/>
      <c r="QB39" s="150"/>
      <c r="QC39" s="150"/>
      <c r="QD39" s="150"/>
      <c r="QE39" s="150"/>
      <c r="QF39" s="150"/>
      <c r="QG39" s="150"/>
      <c r="QH39" s="150"/>
      <c r="QI39" s="150"/>
      <c r="QJ39" s="150"/>
      <c r="QK39" s="150"/>
      <c r="QL39" s="150"/>
      <c r="QM39" s="150"/>
      <c r="QN39" s="150"/>
      <c r="QO39" s="150"/>
      <c r="QP39" s="150"/>
      <c r="QQ39" s="150"/>
      <c r="QR39" s="150"/>
      <c r="QS39" s="150"/>
      <c r="QT39" s="150"/>
      <c r="QU39" s="150"/>
      <c r="QV39" s="150"/>
      <c r="QW39" s="150"/>
      <c r="QX39" s="150"/>
      <c r="QY39" s="150"/>
      <c r="QZ39" s="150"/>
      <c r="RA39" s="150"/>
      <c r="RB39" s="150"/>
      <c r="RC39" s="150"/>
      <c r="RD39" s="150"/>
      <c r="RE39" s="150"/>
      <c r="RF39" s="150"/>
      <c r="RG39" s="150"/>
      <c r="RH39" s="150"/>
      <c r="RI39" s="150"/>
      <c r="RJ39" s="150"/>
      <c r="RK39" s="150"/>
      <c r="RL39" s="150"/>
      <c r="RM39" s="150"/>
      <c r="RN39" s="150"/>
      <c r="RO39" s="150"/>
      <c r="RP39" s="150"/>
      <c r="RQ39" s="150"/>
      <c r="RR39" s="150"/>
      <c r="RS39" s="150"/>
      <c r="RT39" s="150"/>
      <c r="RU39" s="150"/>
      <c r="RV39" s="150"/>
      <c r="RW39" s="150"/>
      <c r="RX39" s="150"/>
      <c r="RY39" s="150"/>
      <c r="RZ39" s="150"/>
      <c r="SA39" s="150"/>
      <c r="SB39" s="150"/>
      <c r="SC39" s="150"/>
      <c r="SD39" s="150"/>
      <c r="SE39" s="150"/>
      <c r="SF39" s="150"/>
      <c r="SG39" s="150"/>
      <c r="SH39" s="150"/>
      <c r="SI39" s="150"/>
      <c r="SJ39" s="150"/>
      <c r="SK39" s="150"/>
      <c r="SL39" s="150"/>
      <c r="SM39" s="150"/>
      <c r="SN39" s="150"/>
      <c r="SO39" s="150"/>
      <c r="SP39" s="150"/>
      <c r="SQ39" s="150"/>
      <c r="SR39" s="150"/>
      <c r="SS39" s="150"/>
      <c r="ST39" s="150"/>
      <c r="SU39" s="150"/>
      <c r="SV39" s="150"/>
      <c r="SW39" s="150"/>
      <c r="SX39" s="150"/>
      <c r="SY39" s="150"/>
      <c r="SZ39" s="150"/>
      <c r="TA39" s="150"/>
      <c r="TB39" s="150"/>
      <c r="TC39" s="150"/>
      <c r="TD39" s="150"/>
      <c r="TE39" s="150"/>
      <c r="TF39" s="150"/>
      <c r="TG39" s="150"/>
      <c r="TH39" s="150"/>
      <c r="TI39" s="150"/>
      <c r="TJ39" s="150"/>
      <c r="TK39" s="150"/>
      <c r="TL39" s="150"/>
      <c r="TM39" s="150"/>
      <c r="TN39" s="150"/>
      <c r="TO39" s="150"/>
      <c r="TP39" s="150"/>
      <c r="TQ39" s="150"/>
      <c r="TR39" s="150"/>
      <c r="TS39" s="150"/>
      <c r="TT39" s="150"/>
      <c r="TU39" s="150"/>
      <c r="TV39" s="150"/>
      <c r="TW39" s="150"/>
      <c r="TX39" s="150"/>
      <c r="TY39" s="150"/>
      <c r="TZ39" s="150"/>
      <c r="UA39" s="150"/>
      <c r="UB39" s="150"/>
      <c r="UC39" s="150"/>
      <c r="UD39" s="150"/>
      <c r="UE39" s="150"/>
      <c r="UF39" s="150"/>
      <c r="UG39" s="150"/>
      <c r="UH39" s="150"/>
      <c r="UI39" s="150"/>
      <c r="UJ39" s="150"/>
      <c r="UK39" s="150"/>
      <c r="UL39" s="150"/>
      <c r="UM39" s="150"/>
      <c r="UN39" s="150"/>
      <c r="UO39" s="150"/>
      <c r="UP39" s="150"/>
      <c r="UQ39" s="150"/>
      <c r="US39" s="150"/>
      <c r="UT39" s="150"/>
      <c r="UU39" s="150"/>
      <c r="UV39" s="150"/>
      <c r="UW39" s="150"/>
      <c r="UX39" s="150"/>
      <c r="UY39" s="150"/>
      <c r="UZ39" s="150"/>
      <c r="VA39" s="150"/>
      <c r="VB39" s="150"/>
      <c r="VC39" s="150"/>
      <c r="VD39" s="150"/>
      <c r="VE39" s="150"/>
      <c r="VF39" s="150"/>
      <c r="VG39" s="150"/>
      <c r="VH39" s="150"/>
      <c r="VI39" s="150"/>
      <c r="VJ39" s="150"/>
      <c r="VK39" s="150"/>
      <c r="VL39" s="150"/>
      <c r="VN39" s="150"/>
      <c r="VO39" s="150"/>
      <c r="VP39" s="150"/>
      <c r="VQ39" s="150"/>
      <c r="VR39" s="150"/>
      <c r="VS39" s="150"/>
      <c r="VT39" s="150"/>
      <c r="VU39" s="150"/>
      <c r="VV39" s="150"/>
      <c r="VW39" s="150"/>
      <c r="VX39" s="150"/>
      <c r="VY39" s="150"/>
      <c r="VZ39" s="150"/>
      <c r="WA39" s="150"/>
      <c r="WB39" s="150"/>
      <c r="WC39" s="150"/>
      <c r="WD39" s="150"/>
      <c r="WE39" s="150"/>
      <c r="WF39" s="150"/>
      <c r="WG39" s="150"/>
      <c r="WI39" s="150"/>
      <c r="WJ39" s="150"/>
      <c r="WK39" s="150"/>
      <c r="WL39" s="150"/>
      <c r="WM39" s="150"/>
      <c r="WN39" s="150"/>
      <c r="WO39" s="150"/>
      <c r="WP39" s="150"/>
      <c r="WQ39" s="150"/>
      <c r="WR39" s="150"/>
      <c r="WS39" s="150"/>
      <c r="WT39" s="150"/>
      <c r="WU39" s="150"/>
      <c r="WV39" s="150"/>
      <c r="WW39" s="150"/>
      <c r="WX39" s="150"/>
      <c r="WY39" s="150"/>
      <c r="WZ39" s="150"/>
      <c r="XA39" s="150"/>
      <c r="XB39" s="150"/>
      <c r="XD39" s="150"/>
      <c r="XE39" s="150"/>
      <c r="XF39" s="150"/>
      <c r="XG39" s="150"/>
      <c r="XH39" s="150"/>
      <c r="XI39" s="150"/>
      <c r="XJ39" s="150"/>
      <c r="XK39" s="150"/>
      <c r="XL39" s="150"/>
      <c r="XM39" s="150"/>
      <c r="XN39" s="150"/>
      <c r="XO39" s="150"/>
      <c r="XP39" s="150"/>
      <c r="XQ39" s="150"/>
      <c r="XR39" s="150"/>
      <c r="XS39" s="150"/>
      <c r="XT39" s="150"/>
      <c r="XU39" s="150"/>
      <c r="XV39" s="150"/>
      <c r="XW39" s="150"/>
      <c r="XY39" s="150"/>
      <c r="XZ39" s="150"/>
      <c r="YA39" s="150"/>
      <c r="YB39" s="150"/>
      <c r="YC39" s="150"/>
      <c r="YD39" s="150"/>
      <c r="YE39" s="150"/>
      <c r="YF39" s="150"/>
      <c r="YG39" s="150"/>
      <c r="YH39" s="150"/>
      <c r="YI39" s="150"/>
      <c r="YJ39" s="150"/>
      <c r="YK39" s="150"/>
      <c r="YL39" s="150"/>
      <c r="YM39" s="150"/>
      <c r="YN39" s="150"/>
      <c r="YO39" s="150"/>
      <c r="YP39" s="150"/>
      <c r="YQ39" s="150"/>
      <c r="YR39" s="150"/>
      <c r="YT39" s="150"/>
      <c r="YU39" s="150"/>
      <c r="YV39" s="150"/>
      <c r="YW39" s="150"/>
      <c r="YX39" s="150"/>
      <c r="YY39" s="150"/>
      <c r="YZ39" s="150"/>
      <c r="ZA39" s="150"/>
      <c r="ZB39" s="150"/>
      <c r="ZC39" s="150"/>
      <c r="ZD39" s="150"/>
      <c r="ZE39" s="150"/>
      <c r="ZF39" s="150"/>
      <c r="ZG39" s="150"/>
      <c r="ZH39" s="150"/>
      <c r="ZI39" s="150"/>
      <c r="ZJ39" s="150"/>
      <c r="ZK39" s="150"/>
      <c r="ZL39" s="150"/>
      <c r="ZM39" s="150"/>
      <c r="ZO39" s="150"/>
      <c r="ZP39" s="150"/>
      <c r="ZQ39" s="150"/>
      <c r="ZR39" s="150"/>
      <c r="ZS39" s="150"/>
      <c r="ZT39" s="150"/>
      <c r="ZU39" s="150"/>
      <c r="ZV39" s="150"/>
      <c r="ZW39" s="150"/>
      <c r="ZX39" s="150"/>
      <c r="ZY39" s="150"/>
      <c r="ZZ39" s="150"/>
      <c r="AAA39" s="150"/>
      <c r="AAB39" s="150"/>
      <c r="AAC39" s="150"/>
      <c r="AAD39" s="150"/>
      <c r="AAE39" s="150"/>
      <c r="AAF39" s="150"/>
      <c r="AAG39" s="150"/>
      <c r="AAH39" s="150"/>
      <c r="AAJ39" s="150"/>
      <c r="AAK39" s="150"/>
      <c r="AAL39" s="150"/>
      <c r="AAM39" s="150"/>
      <c r="AAN39" s="150"/>
      <c r="AAO39" s="150"/>
      <c r="AAP39" s="150"/>
      <c r="AAQ39" s="150"/>
      <c r="AAR39" s="150"/>
      <c r="AAS39" s="150"/>
      <c r="AAT39" s="150"/>
      <c r="AAU39" s="150"/>
      <c r="AAV39" s="150"/>
      <c r="AAW39" s="150"/>
      <c r="AAX39" s="150"/>
      <c r="AAY39" s="150"/>
      <c r="AAZ39" s="150"/>
      <c r="ABA39" s="150"/>
      <c r="ABB39" s="150"/>
      <c r="ABC39" s="150"/>
      <c r="ABE39" s="150"/>
      <c r="ABF39" s="150"/>
      <c r="ABG39" s="150"/>
      <c r="ABH39" s="150"/>
      <c r="ABI39" s="150"/>
      <c r="ABJ39" s="150"/>
      <c r="ABK39" s="150"/>
      <c r="ABL39" s="150"/>
      <c r="ABM39" s="150"/>
      <c r="ABN39" s="150"/>
      <c r="ABO39" s="150"/>
      <c r="ABP39" s="150"/>
      <c r="ABQ39" s="150"/>
      <c r="ABR39" s="150"/>
      <c r="ABS39" s="150"/>
      <c r="ABT39" s="150"/>
      <c r="ABU39" s="150"/>
      <c r="ABV39" s="150"/>
      <c r="ABW39" s="150"/>
      <c r="ABX39" s="150"/>
      <c r="ABZ39" s="150"/>
      <c r="ACA39" s="150"/>
      <c r="ACB39" s="150"/>
      <c r="ACC39" s="150"/>
      <c r="ACD39" s="150"/>
      <c r="ACE39" s="150"/>
      <c r="ACF39" s="150"/>
      <c r="ACG39" s="150"/>
      <c r="ACH39" s="150"/>
      <c r="ACI39" s="150"/>
      <c r="ACJ39" s="150"/>
      <c r="ACK39" s="150"/>
      <c r="ACL39" s="150"/>
      <c r="ACM39" s="150"/>
      <c r="ACN39" s="150"/>
      <c r="ACO39" s="150"/>
      <c r="ACP39" s="150"/>
      <c r="ACQ39" s="150"/>
      <c r="ACR39" s="150"/>
      <c r="ACS39" s="150"/>
      <c r="ACU39" s="150"/>
      <c r="ACV39" s="150"/>
      <c r="ACW39" s="150"/>
      <c r="ACX39" s="150"/>
      <c r="ACY39" s="150"/>
      <c r="ACZ39" s="150"/>
      <c r="ADA39" s="150"/>
      <c r="ADB39" s="150"/>
      <c r="ADC39" s="150"/>
      <c r="ADD39" s="150"/>
      <c r="ADE39" s="150"/>
      <c r="ADF39" s="150"/>
      <c r="ADG39" s="150"/>
      <c r="ADH39" s="150"/>
      <c r="ADI39" s="150"/>
      <c r="ADJ39" s="150"/>
      <c r="ADK39" s="150"/>
      <c r="ADL39" s="150"/>
      <c r="ADM39" s="150"/>
      <c r="ADN39" s="150"/>
      <c r="ADP39" s="150"/>
      <c r="ADQ39" s="150"/>
      <c r="ADR39" s="150"/>
      <c r="ADS39" s="150"/>
      <c r="ADT39" s="150"/>
      <c r="ADU39" s="150"/>
      <c r="ADV39" s="150"/>
      <c r="ADW39" s="150"/>
      <c r="ADX39" s="150"/>
      <c r="ADY39" s="150"/>
      <c r="ADZ39" s="150"/>
      <c r="AEA39" s="150"/>
      <c r="AEB39" s="150"/>
      <c r="AEC39" s="150"/>
      <c r="AED39" s="150"/>
      <c r="AEE39" s="150"/>
      <c r="AEF39" s="150"/>
      <c r="AEG39" s="150"/>
      <c r="AEH39" s="150"/>
      <c r="AEI39" s="150"/>
      <c r="AEK39" s="150"/>
      <c r="AEL39" s="150"/>
      <c r="AEM39" s="150"/>
      <c r="AEN39" s="150"/>
      <c r="AEO39" s="150"/>
      <c r="AEP39" s="150"/>
      <c r="AEQ39" s="150"/>
      <c r="AER39" s="150"/>
      <c r="AES39" s="150"/>
      <c r="AET39" s="150"/>
      <c r="AEU39" s="150"/>
      <c r="AEV39" s="150"/>
      <c r="AEW39" s="150"/>
      <c r="AEX39" s="150"/>
      <c r="AEY39" s="150"/>
      <c r="AEZ39" s="150"/>
      <c r="AFA39" s="150"/>
      <c r="AFB39" s="150"/>
      <c r="AFC39" s="150"/>
      <c r="AFD39" s="150"/>
    </row>
    <row r="40" spans="1:836" s="159" customFormat="1" ht="20.100000000000001" customHeight="1" outlineLevel="4">
      <c r="A40" s="166"/>
      <c r="B40" s="162" t="s">
        <v>492</v>
      </c>
      <c r="C40" s="100" t="s">
        <v>489</v>
      </c>
      <c r="D40" s="110"/>
      <c r="E40" s="167"/>
      <c r="F40" s="206">
        <f>F37+7</f>
        <v>45460</v>
      </c>
      <c r="G40" s="206">
        <f>F40+H40-1</f>
        <v>45480</v>
      </c>
      <c r="H40" s="156">
        <v>21</v>
      </c>
      <c r="I40" s="157">
        <f t="shared" ca="1" si="61"/>
        <v>0</v>
      </c>
      <c r="J40" s="207">
        <f ca="1">H40*K40-H40*I40</f>
        <v>0</v>
      </c>
      <c r="K40" s="111">
        <v>0</v>
      </c>
      <c r="L40" s="158"/>
      <c r="M40" s="158"/>
      <c r="N40" s="158"/>
      <c r="O40" s="158"/>
      <c r="P40" s="158"/>
      <c r="Q40" s="158"/>
      <c r="R40" s="158"/>
      <c r="S40" s="158"/>
      <c r="T40" s="158"/>
      <c r="U40" s="158"/>
      <c r="V40" s="158"/>
      <c r="W40" s="158"/>
      <c r="X40" s="158"/>
      <c r="Y40" s="158"/>
      <c r="Z40" s="158"/>
      <c r="AA40" s="158"/>
      <c r="AB40" s="158"/>
      <c r="AC40" s="158"/>
      <c r="AD40" s="158"/>
      <c r="AE40" s="158"/>
      <c r="AF40" s="158"/>
      <c r="AG40" s="158"/>
      <c r="AH40" s="158"/>
      <c r="AI40" s="158"/>
      <c r="AJ40" s="158"/>
      <c r="AK40" s="158"/>
      <c r="AL40" s="158"/>
      <c r="AM40" s="158"/>
      <c r="AN40" s="158"/>
      <c r="AO40" s="158"/>
      <c r="AP40" s="158"/>
      <c r="AQ40" s="158"/>
      <c r="AR40" s="158"/>
      <c r="AS40" s="158"/>
      <c r="AT40" s="158"/>
      <c r="AU40" s="158"/>
      <c r="AV40" s="158"/>
      <c r="AW40" s="158"/>
      <c r="AX40" s="158"/>
      <c r="AY40" s="158"/>
      <c r="AZ40" s="158"/>
      <c r="BA40" s="158"/>
      <c r="BB40" s="158"/>
      <c r="BC40" s="158"/>
      <c r="BD40" s="158"/>
      <c r="BE40" s="158"/>
      <c r="BF40" s="158"/>
      <c r="BG40" s="158"/>
      <c r="BH40" s="158"/>
      <c r="BI40" s="158"/>
      <c r="BJ40" s="158"/>
      <c r="BK40" s="158"/>
      <c r="BL40" s="158"/>
      <c r="BM40" s="158"/>
      <c r="BN40" s="158"/>
      <c r="BO40" s="158"/>
      <c r="BP40" s="158"/>
      <c r="BQ40" s="158"/>
      <c r="BR40" s="158"/>
      <c r="BS40" s="158"/>
      <c r="BT40" s="158"/>
      <c r="BU40" s="158"/>
      <c r="BV40" s="158"/>
      <c r="BW40" s="158"/>
      <c r="BX40" s="158"/>
      <c r="BY40" s="158"/>
      <c r="BZ40" s="158"/>
      <c r="CA40" s="158"/>
      <c r="CB40" s="158"/>
      <c r="CC40" s="158"/>
      <c r="CD40" s="158"/>
      <c r="CE40" s="158"/>
      <c r="CF40" s="158"/>
      <c r="CG40" s="158"/>
      <c r="CH40" s="158"/>
      <c r="CI40" s="158"/>
      <c r="CJ40" s="158"/>
      <c r="CK40" s="158"/>
      <c r="CL40" s="158"/>
      <c r="CM40" s="158"/>
      <c r="CN40" s="158"/>
      <c r="CO40" s="158"/>
      <c r="CP40" s="158"/>
      <c r="CQ40" s="158"/>
      <c r="CR40" s="158"/>
      <c r="CS40" s="158"/>
      <c r="CT40" s="158"/>
      <c r="CU40" s="158"/>
      <c r="CV40" s="158"/>
      <c r="CW40" s="158"/>
      <c r="CX40" s="158"/>
      <c r="CY40" s="158"/>
      <c r="CZ40" s="158"/>
      <c r="DA40" s="158"/>
      <c r="DB40" s="158"/>
      <c r="DC40" s="158"/>
      <c r="DD40" s="158"/>
      <c r="DE40" s="158"/>
      <c r="DF40" s="158"/>
      <c r="DG40" s="158"/>
      <c r="DH40" s="158"/>
      <c r="DI40" s="158"/>
      <c r="DJ40" s="158"/>
      <c r="DK40" s="158"/>
      <c r="DL40" s="158"/>
      <c r="DM40" s="158"/>
      <c r="DN40" s="158"/>
      <c r="DO40" s="158"/>
      <c r="DP40" s="158"/>
      <c r="DQ40" s="158"/>
      <c r="DR40" s="158"/>
      <c r="DS40" s="158"/>
      <c r="DT40" s="158"/>
      <c r="DU40" s="158"/>
      <c r="DV40" s="158"/>
      <c r="DW40" s="158"/>
      <c r="DX40" s="158"/>
      <c r="DY40" s="158"/>
      <c r="DZ40" s="158"/>
      <c r="EA40" s="158"/>
      <c r="EB40" s="158"/>
      <c r="EC40" s="158"/>
      <c r="ED40" s="158"/>
      <c r="EE40" s="158"/>
      <c r="EF40" s="158"/>
      <c r="EG40" s="158"/>
      <c r="EH40" s="158"/>
      <c r="EI40" s="158"/>
      <c r="EJ40" s="158"/>
      <c r="EK40" s="158"/>
      <c r="EL40" s="158"/>
      <c r="EM40" s="158"/>
      <c r="EN40" s="158"/>
      <c r="EO40" s="158"/>
      <c r="EP40" s="158"/>
      <c r="EQ40" s="158"/>
      <c r="ER40" s="158"/>
      <c r="ES40" s="158"/>
      <c r="ET40" s="158"/>
      <c r="EU40" s="158"/>
      <c r="EV40" s="158"/>
      <c r="EW40" s="158"/>
      <c r="EX40" s="158"/>
      <c r="EY40" s="158"/>
      <c r="EZ40" s="158"/>
      <c r="FA40" s="158"/>
      <c r="FB40" s="158"/>
      <c r="FC40" s="158"/>
      <c r="FD40" s="158"/>
      <c r="FE40" s="158"/>
      <c r="FF40" s="158"/>
      <c r="FG40" s="158"/>
      <c r="FH40" s="158"/>
      <c r="FI40" s="158"/>
      <c r="FJ40" s="158"/>
      <c r="FK40" s="158"/>
      <c r="FL40" s="158"/>
      <c r="FM40" s="158"/>
      <c r="FN40" s="158"/>
      <c r="FO40" s="158"/>
      <c r="FP40" s="158"/>
      <c r="FQ40" s="158"/>
      <c r="FR40" s="158"/>
      <c r="FS40" s="158"/>
      <c r="FT40" s="158"/>
      <c r="FU40" s="158"/>
      <c r="FV40" s="158"/>
      <c r="FW40" s="158"/>
      <c r="FX40" s="158"/>
      <c r="FY40" s="158"/>
      <c r="FZ40" s="158"/>
      <c r="GA40" s="158"/>
      <c r="GB40" s="158"/>
      <c r="GC40" s="158"/>
      <c r="GD40" s="158"/>
      <c r="GE40" s="158"/>
      <c r="GF40" s="158"/>
      <c r="GG40" s="158"/>
      <c r="GH40" s="158"/>
      <c r="GI40" s="158"/>
      <c r="GJ40" s="158"/>
      <c r="GK40" s="158"/>
      <c r="GL40" s="158"/>
      <c r="GM40" s="158"/>
      <c r="GN40" s="158"/>
      <c r="GO40" s="158"/>
      <c r="GP40" s="158"/>
      <c r="GQ40" s="158"/>
      <c r="GR40" s="158"/>
      <c r="GS40" s="158"/>
      <c r="GT40" s="158"/>
      <c r="GU40" s="158"/>
      <c r="GV40" s="158"/>
      <c r="GW40" s="158"/>
      <c r="GX40" s="158"/>
      <c r="GY40" s="158"/>
      <c r="GZ40" s="158"/>
      <c r="HA40" s="158"/>
      <c r="HB40" s="158"/>
      <c r="HC40" s="158"/>
      <c r="HD40" s="158"/>
      <c r="HE40" s="158"/>
      <c r="HF40" s="158"/>
      <c r="HG40" s="158"/>
      <c r="HH40" s="158"/>
      <c r="HI40" s="158"/>
      <c r="HJ40" s="158"/>
      <c r="HK40" s="158"/>
      <c r="HL40" s="158"/>
      <c r="HM40" s="158"/>
      <c r="HN40" s="158"/>
      <c r="HO40" s="158"/>
      <c r="HP40" s="158"/>
      <c r="HQ40" s="158"/>
      <c r="HR40" s="158"/>
      <c r="HS40" s="158"/>
      <c r="HT40" s="158"/>
      <c r="HU40" s="158"/>
      <c r="HV40" s="158"/>
      <c r="HW40" s="158"/>
      <c r="HX40" s="158"/>
      <c r="HY40" s="158"/>
      <c r="HZ40" s="158"/>
      <c r="IA40" s="158"/>
      <c r="IB40" s="158"/>
      <c r="IC40" s="158"/>
      <c r="ID40" s="158"/>
      <c r="IE40" s="158"/>
      <c r="IF40" s="158"/>
      <c r="IG40" s="158"/>
      <c r="IH40" s="158"/>
      <c r="II40" s="158"/>
      <c r="IJ40" s="158"/>
      <c r="IK40" s="158"/>
      <c r="IL40" s="158"/>
      <c r="IM40" s="158"/>
      <c r="IN40" s="158"/>
      <c r="IO40" s="158"/>
      <c r="IP40" s="158"/>
      <c r="IQ40" s="158"/>
      <c r="IR40" s="158"/>
      <c r="IS40" s="158"/>
      <c r="IT40" s="158"/>
      <c r="IU40" s="158"/>
      <c r="IV40" s="158"/>
      <c r="IW40" s="158"/>
      <c r="IX40" s="158"/>
      <c r="IY40" s="158"/>
      <c r="IZ40" s="158"/>
      <c r="JA40" s="158"/>
      <c r="JB40" s="158"/>
      <c r="JC40" s="158"/>
      <c r="JD40" s="158"/>
      <c r="JE40" s="158"/>
      <c r="JF40" s="158"/>
      <c r="JG40" s="158"/>
      <c r="JH40" s="158"/>
      <c r="JI40" s="158"/>
      <c r="JJ40" s="158"/>
      <c r="JK40" s="158"/>
      <c r="JL40" s="158"/>
      <c r="JM40" s="158"/>
      <c r="JN40" s="158"/>
      <c r="JO40" s="158"/>
      <c r="JP40" s="158"/>
      <c r="JQ40" s="158"/>
      <c r="JR40" s="158"/>
      <c r="JS40" s="158"/>
      <c r="JT40" s="158"/>
      <c r="JU40" s="158"/>
      <c r="JV40" s="158"/>
      <c r="JW40" s="158"/>
      <c r="JX40" s="158"/>
      <c r="JY40" s="158"/>
      <c r="JZ40" s="158"/>
      <c r="KA40" s="158"/>
      <c r="KB40" s="158"/>
      <c r="KC40" s="158"/>
      <c r="KD40" s="158"/>
      <c r="KE40" s="158"/>
      <c r="KF40" s="158"/>
      <c r="KG40" s="158"/>
      <c r="KH40" s="158"/>
      <c r="KI40" s="158"/>
      <c r="KJ40" s="158"/>
      <c r="KK40" s="158"/>
      <c r="KL40" s="158"/>
      <c r="KM40" s="158"/>
      <c r="KN40" s="158"/>
      <c r="KO40" s="158"/>
      <c r="KP40" s="158"/>
      <c r="KQ40" s="158"/>
      <c r="KR40" s="158"/>
      <c r="KS40" s="158"/>
      <c r="KT40" s="158"/>
      <c r="KU40" s="158"/>
      <c r="KV40" s="158"/>
      <c r="KW40" s="158"/>
      <c r="KX40" s="158"/>
      <c r="KY40" s="158"/>
      <c r="KZ40" s="158"/>
      <c r="LA40" s="158"/>
      <c r="LB40" s="158"/>
      <c r="LC40" s="158"/>
      <c r="LD40" s="158"/>
      <c r="LE40" s="158"/>
      <c r="LF40" s="158"/>
      <c r="LG40" s="158"/>
      <c r="LH40" s="158"/>
      <c r="LI40" s="158"/>
      <c r="LJ40" s="158"/>
      <c r="LK40" s="158"/>
      <c r="LL40" s="158"/>
      <c r="LM40" s="158"/>
      <c r="LN40" s="158"/>
      <c r="LO40" s="158"/>
      <c r="LP40" s="158"/>
      <c r="LQ40" s="158"/>
      <c r="LR40" s="158"/>
      <c r="LS40" s="158"/>
      <c r="LT40" s="158"/>
      <c r="LU40" s="158"/>
      <c r="LV40" s="158"/>
      <c r="LW40" s="158"/>
      <c r="LX40" s="158"/>
      <c r="LY40" s="158"/>
      <c r="LZ40" s="158"/>
      <c r="MA40" s="158"/>
      <c r="MB40" s="158"/>
      <c r="MC40" s="158"/>
      <c r="MD40" s="158"/>
      <c r="ME40" s="158"/>
      <c r="MF40" s="158"/>
      <c r="MG40" s="158"/>
      <c r="MH40" s="158"/>
      <c r="MI40" s="158"/>
      <c r="MJ40" s="158"/>
      <c r="MK40" s="158"/>
      <c r="ML40" s="158"/>
      <c r="MM40" s="158"/>
      <c r="MN40" s="158"/>
      <c r="MO40" s="158"/>
      <c r="MP40" s="158"/>
      <c r="MQ40" s="158"/>
      <c r="MR40" s="158"/>
      <c r="MS40" s="158"/>
      <c r="MT40" s="158"/>
      <c r="MU40" s="158"/>
      <c r="MV40" s="158"/>
      <c r="MW40" s="158"/>
      <c r="MX40" s="158"/>
      <c r="MY40" s="158"/>
      <c r="MZ40" s="158"/>
      <c r="NA40" s="158"/>
      <c r="NB40" s="158"/>
      <c r="NC40" s="158"/>
      <c r="ND40" s="158"/>
      <c r="NE40" s="158"/>
      <c r="NF40" s="158"/>
      <c r="NG40" s="158"/>
      <c r="NH40" s="158"/>
      <c r="NI40" s="158"/>
      <c r="NJ40" s="158"/>
      <c r="NK40" s="158"/>
      <c r="NL40" s="158"/>
      <c r="NM40" s="158"/>
      <c r="NN40" s="158"/>
      <c r="NO40" s="158"/>
      <c r="NP40" s="158"/>
      <c r="NQ40" s="158"/>
      <c r="NR40" s="158"/>
      <c r="NS40" s="158"/>
      <c r="NT40" s="158"/>
      <c r="NU40" s="158"/>
      <c r="NV40" s="158"/>
      <c r="NW40" s="158"/>
      <c r="NX40" s="158"/>
      <c r="NY40" s="158"/>
      <c r="NZ40" s="158"/>
      <c r="OA40" s="158"/>
      <c r="OB40" s="158"/>
      <c r="OC40" s="158"/>
      <c r="OD40" s="158"/>
      <c r="OE40" s="158"/>
      <c r="OF40" s="158"/>
      <c r="OG40" s="158"/>
      <c r="OH40" s="158"/>
      <c r="OI40" s="158"/>
      <c r="OJ40" s="158"/>
      <c r="OK40" s="158"/>
      <c r="OL40" s="158"/>
      <c r="OM40" s="158"/>
      <c r="ON40" s="158"/>
      <c r="OO40" s="158"/>
      <c r="OP40" s="158"/>
      <c r="OQ40" s="158"/>
      <c r="OR40" s="158"/>
      <c r="OS40" s="158"/>
      <c r="OT40" s="158"/>
      <c r="OU40" s="158"/>
      <c r="OV40" s="158"/>
      <c r="OW40" s="158"/>
      <c r="OX40" s="158"/>
      <c r="OY40" s="158"/>
      <c r="OZ40" s="158"/>
      <c r="PA40" s="158"/>
      <c r="PB40" s="158"/>
      <c r="PC40" s="158"/>
      <c r="PD40" s="158"/>
      <c r="PE40" s="158"/>
      <c r="PF40" s="158"/>
      <c r="PG40" s="158"/>
      <c r="PH40" s="158"/>
      <c r="PI40" s="158"/>
      <c r="PJ40" s="158"/>
      <c r="PK40" s="158"/>
      <c r="PL40" s="158"/>
      <c r="PM40" s="158"/>
      <c r="PN40" s="158"/>
      <c r="PO40" s="158"/>
      <c r="PP40" s="158"/>
      <c r="PQ40" s="158"/>
      <c r="PR40" s="158"/>
      <c r="PS40" s="158"/>
      <c r="PT40" s="158"/>
      <c r="PU40" s="158"/>
      <c r="PV40" s="158"/>
      <c r="PW40" s="158"/>
      <c r="PX40" s="158"/>
      <c r="PY40" s="158"/>
      <c r="PZ40" s="158"/>
      <c r="QA40" s="158"/>
      <c r="QB40" s="158"/>
      <c r="QC40" s="158"/>
      <c r="QD40" s="158"/>
      <c r="QE40" s="158"/>
      <c r="QF40" s="158"/>
      <c r="QG40" s="158"/>
      <c r="QH40" s="158"/>
      <c r="QI40" s="158"/>
      <c r="QJ40" s="158"/>
      <c r="QK40" s="158"/>
      <c r="QL40" s="158"/>
      <c r="QM40" s="158"/>
      <c r="QN40" s="158"/>
      <c r="QO40" s="158"/>
      <c r="QP40" s="158"/>
      <c r="QQ40" s="158"/>
      <c r="QR40" s="158"/>
      <c r="QS40" s="158"/>
      <c r="QT40" s="158"/>
      <c r="QU40" s="158"/>
      <c r="QV40" s="158"/>
      <c r="QW40" s="158"/>
      <c r="QX40" s="158"/>
      <c r="QY40" s="158"/>
      <c r="QZ40" s="158"/>
      <c r="RA40" s="158"/>
      <c r="RB40" s="158"/>
      <c r="RC40" s="158"/>
      <c r="RD40" s="158"/>
      <c r="RE40" s="158"/>
      <c r="RF40" s="158"/>
      <c r="RG40" s="158"/>
      <c r="RH40" s="158"/>
      <c r="RI40" s="158"/>
      <c r="RJ40" s="158"/>
      <c r="RK40" s="158"/>
      <c r="RL40" s="158"/>
      <c r="RM40" s="158"/>
      <c r="RN40" s="158"/>
      <c r="RO40" s="158"/>
      <c r="RP40" s="158"/>
      <c r="RQ40" s="158"/>
      <c r="RR40" s="158"/>
      <c r="RS40" s="158"/>
      <c r="RT40" s="158"/>
      <c r="RU40" s="158"/>
      <c r="RV40" s="158"/>
      <c r="RW40" s="158"/>
      <c r="RX40" s="158"/>
      <c r="RY40" s="158"/>
      <c r="RZ40" s="158"/>
      <c r="SA40" s="158"/>
      <c r="SB40" s="158"/>
      <c r="SC40" s="158"/>
      <c r="SD40" s="158"/>
      <c r="SE40" s="158"/>
      <c r="SF40" s="158"/>
      <c r="SG40" s="158"/>
      <c r="SH40" s="158"/>
      <c r="SI40" s="158"/>
      <c r="SJ40" s="158"/>
      <c r="SK40" s="158"/>
      <c r="SL40" s="158"/>
      <c r="SM40" s="158"/>
      <c r="SN40" s="158"/>
      <c r="SO40" s="158"/>
      <c r="SP40" s="158"/>
      <c r="SQ40" s="158"/>
      <c r="SR40" s="158"/>
      <c r="SS40" s="158"/>
      <c r="ST40" s="158"/>
      <c r="SU40" s="158"/>
      <c r="SV40" s="158"/>
      <c r="SW40" s="158"/>
      <c r="SX40" s="158"/>
      <c r="SY40" s="158"/>
      <c r="SZ40" s="158"/>
      <c r="TA40" s="158"/>
      <c r="TB40" s="158"/>
      <c r="TC40" s="158"/>
      <c r="TD40" s="158"/>
      <c r="TE40" s="158"/>
      <c r="TF40" s="158"/>
      <c r="TG40" s="158"/>
      <c r="TH40" s="158"/>
      <c r="TI40" s="158"/>
      <c r="TJ40" s="158"/>
      <c r="TK40" s="158"/>
      <c r="TL40" s="158"/>
      <c r="TM40" s="158"/>
      <c r="TN40" s="158"/>
      <c r="TO40" s="158"/>
      <c r="TP40" s="158"/>
      <c r="TQ40" s="158"/>
      <c r="TR40" s="158"/>
      <c r="TS40" s="158"/>
      <c r="TT40" s="158"/>
      <c r="TU40" s="158"/>
      <c r="TV40" s="158"/>
      <c r="TW40" s="158"/>
      <c r="TX40" s="158"/>
      <c r="TY40" s="158"/>
      <c r="TZ40" s="158"/>
      <c r="UA40" s="158"/>
      <c r="UB40" s="158"/>
      <c r="UC40" s="158"/>
      <c r="UD40" s="158"/>
      <c r="UE40" s="158"/>
      <c r="UF40" s="158"/>
      <c r="UG40" s="158"/>
      <c r="UH40" s="158"/>
      <c r="UI40" s="158"/>
      <c r="UJ40" s="158"/>
      <c r="UK40" s="158"/>
      <c r="UL40" s="158"/>
      <c r="UM40" s="158"/>
      <c r="UN40" s="158"/>
      <c r="UO40" s="158"/>
      <c r="UP40" s="158"/>
      <c r="UQ40" s="158"/>
      <c r="US40" s="158"/>
      <c r="UT40" s="158"/>
      <c r="UU40" s="158"/>
      <c r="UV40" s="158"/>
      <c r="UW40" s="158"/>
      <c r="UX40" s="158"/>
      <c r="UY40" s="158"/>
      <c r="UZ40" s="158"/>
      <c r="VA40" s="158"/>
      <c r="VB40" s="158"/>
      <c r="VC40" s="158"/>
      <c r="VD40" s="158"/>
      <c r="VE40" s="158"/>
      <c r="VF40" s="158"/>
      <c r="VG40" s="158"/>
      <c r="VH40" s="158"/>
      <c r="VI40" s="158"/>
      <c r="VJ40" s="158"/>
      <c r="VK40" s="158"/>
      <c r="VL40" s="158"/>
      <c r="VN40" s="158"/>
      <c r="VO40" s="158"/>
      <c r="VP40" s="158"/>
      <c r="VQ40" s="158"/>
      <c r="VR40" s="158"/>
      <c r="VS40" s="158"/>
      <c r="VT40" s="158"/>
      <c r="VU40" s="158"/>
      <c r="VV40" s="158"/>
      <c r="VW40" s="158"/>
      <c r="VX40" s="158"/>
      <c r="VY40" s="158"/>
      <c r="VZ40" s="158"/>
      <c r="WA40" s="158"/>
      <c r="WB40" s="158"/>
      <c r="WC40" s="158"/>
      <c r="WD40" s="158"/>
      <c r="WE40" s="158"/>
      <c r="WF40" s="158"/>
      <c r="WG40" s="158"/>
      <c r="WI40" s="158"/>
      <c r="WJ40" s="158"/>
      <c r="WK40" s="158"/>
      <c r="WL40" s="158"/>
      <c r="WM40" s="158"/>
      <c r="WN40" s="158"/>
      <c r="WO40" s="158"/>
      <c r="WP40" s="158"/>
      <c r="WQ40" s="158"/>
      <c r="WR40" s="158"/>
      <c r="WS40" s="158"/>
      <c r="WT40" s="158"/>
      <c r="WU40" s="158"/>
      <c r="WV40" s="158"/>
      <c r="WW40" s="158"/>
      <c r="WX40" s="158"/>
      <c r="WY40" s="158"/>
      <c r="WZ40" s="158"/>
      <c r="XA40" s="158"/>
      <c r="XB40" s="158"/>
      <c r="XD40" s="158"/>
      <c r="XE40" s="158"/>
      <c r="XF40" s="158"/>
      <c r="XG40" s="158"/>
      <c r="XH40" s="158"/>
      <c r="XI40" s="158"/>
      <c r="XJ40" s="158"/>
      <c r="XK40" s="158"/>
      <c r="XL40" s="158"/>
      <c r="XM40" s="158"/>
      <c r="XN40" s="158"/>
      <c r="XO40" s="158"/>
      <c r="XP40" s="158"/>
      <c r="XQ40" s="158"/>
      <c r="XR40" s="158"/>
      <c r="XS40" s="158"/>
      <c r="XT40" s="158"/>
      <c r="XU40" s="158"/>
      <c r="XV40" s="158"/>
      <c r="XW40" s="158"/>
      <c r="XY40" s="158"/>
      <c r="XZ40" s="158"/>
      <c r="YA40" s="158"/>
      <c r="YB40" s="158"/>
      <c r="YC40" s="158"/>
      <c r="YD40" s="158"/>
      <c r="YE40" s="158"/>
      <c r="YF40" s="158"/>
      <c r="YG40" s="158"/>
      <c r="YH40" s="158"/>
      <c r="YI40" s="158"/>
      <c r="YJ40" s="158"/>
      <c r="YK40" s="158"/>
      <c r="YL40" s="158"/>
      <c r="YM40" s="158"/>
      <c r="YN40" s="158"/>
      <c r="YO40" s="158"/>
      <c r="YP40" s="158"/>
      <c r="YQ40" s="158"/>
      <c r="YR40" s="158"/>
      <c r="YT40" s="158"/>
      <c r="YU40" s="158"/>
      <c r="YV40" s="158"/>
      <c r="YW40" s="158"/>
      <c r="YX40" s="158"/>
      <c r="YY40" s="158"/>
      <c r="YZ40" s="158"/>
      <c r="ZA40" s="158"/>
      <c r="ZB40" s="158"/>
      <c r="ZC40" s="158"/>
      <c r="ZD40" s="158"/>
      <c r="ZE40" s="158"/>
      <c r="ZF40" s="158"/>
      <c r="ZG40" s="158"/>
      <c r="ZH40" s="158"/>
      <c r="ZI40" s="158"/>
      <c r="ZJ40" s="158"/>
      <c r="ZK40" s="158"/>
      <c r="ZL40" s="158"/>
      <c r="ZM40" s="158"/>
      <c r="ZO40" s="158"/>
      <c r="ZP40" s="158"/>
      <c r="ZQ40" s="158"/>
      <c r="ZR40" s="158"/>
      <c r="ZS40" s="158"/>
      <c r="ZT40" s="158"/>
      <c r="ZU40" s="158"/>
      <c r="ZV40" s="158"/>
      <c r="ZW40" s="158"/>
      <c r="ZX40" s="158"/>
      <c r="ZY40" s="158"/>
      <c r="ZZ40" s="158"/>
      <c r="AAA40" s="158"/>
      <c r="AAB40" s="158"/>
      <c r="AAC40" s="158"/>
      <c r="AAD40" s="158"/>
      <c r="AAE40" s="158"/>
      <c r="AAF40" s="158"/>
      <c r="AAG40" s="158"/>
      <c r="AAH40" s="158"/>
      <c r="AAJ40" s="158"/>
      <c r="AAK40" s="158"/>
      <c r="AAL40" s="158"/>
      <c r="AAM40" s="158"/>
      <c r="AAN40" s="158"/>
      <c r="AAO40" s="158"/>
      <c r="AAP40" s="158"/>
      <c r="AAQ40" s="158"/>
      <c r="AAR40" s="158"/>
      <c r="AAS40" s="158"/>
      <c r="AAT40" s="158"/>
      <c r="AAU40" s="158"/>
      <c r="AAV40" s="158"/>
      <c r="AAW40" s="158"/>
      <c r="AAX40" s="158"/>
      <c r="AAY40" s="158"/>
      <c r="AAZ40" s="158"/>
      <c r="ABA40" s="158"/>
      <c r="ABB40" s="158"/>
      <c r="ABC40" s="158"/>
      <c r="ABE40" s="158"/>
      <c r="ABF40" s="158"/>
      <c r="ABG40" s="158"/>
      <c r="ABH40" s="158"/>
      <c r="ABI40" s="158"/>
      <c r="ABJ40" s="158"/>
      <c r="ABK40" s="158"/>
      <c r="ABL40" s="158"/>
      <c r="ABM40" s="158"/>
      <c r="ABN40" s="158"/>
      <c r="ABO40" s="158"/>
      <c r="ABP40" s="158"/>
      <c r="ABQ40" s="158"/>
      <c r="ABR40" s="158"/>
      <c r="ABS40" s="158"/>
      <c r="ABT40" s="158"/>
      <c r="ABU40" s="158"/>
      <c r="ABV40" s="158"/>
      <c r="ABW40" s="158"/>
      <c r="ABX40" s="158"/>
      <c r="ABZ40" s="158"/>
      <c r="ACA40" s="158"/>
      <c r="ACB40" s="158"/>
      <c r="ACC40" s="158"/>
      <c r="ACD40" s="158"/>
      <c r="ACE40" s="158"/>
      <c r="ACF40" s="158"/>
      <c r="ACG40" s="158"/>
      <c r="ACH40" s="158"/>
      <c r="ACI40" s="158"/>
      <c r="ACJ40" s="158"/>
      <c r="ACK40" s="158"/>
      <c r="ACL40" s="158"/>
      <c r="ACM40" s="158"/>
      <c r="ACN40" s="158"/>
      <c r="ACO40" s="158"/>
      <c r="ACP40" s="158"/>
      <c r="ACQ40" s="158"/>
      <c r="ACR40" s="158"/>
      <c r="ACS40" s="158"/>
      <c r="ACU40" s="158"/>
      <c r="ACV40" s="158"/>
      <c r="ACW40" s="158"/>
      <c r="ACX40" s="158"/>
      <c r="ACY40" s="158"/>
      <c r="ACZ40" s="158"/>
      <c r="ADA40" s="158"/>
      <c r="ADB40" s="158"/>
      <c r="ADC40" s="158"/>
      <c r="ADD40" s="158"/>
      <c r="ADE40" s="158"/>
      <c r="ADF40" s="158"/>
      <c r="ADG40" s="158"/>
      <c r="ADH40" s="158"/>
      <c r="ADI40" s="158"/>
      <c r="ADJ40" s="158"/>
      <c r="ADK40" s="158"/>
      <c r="ADL40" s="158"/>
      <c r="ADM40" s="158"/>
      <c r="ADN40" s="158"/>
      <c r="ADP40" s="158"/>
      <c r="ADQ40" s="158"/>
      <c r="ADR40" s="158"/>
      <c r="ADS40" s="158"/>
      <c r="ADT40" s="158"/>
      <c r="ADU40" s="158"/>
      <c r="ADV40" s="158"/>
      <c r="ADW40" s="158"/>
      <c r="ADX40" s="158"/>
      <c r="ADY40" s="158"/>
      <c r="ADZ40" s="158"/>
      <c r="AEA40" s="158"/>
      <c r="AEB40" s="158"/>
      <c r="AEC40" s="158"/>
      <c r="AED40" s="158"/>
      <c r="AEE40" s="158"/>
      <c r="AEF40" s="158"/>
      <c r="AEG40" s="158"/>
      <c r="AEH40" s="158"/>
      <c r="AEI40" s="158"/>
      <c r="AEK40" s="158"/>
      <c r="AEL40" s="158"/>
      <c r="AEM40" s="158"/>
      <c r="AEN40" s="158"/>
      <c r="AEO40" s="158"/>
      <c r="AEP40" s="158"/>
      <c r="AEQ40" s="158"/>
      <c r="AER40" s="158"/>
      <c r="AES40" s="158"/>
      <c r="AET40" s="158"/>
      <c r="AEU40" s="158"/>
      <c r="AEV40" s="158"/>
      <c r="AEW40" s="158"/>
      <c r="AEX40" s="158"/>
      <c r="AEY40" s="158"/>
      <c r="AEZ40" s="158"/>
      <c r="AFA40" s="158"/>
      <c r="AFB40" s="158"/>
      <c r="AFC40" s="158"/>
      <c r="AFD40" s="158"/>
    </row>
    <row r="41" spans="1:836" s="159" customFormat="1" ht="20.100000000000001" customHeight="1" outlineLevel="4">
      <c r="A41" s="166"/>
      <c r="B41" s="162" t="s">
        <v>492</v>
      </c>
      <c r="C41" s="100" t="s">
        <v>490</v>
      </c>
      <c r="D41" s="110"/>
      <c r="E41" s="167"/>
      <c r="F41" s="206">
        <f>G40</f>
        <v>45480</v>
      </c>
      <c r="G41" s="206">
        <f t="shared" ref="G41" si="70">F41+H41-1</f>
        <v>45507</v>
      </c>
      <c r="H41" s="156">
        <v>28</v>
      </c>
      <c r="I41" s="157">
        <f t="shared" ca="1" si="61"/>
        <v>0</v>
      </c>
      <c r="J41" s="207">
        <f ca="1">H41*K41-H41*I41</f>
        <v>0</v>
      </c>
      <c r="K41" s="111">
        <v>0</v>
      </c>
      <c r="L41" s="158"/>
      <c r="M41" s="158"/>
      <c r="N41" s="158"/>
      <c r="O41" s="158"/>
      <c r="P41" s="158"/>
      <c r="Q41" s="158"/>
      <c r="R41" s="158"/>
      <c r="S41" s="158"/>
      <c r="T41" s="158"/>
      <c r="U41" s="158"/>
      <c r="V41" s="158"/>
      <c r="W41" s="158"/>
      <c r="X41" s="158"/>
      <c r="Y41" s="158"/>
      <c r="Z41" s="158"/>
      <c r="AA41" s="158"/>
      <c r="AB41" s="158"/>
      <c r="AC41" s="158"/>
      <c r="AD41" s="158"/>
      <c r="AE41" s="158"/>
      <c r="AF41" s="158"/>
      <c r="AG41" s="158"/>
      <c r="AH41" s="158"/>
      <c r="AI41" s="158"/>
      <c r="AJ41" s="158"/>
      <c r="AK41" s="158"/>
      <c r="AL41" s="158"/>
      <c r="AM41" s="158"/>
      <c r="AN41" s="158"/>
      <c r="AO41" s="158"/>
      <c r="AP41" s="158"/>
      <c r="AQ41" s="158"/>
      <c r="AR41" s="158"/>
      <c r="AS41" s="158"/>
      <c r="AT41" s="158"/>
      <c r="AU41" s="158"/>
      <c r="AV41" s="158"/>
      <c r="AW41" s="158"/>
      <c r="AX41" s="158"/>
      <c r="AY41" s="158"/>
      <c r="AZ41" s="158"/>
      <c r="BA41" s="158"/>
      <c r="BB41" s="158"/>
      <c r="BC41" s="158"/>
      <c r="BD41" s="158"/>
      <c r="BE41" s="158"/>
      <c r="BF41" s="158"/>
      <c r="BG41" s="158"/>
      <c r="BH41" s="158"/>
      <c r="BI41" s="158"/>
      <c r="BJ41" s="158"/>
      <c r="BK41" s="158"/>
      <c r="BL41" s="158"/>
      <c r="BM41" s="158"/>
      <c r="BN41" s="158"/>
      <c r="BO41" s="158"/>
      <c r="BP41" s="158"/>
      <c r="BQ41" s="158"/>
      <c r="BR41" s="158"/>
      <c r="BS41" s="158"/>
      <c r="BT41" s="158"/>
      <c r="BU41" s="158"/>
      <c r="BV41" s="158"/>
      <c r="BW41" s="158"/>
      <c r="BX41" s="158"/>
      <c r="BY41" s="158"/>
      <c r="BZ41" s="158"/>
      <c r="CA41" s="158"/>
      <c r="CB41" s="158"/>
      <c r="CC41" s="158"/>
      <c r="CD41" s="158"/>
      <c r="CE41" s="158"/>
      <c r="CF41" s="158"/>
      <c r="CG41" s="158"/>
      <c r="CH41" s="158"/>
      <c r="CI41" s="158"/>
      <c r="CJ41" s="158"/>
      <c r="CK41" s="158"/>
      <c r="CL41" s="158"/>
      <c r="CM41" s="158"/>
      <c r="CN41" s="158"/>
      <c r="CO41" s="158"/>
      <c r="CP41" s="158"/>
      <c r="CQ41" s="158"/>
      <c r="CR41" s="158"/>
      <c r="CS41" s="158"/>
      <c r="CT41" s="158"/>
      <c r="CU41" s="158"/>
      <c r="CV41" s="158"/>
      <c r="CW41" s="158"/>
      <c r="CX41" s="158"/>
      <c r="CY41" s="158"/>
      <c r="CZ41" s="158"/>
      <c r="DA41" s="158"/>
      <c r="DB41" s="158"/>
      <c r="DC41" s="158"/>
      <c r="DD41" s="158"/>
      <c r="DE41" s="158"/>
      <c r="DF41" s="158"/>
      <c r="DG41" s="158"/>
      <c r="DH41" s="158"/>
      <c r="DI41" s="158"/>
      <c r="DJ41" s="158"/>
      <c r="DK41" s="158"/>
      <c r="DL41" s="158"/>
      <c r="DM41" s="158"/>
      <c r="DN41" s="158"/>
      <c r="DO41" s="158"/>
      <c r="DP41" s="158"/>
      <c r="DQ41" s="158"/>
      <c r="DR41" s="158"/>
      <c r="DS41" s="158"/>
      <c r="DT41" s="158"/>
      <c r="DU41" s="158"/>
      <c r="DV41" s="158"/>
      <c r="DW41" s="158"/>
      <c r="DX41" s="158"/>
      <c r="DY41" s="158"/>
      <c r="DZ41" s="158"/>
      <c r="EA41" s="158"/>
      <c r="EB41" s="158"/>
      <c r="EC41" s="158"/>
      <c r="ED41" s="158"/>
      <c r="EE41" s="158"/>
      <c r="EF41" s="158"/>
      <c r="EG41" s="158"/>
      <c r="EH41" s="158"/>
      <c r="EI41" s="158"/>
      <c r="EJ41" s="158"/>
      <c r="EK41" s="158"/>
      <c r="EL41" s="158"/>
      <c r="EM41" s="158"/>
      <c r="EN41" s="158"/>
      <c r="EO41" s="158"/>
      <c r="EP41" s="158"/>
      <c r="EQ41" s="158"/>
      <c r="ER41" s="158"/>
      <c r="ES41" s="158"/>
      <c r="ET41" s="158"/>
      <c r="EU41" s="158"/>
      <c r="EV41" s="158"/>
      <c r="EW41" s="158"/>
      <c r="EX41" s="158"/>
      <c r="EY41" s="158"/>
      <c r="EZ41" s="158"/>
      <c r="FA41" s="158"/>
      <c r="FB41" s="158"/>
      <c r="FC41" s="158"/>
      <c r="FD41" s="158"/>
      <c r="FE41" s="158"/>
      <c r="FF41" s="158"/>
      <c r="FG41" s="158"/>
      <c r="FH41" s="158"/>
      <c r="FI41" s="158"/>
      <c r="FJ41" s="158"/>
      <c r="FK41" s="158"/>
      <c r="FL41" s="158"/>
      <c r="FM41" s="158"/>
      <c r="FN41" s="158"/>
      <c r="FO41" s="158"/>
      <c r="FP41" s="158"/>
      <c r="FQ41" s="158"/>
      <c r="FR41" s="158"/>
      <c r="FS41" s="158"/>
      <c r="FT41" s="158"/>
      <c r="FU41" s="158"/>
      <c r="FV41" s="158"/>
      <c r="FW41" s="158"/>
      <c r="FX41" s="158"/>
      <c r="FY41" s="158"/>
      <c r="FZ41" s="158"/>
      <c r="GA41" s="158"/>
      <c r="GB41" s="158"/>
      <c r="GC41" s="158"/>
      <c r="GD41" s="158"/>
      <c r="GE41" s="158"/>
      <c r="GF41" s="158"/>
      <c r="GG41" s="158"/>
      <c r="GH41" s="158"/>
      <c r="GI41" s="158"/>
      <c r="GJ41" s="158"/>
      <c r="GK41" s="158"/>
      <c r="GL41" s="158"/>
      <c r="GM41" s="158"/>
      <c r="GN41" s="158"/>
      <c r="GO41" s="158"/>
      <c r="GP41" s="158"/>
      <c r="GQ41" s="158"/>
      <c r="GR41" s="158"/>
      <c r="GS41" s="158"/>
      <c r="GT41" s="158"/>
      <c r="GU41" s="158"/>
      <c r="GV41" s="158"/>
      <c r="GW41" s="158"/>
      <c r="GX41" s="158"/>
      <c r="GY41" s="158"/>
      <c r="GZ41" s="158"/>
      <c r="HA41" s="158"/>
      <c r="HB41" s="158"/>
      <c r="HC41" s="158"/>
      <c r="HD41" s="158"/>
      <c r="HE41" s="158"/>
      <c r="HF41" s="158"/>
      <c r="HG41" s="158"/>
      <c r="HH41" s="158"/>
      <c r="HI41" s="158"/>
      <c r="HJ41" s="158"/>
      <c r="HK41" s="158"/>
      <c r="HL41" s="158"/>
      <c r="HM41" s="158"/>
      <c r="HN41" s="158"/>
      <c r="HO41" s="158"/>
      <c r="HP41" s="158"/>
      <c r="HQ41" s="158"/>
      <c r="HR41" s="158"/>
      <c r="HS41" s="158"/>
      <c r="HT41" s="158"/>
      <c r="HU41" s="158"/>
      <c r="HV41" s="158"/>
      <c r="HW41" s="158"/>
      <c r="HX41" s="158"/>
      <c r="HY41" s="158"/>
      <c r="HZ41" s="158"/>
      <c r="IA41" s="158"/>
      <c r="IB41" s="158"/>
      <c r="IC41" s="158"/>
      <c r="ID41" s="158"/>
      <c r="IE41" s="158"/>
      <c r="IF41" s="158"/>
      <c r="IG41" s="158"/>
      <c r="IH41" s="158"/>
      <c r="II41" s="158"/>
      <c r="IJ41" s="158"/>
      <c r="IK41" s="158"/>
      <c r="IL41" s="158"/>
      <c r="IM41" s="158"/>
      <c r="IN41" s="158"/>
      <c r="IO41" s="158"/>
      <c r="IP41" s="158"/>
      <c r="IQ41" s="158"/>
      <c r="IR41" s="158"/>
      <c r="IS41" s="158"/>
      <c r="IT41" s="158"/>
      <c r="IU41" s="158"/>
      <c r="IV41" s="158"/>
      <c r="IW41" s="158"/>
      <c r="IX41" s="158"/>
      <c r="IY41" s="158"/>
      <c r="IZ41" s="158"/>
      <c r="JA41" s="158"/>
      <c r="JB41" s="158"/>
      <c r="JC41" s="158"/>
      <c r="JD41" s="158"/>
      <c r="JE41" s="158"/>
      <c r="JF41" s="158"/>
      <c r="JG41" s="158"/>
      <c r="JH41" s="158"/>
      <c r="JI41" s="158"/>
      <c r="JJ41" s="158"/>
      <c r="JK41" s="158"/>
      <c r="JL41" s="158"/>
      <c r="JM41" s="158"/>
      <c r="JN41" s="158"/>
      <c r="JO41" s="158"/>
      <c r="JP41" s="158"/>
      <c r="JQ41" s="158"/>
      <c r="JR41" s="158"/>
      <c r="JS41" s="158"/>
      <c r="JT41" s="158"/>
      <c r="JU41" s="158"/>
      <c r="JV41" s="158"/>
      <c r="JW41" s="158"/>
      <c r="JX41" s="158"/>
      <c r="JY41" s="158"/>
      <c r="JZ41" s="158"/>
      <c r="KA41" s="158"/>
      <c r="KB41" s="158"/>
      <c r="KC41" s="158"/>
      <c r="KD41" s="158"/>
      <c r="KE41" s="158"/>
      <c r="KF41" s="158"/>
      <c r="KG41" s="158"/>
      <c r="KH41" s="158"/>
      <c r="KI41" s="158"/>
      <c r="KJ41" s="158"/>
      <c r="KK41" s="158"/>
      <c r="KL41" s="158"/>
      <c r="KM41" s="158"/>
      <c r="KN41" s="158"/>
      <c r="KO41" s="158"/>
      <c r="KP41" s="158"/>
      <c r="KQ41" s="158"/>
      <c r="KR41" s="158"/>
      <c r="KS41" s="158"/>
      <c r="KT41" s="158"/>
      <c r="KU41" s="158"/>
      <c r="KV41" s="158"/>
      <c r="KW41" s="158"/>
      <c r="KX41" s="158"/>
      <c r="KY41" s="158"/>
      <c r="KZ41" s="158"/>
      <c r="LA41" s="158"/>
      <c r="LB41" s="158"/>
      <c r="LC41" s="158"/>
      <c r="LD41" s="158"/>
      <c r="LE41" s="158"/>
      <c r="LF41" s="158"/>
      <c r="LG41" s="158"/>
      <c r="LH41" s="158"/>
      <c r="LI41" s="158"/>
      <c r="LJ41" s="158"/>
      <c r="LK41" s="158"/>
      <c r="LL41" s="158"/>
      <c r="LM41" s="158"/>
      <c r="LN41" s="158"/>
      <c r="LO41" s="158"/>
      <c r="LP41" s="158"/>
      <c r="LQ41" s="158"/>
      <c r="LR41" s="158"/>
      <c r="LS41" s="158"/>
      <c r="LT41" s="158"/>
      <c r="LU41" s="158"/>
      <c r="LV41" s="158"/>
      <c r="LW41" s="158"/>
      <c r="LX41" s="158"/>
      <c r="LY41" s="158"/>
      <c r="LZ41" s="158"/>
      <c r="MA41" s="158"/>
      <c r="MB41" s="158"/>
      <c r="MC41" s="158"/>
      <c r="MD41" s="158"/>
      <c r="ME41" s="158"/>
      <c r="MF41" s="158"/>
      <c r="MG41" s="158"/>
      <c r="MH41" s="158"/>
      <c r="MI41" s="158"/>
      <c r="MJ41" s="158"/>
      <c r="MK41" s="158"/>
      <c r="ML41" s="158"/>
      <c r="MM41" s="158"/>
      <c r="MN41" s="158"/>
      <c r="MO41" s="158"/>
      <c r="MP41" s="158"/>
      <c r="MQ41" s="158"/>
      <c r="MR41" s="158"/>
      <c r="MS41" s="158"/>
      <c r="MT41" s="158"/>
      <c r="MU41" s="158"/>
      <c r="MV41" s="158"/>
      <c r="MW41" s="158"/>
      <c r="MX41" s="158"/>
      <c r="MY41" s="158"/>
      <c r="MZ41" s="158"/>
      <c r="NA41" s="158"/>
      <c r="NB41" s="158"/>
      <c r="NC41" s="158"/>
      <c r="ND41" s="158"/>
      <c r="NE41" s="158"/>
      <c r="NF41" s="158"/>
      <c r="NG41" s="158"/>
      <c r="NH41" s="158"/>
      <c r="NI41" s="158"/>
      <c r="NJ41" s="158"/>
      <c r="NK41" s="158"/>
      <c r="NL41" s="158"/>
      <c r="NM41" s="158"/>
      <c r="NN41" s="158"/>
      <c r="NO41" s="158"/>
      <c r="NP41" s="158"/>
      <c r="NQ41" s="158"/>
      <c r="NR41" s="158"/>
      <c r="NS41" s="158"/>
      <c r="NT41" s="158"/>
      <c r="NU41" s="158"/>
      <c r="NV41" s="158"/>
      <c r="NW41" s="158"/>
      <c r="NX41" s="158"/>
      <c r="NY41" s="158"/>
      <c r="NZ41" s="158"/>
      <c r="OA41" s="158"/>
      <c r="OB41" s="158"/>
      <c r="OC41" s="158"/>
      <c r="OD41" s="158"/>
      <c r="OE41" s="158"/>
      <c r="OF41" s="158"/>
      <c r="OG41" s="158"/>
      <c r="OH41" s="158"/>
      <c r="OI41" s="158"/>
      <c r="OJ41" s="158"/>
      <c r="OK41" s="158"/>
      <c r="OL41" s="158"/>
      <c r="OM41" s="158"/>
      <c r="ON41" s="158"/>
      <c r="OO41" s="158"/>
      <c r="OP41" s="158"/>
      <c r="OQ41" s="158"/>
      <c r="OR41" s="158"/>
      <c r="OS41" s="158"/>
      <c r="OT41" s="158"/>
      <c r="OU41" s="158"/>
      <c r="OV41" s="158"/>
      <c r="OW41" s="158"/>
      <c r="OX41" s="158"/>
      <c r="OY41" s="158"/>
      <c r="OZ41" s="158"/>
      <c r="PA41" s="158"/>
      <c r="PB41" s="158"/>
      <c r="PC41" s="158"/>
      <c r="PD41" s="158"/>
      <c r="PE41" s="158"/>
      <c r="PF41" s="158"/>
      <c r="PG41" s="158"/>
      <c r="PH41" s="158"/>
      <c r="PI41" s="158"/>
      <c r="PJ41" s="158"/>
      <c r="PK41" s="158"/>
      <c r="PL41" s="158"/>
      <c r="PM41" s="158"/>
      <c r="PN41" s="158"/>
      <c r="PO41" s="158"/>
      <c r="PP41" s="158"/>
      <c r="PQ41" s="158"/>
      <c r="PR41" s="158"/>
      <c r="PS41" s="158"/>
      <c r="PT41" s="158"/>
      <c r="PU41" s="158"/>
      <c r="PV41" s="158"/>
      <c r="PW41" s="158"/>
      <c r="PX41" s="158"/>
      <c r="PY41" s="158"/>
      <c r="PZ41" s="158"/>
      <c r="QA41" s="158"/>
      <c r="QB41" s="158"/>
      <c r="QC41" s="158"/>
      <c r="QD41" s="158"/>
      <c r="QE41" s="158"/>
      <c r="QF41" s="158"/>
      <c r="QG41" s="158"/>
      <c r="QH41" s="158"/>
      <c r="QI41" s="158"/>
      <c r="QJ41" s="158"/>
      <c r="QK41" s="158"/>
      <c r="QL41" s="158"/>
      <c r="QM41" s="158"/>
      <c r="QN41" s="158"/>
      <c r="QO41" s="158"/>
      <c r="QP41" s="158"/>
      <c r="QQ41" s="158"/>
      <c r="QR41" s="158"/>
      <c r="QS41" s="158"/>
      <c r="QT41" s="158"/>
      <c r="QU41" s="158"/>
      <c r="QV41" s="158"/>
      <c r="QW41" s="158"/>
      <c r="QX41" s="158"/>
      <c r="QY41" s="158"/>
      <c r="QZ41" s="158"/>
      <c r="RA41" s="158"/>
      <c r="RB41" s="158"/>
      <c r="RC41" s="158"/>
      <c r="RD41" s="158"/>
      <c r="RE41" s="158"/>
      <c r="RF41" s="158"/>
      <c r="RG41" s="158"/>
      <c r="RH41" s="158"/>
      <c r="RI41" s="158"/>
      <c r="RJ41" s="158"/>
      <c r="RK41" s="158"/>
      <c r="RL41" s="158"/>
      <c r="RM41" s="158"/>
      <c r="RN41" s="158"/>
      <c r="RO41" s="158"/>
      <c r="RP41" s="158"/>
      <c r="RQ41" s="158"/>
      <c r="RR41" s="158"/>
      <c r="RS41" s="158"/>
      <c r="RT41" s="158"/>
      <c r="RU41" s="158"/>
      <c r="RV41" s="158"/>
      <c r="RW41" s="158"/>
      <c r="RX41" s="158"/>
      <c r="RY41" s="158"/>
      <c r="RZ41" s="158"/>
      <c r="SA41" s="158"/>
      <c r="SB41" s="158"/>
      <c r="SC41" s="158"/>
      <c r="SD41" s="158"/>
      <c r="SE41" s="158"/>
      <c r="SF41" s="158"/>
      <c r="SG41" s="158"/>
      <c r="SH41" s="158"/>
      <c r="SI41" s="158"/>
      <c r="SJ41" s="158"/>
      <c r="SK41" s="158"/>
      <c r="SL41" s="158"/>
      <c r="SM41" s="158"/>
      <c r="SN41" s="158"/>
      <c r="SO41" s="158"/>
      <c r="SP41" s="158"/>
      <c r="SQ41" s="158"/>
      <c r="SR41" s="158"/>
      <c r="SS41" s="158"/>
      <c r="ST41" s="158"/>
      <c r="SU41" s="158"/>
      <c r="SV41" s="158"/>
      <c r="SW41" s="158"/>
      <c r="SX41" s="158"/>
      <c r="SY41" s="158"/>
      <c r="SZ41" s="158"/>
      <c r="TA41" s="158"/>
      <c r="TB41" s="158"/>
      <c r="TC41" s="158"/>
      <c r="TD41" s="158"/>
      <c r="TE41" s="158"/>
      <c r="TF41" s="158"/>
      <c r="TG41" s="158"/>
      <c r="TH41" s="158"/>
      <c r="TI41" s="158"/>
      <c r="TJ41" s="158"/>
      <c r="TK41" s="158"/>
      <c r="TL41" s="158"/>
      <c r="TM41" s="158"/>
      <c r="TN41" s="158"/>
      <c r="TO41" s="158"/>
      <c r="TP41" s="158"/>
      <c r="TQ41" s="158"/>
      <c r="TR41" s="158"/>
      <c r="TS41" s="158"/>
      <c r="TT41" s="158"/>
      <c r="TU41" s="158"/>
      <c r="TV41" s="158"/>
      <c r="TW41" s="158"/>
      <c r="TX41" s="158"/>
      <c r="TY41" s="158"/>
      <c r="TZ41" s="158"/>
      <c r="UA41" s="158"/>
      <c r="UB41" s="158"/>
      <c r="UC41" s="158"/>
      <c r="UD41" s="158"/>
      <c r="UE41" s="158"/>
      <c r="UF41" s="158"/>
      <c r="UG41" s="158"/>
      <c r="UH41" s="158"/>
      <c r="UI41" s="158"/>
      <c r="UJ41" s="158"/>
      <c r="UK41" s="158"/>
      <c r="UL41" s="158"/>
      <c r="UM41" s="158"/>
      <c r="UN41" s="158"/>
      <c r="UO41" s="158"/>
      <c r="UP41" s="158"/>
      <c r="UQ41" s="158"/>
      <c r="US41" s="158"/>
      <c r="UT41" s="158"/>
      <c r="UU41" s="158"/>
      <c r="UV41" s="158"/>
      <c r="UW41" s="158"/>
      <c r="UX41" s="158"/>
      <c r="UY41" s="158"/>
      <c r="UZ41" s="158"/>
      <c r="VA41" s="158"/>
      <c r="VB41" s="158"/>
      <c r="VC41" s="158"/>
      <c r="VD41" s="158"/>
      <c r="VE41" s="158"/>
      <c r="VF41" s="158"/>
      <c r="VG41" s="158"/>
      <c r="VH41" s="158"/>
      <c r="VI41" s="158"/>
      <c r="VJ41" s="158"/>
      <c r="VK41" s="158"/>
      <c r="VL41" s="158"/>
      <c r="VN41" s="158"/>
      <c r="VO41" s="158"/>
      <c r="VP41" s="158"/>
      <c r="VQ41" s="158"/>
      <c r="VR41" s="158"/>
      <c r="VS41" s="158"/>
      <c r="VT41" s="158"/>
      <c r="VU41" s="158"/>
      <c r="VV41" s="158"/>
      <c r="VW41" s="158"/>
      <c r="VX41" s="158"/>
      <c r="VY41" s="158"/>
      <c r="VZ41" s="158"/>
      <c r="WA41" s="158"/>
      <c r="WB41" s="158"/>
      <c r="WC41" s="158"/>
      <c r="WD41" s="158"/>
      <c r="WE41" s="158"/>
      <c r="WF41" s="158"/>
      <c r="WG41" s="158"/>
      <c r="WI41" s="158"/>
      <c r="WJ41" s="158"/>
      <c r="WK41" s="158"/>
      <c r="WL41" s="158"/>
      <c r="WM41" s="158"/>
      <c r="WN41" s="158"/>
      <c r="WO41" s="158"/>
      <c r="WP41" s="158"/>
      <c r="WQ41" s="158"/>
      <c r="WR41" s="158"/>
      <c r="WS41" s="158"/>
      <c r="WT41" s="158"/>
      <c r="WU41" s="158"/>
      <c r="WV41" s="158"/>
      <c r="WW41" s="158"/>
      <c r="WX41" s="158"/>
      <c r="WY41" s="158"/>
      <c r="WZ41" s="158"/>
      <c r="XA41" s="158"/>
      <c r="XB41" s="158"/>
      <c r="XD41" s="158"/>
      <c r="XE41" s="158"/>
      <c r="XF41" s="158"/>
      <c r="XG41" s="158"/>
      <c r="XH41" s="158"/>
      <c r="XI41" s="158"/>
      <c r="XJ41" s="158"/>
      <c r="XK41" s="158"/>
      <c r="XL41" s="158"/>
      <c r="XM41" s="158"/>
      <c r="XN41" s="158"/>
      <c r="XO41" s="158"/>
      <c r="XP41" s="158"/>
      <c r="XQ41" s="158"/>
      <c r="XR41" s="158"/>
      <c r="XS41" s="158"/>
      <c r="XT41" s="158"/>
      <c r="XU41" s="158"/>
      <c r="XV41" s="158"/>
      <c r="XW41" s="158"/>
      <c r="XY41" s="158"/>
      <c r="XZ41" s="158"/>
      <c r="YA41" s="158"/>
      <c r="YB41" s="158"/>
      <c r="YC41" s="158"/>
      <c r="YD41" s="158"/>
      <c r="YE41" s="158"/>
      <c r="YF41" s="158"/>
      <c r="YG41" s="158"/>
      <c r="YH41" s="158"/>
      <c r="YI41" s="158"/>
      <c r="YJ41" s="158"/>
      <c r="YK41" s="158"/>
      <c r="YL41" s="158"/>
      <c r="YM41" s="158"/>
      <c r="YN41" s="158"/>
      <c r="YO41" s="158"/>
      <c r="YP41" s="158"/>
      <c r="YQ41" s="158"/>
      <c r="YR41" s="158"/>
      <c r="YT41" s="158"/>
      <c r="YU41" s="158"/>
      <c r="YV41" s="158"/>
      <c r="YW41" s="158"/>
      <c r="YX41" s="158"/>
      <c r="YY41" s="158"/>
      <c r="YZ41" s="158"/>
      <c r="ZA41" s="158"/>
      <c r="ZB41" s="158"/>
      <c r="ZC41" s="158"/>
      <c r="ZD41" s="158"/>
      <c r="ZE41" s="158"/>
      <c r="ZF41" s="158"/>
      <c r="ZG41" s="158"/>
      <c r="ZH41" s="158"/>
      <c r="ZI41" s="158"/>
      <c r="ZJ41" s="158"/>
      <c r="ZK41" s="158"/>
      <c r="ZL41" s="158"/>
      <c r="ZM41" s="158"/>
      <c r="ZO41" s="158"/>
      <c r="ZP41" s="158"/>
      <c r="ZQ41" s="158"/>
      <c r="ZR41" s="158"/>
      <c r="ZS41" s="158"/>
      <c r="ZT41" s="158"/>
      <c r="ZU41" s="158"/>
      <c r="ZV41" s="158"/>
      <c r="ZW41" s="158"/>
      <c r="ZX41" s="158"/>
      <c r="ZY41" s="158"/>
      <c r="ZZ41" s="158"/>
      <c r="AAA41" s="158"/>
      <c r="AAB41" s="158"/>
      <c r="AAC41" s="158"/>
      <c r="AAD41" s="158"/>
      <c r="AAE41" s="158"/>
      <c r="AAF41" s="158"/>
      <c r="AAG41" s="158"/>
      <c r="AAH41" s="158"/>
      <c r="AAJ41" s="158"/>
      <c r="AAK41" s="158"/>
      <c r="AAL41" s="158"/>
      <c r="AAM41" s="158"/>
      <c r="AAN41" s="158"/>
      <c r="AAO41" s="158"/>
      <c r="AAP41" s="158"/>
      <c r="AAQ41" s="158"/>
      <c r="AAR41" s="158"/>
      <c r="AAS41" s="158"/>
      <c r="AAT41" s="158"/>
      <c r="AAU41" s="158"/>
      <c r="AAV41" s="158"/>
      <c r="AAW41" s="158"/>
      <c r="AAX41" s="158"/>
      <c r="AAY41" s="158"/>
      <c r="AAZ41" s="158"/>
      <c r="ABA41" s="158"/>
      <c r="ABB41" s="158"/>
      <c r="ABC41" s="158"/>
      <c r="ABE41" s="158"/>
      <c r="ABF41" s="158"/>
      <c r="ABG41" s="158"/>
      <c r="ABH41" s="158"/>
      <c r="ABI41" s="158"/>
      <c r="ABJ41" s="158"/>
      <c r="ABK41" s="158"/>
      <c r="ABL41" s="158"/>
      <c r="ABM41" s="158"/>
      <c r="ABN41" s="158"/>
      <c r="ABO41" s="158"/>
      <c r="ABP41" s="158"/>
      <c r="ABQ41" s="158"/>
      <c r="ABR41" s="158"/>
      <c r="ABS41" s="158"/>
      <c r="ABT41" s="158"/>
      <c r="ABU41" s="158"/>
      <c r="ABV41" s="158"/>
      <c r="ABW41" s="158"/>
      <c r="ABX41" s="158"/>
      <c r="ABZ41" s="158"/>
      <c r="ACA41" s="158"/>
      <c r="ACB41" s="158"/>
      <c r="ACC41" s="158"/>
      <c r="ACD41" s="158"/>
      <c r="ACE41" s="158"/>
      <c r="ACF41" s="158"/>
      <c r="ACG41" s="158"/>
      <c r="ACH41" s="158"/>
      <c r="ACI41" s="158"/>
      <c r="ACJ41" s="158"/>
      <c r="ACK41" s="158"/>
      <c r="ACL41" s="158"/>
      <c r="ACM41" s="158"/>
      <c r="ACN41" s="158"/>
      <c r="ACO41" s="158"/>
      <c r="ACP41" s="158"/>
      <c r="ACQ41" s="158"/>
      <c r="ACR41" s="158"/>
      <c r="ACS41" s="158"/>
      <c r="ACU41" s="158"/>
      <c r="ACV41" s="158"/>
      <c r="ACW41" s="158"/>
      <c r="ACX41" s="158"/>
      <c r="ACY41" s="158"/>
      <c r="ACZ41" s="158"/>
      <c r="ADA41" s="158"/>
      <c r="ADB41" s="158"/>
      <c r="ADC41" s="158"/>
      <c r="ADD41" s="158"/>
      <c r="ADE41" s="158"/>
      <c r="ADF41" s="158"/>
      <c r="ADG41" s="158"/>
      <c r="ADH41" s="158"/>
      <c r="ADI41" s="158"/>
      <c r="ADJ41" s="158"/>
      <c r="ADK41" s="158"/>
      <c r="ADL41" s="158"/>
      <c r="ADM41" s="158"/>
      <c r="ADN41" s="158"/>
      <c r="ADP41" s="158"/>
      <c r="ADQ41" s="158"/>
      <c r="ADR41" s="158"/>
      <c r="ADS41" s="158"/>
      <c r="ADT41" s="158"/>
      <c r="ADU41" s="158"/>
      <c r="ADV41" s="158"/>
      <c r="ADW41" s="158"/>
      <c r="ADX41" s="158"/>
      <c r="ADY41" s="158"/>
      <c r="ADZ41" s="158"/>
      <c r="AEA41" s="158"/>
      <c r="AEB41" s="158"/>
      <c r="AEC41" s="158"/>
      <c r="AED41" s="158"/>
      <c r="AEE41" s="158"/>
      <c r="AEF41" s="158"/>
      <c r="AEG41" s="158"/>
      <c r="AEH41" s="158"/>
      <c r="AEI41" s="158"/>
      <c r="AEK41" s="158"/>
      <c r="AEL41" s="158"/>
      <c r="AEM41" s="158"/>
      <c r="AEN41" s="158"/>
      <c r="AEO41" s="158"/>
      <c r="AEP41" s="158"/>
      <c r="AEQ41" s="158"/>
      <c r="AER41" s="158"/>
      <c r="AES41" s="158"/>
      <c r="AET41" s="158"/>
      <c r="AEU41" s="158"/>
      <c r="AEV41" s="158"/>
      <c r="AEW41" s="158"/>
      <c r="AEX41" s="158"/>
      <c r="AEY41" s="158"/>
      <c r="AEZ41" s="158"/>
      <c r="AFA41" s="158"/>
      <c r="AFB41" s="158"/>
      <c r="AFC41" s="158"/>
      <c r="AFD41" s="158"/>
    </row>
    <row r="42" spans="1:836" s="151" customFormat="1" ht="20.100000000000001" customHeight="1" outlineLevel="1">
      <c r="A42" s="93" t="s">
        <v>398</v>
      </c>
      <c r="B42" s="94" t="s">
        <v>493</v>
      </c>
      <c r="C42" s="108" t="s">
        <v>399</v>
      </c>
      <c r="D42" s="109"/>
      <c r="E42" s="165"/>
      <c r="F42" s="204">
        <f>MIN(F43:F44)</f>
        <v>45467</v>
      </c>
      <c r="G42" s="204">
        <f>MAX(G43:G44)</f>
        <v>45514</v>
      </c>
      <c r="H42" s="96">
        <f t="shared" si="60"/>
        <v>48</v>
      </c>
      <c r="I42" s="97">
        <f t="shared" ca="1" si="61"/>
        <v>0</v>
      </c>
      <c r="J42" s="205">
        <f ca="1">AVERAGE(J43:J44)*2</f>
        <v>0</v>
      </c>
      <c r="K42" s="97">
        <f ca="1">I42+J42/H42</f>
        <v>0</v>
      </c>
      <c r="L42" s="150"/>
      <c r="M42" s="150"/>
      <c r="N42" s="150"/>
      <c r="O42" s="150"/>
      <c r="P42" s="150"/>
      <c r="Q42" s="150"/>
      <c r="R42" s="150"/>
      <c r="S42" s="150"/>
      <c r="T42" s="150"/>
      <c r="U42" s="150"/>
      <c r="V42" s="150"/>
      <c r="W42" s="150"/>
      <c r="X42" s="150"/>
      <c r="Y42" s="150"/>
      <c r="Z42" s="150"/>
      <c r="AA42" s="150"/>
      <c r="AB42" s="150"/>
      <c r="AC42" s="150"/>
      <c r="AD42" s="150"/>
      <c r="AE42" s="150"/>
      <c r="AF42" s="150"/>
      <c r="AG42" s="150"/>
      <c r="AH42" s="150"/>
      <c r="AI42" s="150"/>
      <c r="AJ42" s="150"/>
      <c r="AK42" s="150"/>
      <c r="AL42" s="150"/>
      <c r="AM42" s="150"/>
      <c r="AN42" s="150"/>
      <c r="AO42" s="150"/>
      <c r="AP42" s="150"/>
      <c r="AQ42" s="150"/>
      <c r="AR42" s="150"/>
      <c r="AS42" s="150"/>
      <c r="AT42" s="150"/>
      <c r="AU42" s="150"/>
      <c r="AV42" s="150"/>
      <c r="AW42" s="150"/>
      <c r="AX42" s="150"/>
      <c r="AY42" s="150"/>
      <c r="AZ42" s="150"/>
      <c r="BA42" s="150"/>
      <c r="BB42" s="150"/>
      <c r="BC42" s="150"/>
      <c r="BD42" s="150"/>
      <c r="BE42" s="150"/>
      <c r="BF42" s="150"/>
      <c r="BG42" s="150"/>
      <c r="BH42" s="150"/>
      <c r="BI42" s="150"/>
      <c r="BJ42" s="150"/>
      <c r="BK42" s="150"/>
      <c r="BL42" s="150"/>
      <c r="BM42" s="150"/>
      <c r="BN42" s="150"/>
      <c r="BO42" s="150"/>
      <c r="BP42" s="150"/>
      <c r="BQ42" s="150"/>
      <c r="BR42" s="150"/>
      <c r="BS42" s="150"/>
      <c r="BT42" s="150"/>
      <c r="BU42" s="150"/>
      <c r="BV42" s="150"/>
      <c r="BW42" s="150"/>
      <c r="BX42" s="150"/>
      <c r="BY42" s="150"/>
      <c r="BZ42" s="150"/>
      <c r="CA42" s="150"/>
      <c r="CB42" s="150"/>
      <c r="CC42" s="150"/>
      <c r="CD42" s="150"/>
      <c r="CE42" s="150"/>
      <c r="CF42" s="150"/>
      <c r="CG42" s="150"/>
      <c r="CH42" s="150"/>
      <c r="CI42" s="150"/>
      <c r="CJ42" s="150"/>
      <c r="CK42" s="150"/>
      <c r="CL42" s="150"/>
      <c r="CM42" s="150"/>
      <c r="CN42" s="150"/>
      <c r="CO42" s="150"/>
      <c r="CP42" s="150"/>
      <c r="CQ42" s="150"/>
      <c r="CR42" s="150"/>
      <c r="CS42" s="150"/>
      <c r="CT42" s="150"/>
      <c r="CU42" s="150"/>
      <c r="CV42" s="150"/>
      <c r="CW42" s="150"/>
      <c r="CX42" s="150"/>
      <c r="CY42" s="150"/>
      <c r="CZ42" s="150"/>
      <c r="DA42" s="150"/>
      <c r="DB42" s="150"/>
      <c r="DC42" s="150"/>
      <c r="DD42" s="150"/>
      <c r="DE42" s="150"/>
      <c r="DF42" s="150"/>
      <c r="DG42" s="150"/>
      <c r="DH42" s="150"/>
      <c r="DI42" s="150"/>
      <c r="DJ42" s="150"/>
      <c r="DK42" s="150"/>
      <c r="DL42" s="150"/>
      <c r="DM42" s="150"/>
      <c r="DN42" s="150"/>
      <c r="DO42" s="150"/>
      <c r="DP42" s="150"/>
      <c r="DQ42" s="150"/>
      <c r="DR42" s="150"/>
      <c r="DS42" s="150"/>
      <c r="DT42" s="150"/>
      <c r="DU42" s="150"/>
      <c r="DV42" s="150"/>
      <c r="DW42" s="150"/>
      <c r="DX42" s="150"/>
      <c r="DY42" s="150"/>
      <c r="DZ42" s="150"/>
      <c r="EA42" s="150"/>
      <c r="EB42" s="150"/>
      <c r="EC42" s="150"/>
      <c r="ED42" s="150"/>
      <c r="EE42" s="150"/>
      <c r="EF42" s="150"/>
      <c r="EG42" s="150"/>
      <c r="EH42" s="150"/>
      <c r="EI42" s="150"/>
      <c r="EJ42" s="150"/>
      <c r="EK42" s="150"/>
      <c r="EL42" s="150"/>
      <c r="EM42" s="150"/>
      <c r="EN42" s="150"/>
      <c r="EO42" s="150"/>
      <c r="EP42" s="150"/>
      <c r="EQ42" s="150"/>
      <c r="ER42" s="150"/>
      <c r="ES42" s="150"/>
      <c r="ET42" s="150"/>
      <c r="EU42" s="150"/>
      <c r="EV42" s="150"/>
      <c r="EW42" s="150"/>
      <c r="EX42" s="150"/>
      <c r="EY42" s="150"/>
      <c r="EZ42" s="150"/>
      <c r="FA42" s="150"/>
      <c r="FB42" s="150"/>
      <c r="FC42" s="150"/>
      <c r="FD42" s="150"/>
      <c r="FE42" s="150"/>
      <c r="FF42" s="150"/>
      <c r="FG42" s="150"/>
      <c r="FH42" s="150"/>
      <c r="FI42" s="150"/>
      <c r="FJ42" s="150"/>
      <c r="FK42" s="150"/>
      <c r="FL42" s="150"/>
      <c r="FM42" s="150"/>
      <c r="FN42" s="150"/>
      <c r="FO42" s="150"/>
      <c r="FP42" s="150"/>
      <c r="FQ42" s="150"/>
      <c r="FR42" s="150"/>
      <c r="FS42" s="150"/>
      <c r="FT42" s="150"/>
      <c r="FU42" s="150"/>
      <c r="FV42" s="150"/>
      <c r="FW42" s="150"/>
      <c r="FX42" s="150"/>
      <c r="FY42" s="150"/>
      <c r="FZ42" s="150"/>
      <c r="GA42" s="150"/>
      <c r="GB42" s="150"/>
      <c r="GC42" s="150"/>
      <c r="GD42" s="150"/>
      <c r="GE42" s="150"/>
      <c r="GF42" s="150"/>
      <c r="GG42" s="150"/>
      <c r="GH42" s="150"/>
      <c r="GI42" s="150"/>
      <c r="GJ42" s="150"/>
      <c r="GK42" s="150"/>
      <c r="GL42" s="150"/>
      <c r="GM42" s="150"/>
      <c r="GN42" s="150"/>
      <c r="GO42" s="150"/>
      <c r="GP42" s="150"/>
      <c r="GQ42" s="150"/>
      <c r="GR42" s="150"/>
      <c r="GS42" s="150"/>
      <c r="GT42" s="150"/>
      <c r="GU42" s="150"/>
      <c r="GV42" s="150"/>
      <c r="GW42" s="150"/>
      <c r="GX42" s="150"/>
      <c r="GY42" s="150"/>
      <c r="GZ42" s="150"/>
      <c r="HA42" s="150"/>
      <c r="HB42" s="150"/>
      <c r="HC42" s="150"/>
      <c r="HD42" s="150"/>
      <c r="HE42" s="150"/>
      <c r="HF42" s="150"/>
      <c r="HG42" s="150"/>
      <c r="HH42" s="150"/>
      <c r="HI42" s="150"/>
      <c r="HJ42" s="150"/>
      <c r="HK42" s="150"/>
      <c r="HL42" s="150"/>
      <c r="HM42" s="150"/>
      <c r="HN42" s="150"/>
      <c r="HO42" s="150"/>
      <c r="HP42" s="150"/>
      <c r="HQ42" s="150"/>
      <c r="HR42" s="150"/>
      <c r="HS42" s="150"/>
      <c r="HT42" s="150"/>
      <c r="HU42" s="150"/>
      <c r="HV42" s="150"/>
      <c r="HW42" s="150"/>
      <c r="HX42" s="150"/>
      <c r="HY42" s="150"/>
      <c r="HZ42" s="150"/>
      <c r="IA42" s="150"/>
      <c r="IB42" s="150"/>
      <c r="IC42" s="150"/>
      <c r="ID42" s="150"/>
      <c r="IE42" s="150"/>
      <c r="IF42" s="150"/>
      <c r="IG42" s="150"/>
      <c r="IH42" s="150"/>
      <c r="II42" s="150"/>
      <c r="IJ42" s="150"/>
      <c r="IK42" s="150"/>
      <c r="IL42" s="150"/>
      <c r="IM42" s="150"/>
      <c r="IN42" s="150"/>
      <c r="IO42" s="150"/>
      <c r="IP42" s="150"/>
      <c r="IQ42" s="150"/>
      <c r="IR42" s="150"/>
      <c r="IS42" s="150"/>
      <c r="IT42" s="150"/>
      <c r="IU42" s="150"/>
      <c r="IV42" s="150"/>
      <c r="IW42" s="150"/>
      <c r="IX42" s="150"/>
      <c r="IY42" s="150"/>
      <c r="IZ42" s="150"/>
      <c r="JA42" s="150"/>
      <c r="JB42" s="150"/>
      <c r="JC42" s="150"/>
      <c r="JD42" s="150"/>
      <c r="JE42" s="150"/>
      <c r="JF42" s="150"/>
      <c r="JG42" s="150"/>
      <c r="JH42" s="150"/>
      <c r="JI42" s="150"/>
      <c r="JJ42" s="150"/>
      <c r="JK42" s="150"/>
      <c r="JL42" s="150"/>
      <c r="JM42" s="150"/>
      <c r="JN42" s="150"/>
      <c r="JO42" s="150"/>
      <c r="JP42" s="150"/>
      <c r="JQ42" s="150"/>
      <c r="JR42" s="150"/>
      <c r="JS42" s="150"/>
      <c r="JT42" s="150"/>
      <c r="JU42" s="150"/>
      <c r="JV42" s="150"/>
      <c r="JW42" s="150"/>
      <c r="JX42" s="150"/>
      <c r="JY42" s="150"/>
      <c r="JZ42" s="150"/>
      <c r="KA42" s="150"/>
      <c r="KB42" s="150"/>
      <c r="KC42" s="150"/>
      <c r="KD42" s="150"/>
      <c r="KE42" s="150"/>
      <c r="KF42" s="150"/>
      <c r="KG42" s="150"/>
      <c r="KH42" s="150"/>
      <c r="KI42" s="150"/>
      <c r="KJ42" s="150"/>
      <c r="KK42" s="150"/>
      <c r="KL42" s="150"/>
      <c r="KM42" s="150"/>
      <c r="KN42" s="150"/>
      <c r="KO42" s="150"/>
      <c r="KP42" s="150"/>
      <c r="KQ42" s="150"/>
      <c r="KR42" s="150"/>
      <c r="KS42" s="150"/>
      <c r="KT42" s="150"/>
      <c r="KU42" s="150"/>
      <c r="KV42" s="150"/>
      <c r="KW42" s="150"/>
      <c r="KX42" s="150"/>
      <c r="KY42" s="150"/>
      <c r="KZ42" s="150"/>
      <c r="LA42" s="150"/>
      <c r="LB42" s="150"/>
      <c r="LC42" s="150"/>
      <c r="LD42" s="150"/>
      <c r="LE42" s="150"/>
      <c r="LF42" s="150"/>
      <c r="LG42" s="150"/>
      <c r="LH42" s="150"/>
      <c r="LI42" s="150"/>
      <c r="LJ42" s="150"/>
      <c r="LK42" s="150"/>
      <c r="LL42" s="150"/>
      <c r="LM42" s="150"/>
      <c r="LN42" s="150"/>
      <c r="LO42" s="150"/>
      <c r="LP42" s="150"/>
      <c r="LQ42" s="150"/>
      <c r="LR42" s="150"/>
      <c r="LS42" s="150"/>
      <c r="LT42" s="150"/>
      <c r="LU42" s="150"/>
      <c r="LV42" s="150"/>
      <c r="LW42" s="150"/>
      <c r="LX42" s="150"/>
      <c r="LY42" s="150"/>
      <c r="LZ42" s="150"/>
      <c r="MA42" s="150"/>
      <c r="MB42" s="150"/>
      <c r="MC42" s="150"/>
      <c r="MD42" s="150"/>
      <c r="ME42" s="150"/>
      <c r="MF42" s="150"/>
      <c r="MG42" s="150"/>
      <c r="MH42" s="150"/>
      <c r="MI42" s="150"/>
      <c r="MJ42" s="150"/>
      <c r="MK42" s="150"/>
      <c r="ML42" s="150"/>
      <c r="MM42" s="150"/>
      <c r="MN42" s="150"/>
      <c r="MO42" s="150"/>
      <c r="MP42" s="150"/>
      <c r="MQ42" s="150"/>
      <c r="MR42" s="150"/>
      <c r="MS42" s="150"/>
      <c r="MT42" s="150"/>
      <c r="MU42" s="150"/>
      <c r="MV42" s="150"/>
      <c r="MW42" s="150"/>
      <c r="MX42" s="150"/>
      <c r="MY42" s="150"/>
      <c r="MZ42" s="150"/>
      <c r="NA42" s="150"/>
      <c r="NB42" s="150"/>
      <c r="NC42" s="150"/>
      <c r="ND42" s="150"/>
      <c r="NE42" s="150"/>
      <c r="NF42" s="150"/>
      <c r="NG42" s="150"/>
      <c r="NH42" s="150"/>
      <c r="NI42" s="150"/>
      <c r="NJ42" s="150"/>
      <c r="NK42" s="150"/>
      <c r="NL42" s="150"/>
      <c r="NM42" s="150"/>
      <c r="NN42" s="150"/>
      <c r="NO42" s="150"/>
      <c r="NP42" s="150"/>
      <c r="NQ42" s="150"/>
      <c r="NR42" s="150"/>
      <c r="NS42" s="150"/>
      <c r="NT42" s="150"/>
      <c r="NU42" s="150"/>
      <c r="NV42" s="150"/>
      <c r="NW42" s="150"/>
      <c r="NX42" s="150"/>
      <c r="NY42" s="150"/>
      <c r="NZ42" s="150"/>
      <c r="OA42" s="150"/>
      <c r="OB42" s="150"/>
      <c r="OC42" s="150"/>
      <c r="OD42" s="150"/>
      <c r="OE42" s="150"/>
      <c r="OF42" s="150"/>
      <c r="OG42" s="150"/>
      <c r="OH42" s="150"/>
      <c r="OI42" s="150"/>
      <c r="OJ42" s="150"/>
      <c r="OK42" s="150"/>
      <c r="OL42" s="150"/>
      <c r="OM42" s="150"/>
      <c r="ON42" s="150"/>
      <c r="OO42" s="150"/>
      <c r="OP42" s="150"/>
      <c r="OQ42" s="150"/>
      <c r="OR42" s="150"/>
      <c r="OS42" s="150"/>
      <c r="OT42" s="150"/>
      <c r="OU42" s="150"/>
      <c r="OV42" s="150"/>
      <c r="OW42" s="150"/>
      <c r="OX42" s="150"/>
      <c r="OY42" s="150"/>
      <c r="OZ42" s="150"/>
      <c r="PA42" s="150"/>
      <c r="PB42" s="150"/>
      <c r="PC42" s="150"/>
      <c r="PD42" s="150"/>
      <c r="PE42" s="150"/>
      <c r="PF42" s="150"/>
      <c r="PG42" s="150"/>
      <c r="PH42" s="150"/>
      <c r="PI42" s="150"/>
      <c r="PJ42" s="150"/>
      <c r="PK42" s="150"/>
      <c r="PL42" s="150"/>
      <c r="PM42" s="150"/>
      <c r="PN42" s="150"/>
      <c r="PO42" s="150"/>
      <c r="PP42" s="150"/>
      <c r="PQ42" s="150"/>
      <c r="PR42" s="150"/>
      <c r="PS42" s="150"/>
      <c r="PT42" s="150"/>
      <c r="PU42" s="150"/>
      <c r="PV42" s="150"/>
      <c r="PW42" s="150"/>
      <c r="PX42" s="150"/>
      <c r="PY42" s="150"/>
      <c r="PZ42" s="150"/>
      <c r="QA42" s="150"/>
      <c r="QB42" s="150"/>
      <c r="QC42" s="150"/>
      <c r="QD42" s="150"/>
      <c r="QE42" s="150"/>
      <c r="QF42" s="150"/>
      <c r="QG42" s="150"/>
      <c r="QH42" s="150"/>
      <c r="QI42" s="150"/>
      <c r="QJ42" s="150"/>
      <c r="QK42" s="150"/>
      <c r="QL42" s="150"/>
      <c r="QM42" s="150"/>
      <c r="QN42" s="150"/>
      <c r="QO42" s="150"/>
      <c r="QP42" s="150"/>
      <c r="QQ42" s="150"/>
      <c r="QR42" s="150"/>
      <c r="QS42" s="150"/>
      <c r="QT42" s="150"/>
      <c r="QU42" s="150"/>
      <c r="QV42" s="150"/>
      <c r="QW42" s="150"/>
      <c r="QX42" s="150"/>
      <c r="QY42" s="150"/>
      <c r="QZ42" s="150"/>
      <c r="RA42" s="150"/>
      <c r="RB42" s="150"/>
      <c r="RC42" s="150"/>
      <c r="RD42" s="150"/>
      <c r="RE42" s="150"/>
      <c r="RF42" s="150"/>
      <c r="RG42" s="150"/>
      <c r="RH42" s="150"/>
      <c r="RI42" s="150"/>
      <c r="RJ42" s="150"/>
      <c r="RK42" s="150"/>
      <c r="RL42" s="150"/>
      <c r="RM42" s="150"/>
      <c r="RN42" s="150"/>
      <c r="RO42" s="150"/>
      <c r="RP42" s="150"/>
      <c r="RQ42" s="150"/>
      <c r="RR42" s="150"/>
      <c r="RS42" s="150"/>
      <c r="RT42" s="150"/>
      <c r="RU42" s="150"/>
      <c r="RV42" s="150"/>
      <c r="RW42" s="150"/>
      <c r="RX42" s="150"/>
      <c r="RY42" s="150"/>
      <c r="RZ42" s="150"/>
      <c r="SA42" s="150"/>
      <c r="SB42" s="150"/>
      <c r="SC42" s="150"/>
      <c r="SD42" s="150"/>
      <c r="SE42" s="150"/>
      <c r="SF42" s="150"/>
      <c r="SG42" s="150"/>
      <c r="SH42" s="150"/>
      <c r="SI42" s="150"/>
      <c r="SJ42" s="150"/>
      <c r="SK42" s="150"/>
      <c r="SL42" s="150"/>
      <c r="SM42" s="150"/>
      <c r="SN42" s="150"/>
      <c r="SO42" s="150"/>
      <c r="SP42" s="150"/>
      <c r="SQ42" s="150"/>
      <c r="SR42" s="150"/>
      <c r="SS42" s="150"/>
      <c r="ST42" s="150"/>
      <c r="SU42" s="150"/>
      <c r="SV42" s="150"/>
      <c r="SW42" s="150"/>
      <c r="SX42" s="150"/>
      <c r="SY42" s="150"/>
      <c r="SZ42" s="150"/>
      <c r="TA42" s="150"/>
      <c r="TB42" s="150"/>
      <c r="TC42" s="150"/>
      <c r="TD42" s="150"/>
      <c r="TE42" s="150"/>
      <c r="TF42" s="150"/>
      <c r="TG42" s="150"/>
      <c r="TH42" s="150"/>
      <c r="TI42" s="150"/>
      <c r="TJ42" s="150"/>
      <c r="TK42" s="150"/>
      <c r="TL42" s="150"/>
      <c r="TM42" s="150"/>
      <c r="TN42" s="150"/>
      <c r="TO42" s="150"/>
      <c r="TP42" s="150"/>
      <c r="TQ42" s="150"/>
      <c r="TR42" s="150"/>
      <c r="TS42" s="150"/>
      <c r="TT42" s="150"/>
      <c r="TU42" s="150"/>
      <c r="TV42" s="150"/>
      <c r="TW42" s="150"/>
      <c r="TX42" s="150"/>
      <c r="TY42" s="150"/>
      <c r="TZ42" s="150"/>
      <c r="UA42" s="150"/>
      <c r="UB42" s="150"/>
      <c r="UC42" s="150"/>
      <c r="UD42" s="150"/>
      <c r="UE42" s="150"/>
      <c r="UF42" s="150"/>
      <c r="UG42" s="150"/>
      <c r="UH42" s="150"/>
      <c r="UI42" s="150"/>
      <c r="UJ42" s="150"/>
      <c r="UK42" s="150"/>
      <c r="UL42" s="150"/>
      <c r="UM42" s="150"/>
      <c r="UN42" s="150"/>
      <c r="UO42" s="150"/>
      <c r="UP42" s="150"/>
      <c r="UQ42" s="150"/>
      <c r="US42" s="150"/>
      <c r="UT42" s="150"/>
      <c r="UU42" s="150"/>
      <c r="UV42" s="150"/>
      <c r="UW42" s="150"/>
      <c r="UX42" s="150"/>
      <c r="UY42" s="150"/>
      <c r="UZ42" s="150"/>
      <c r="VA42" s="150"/>
      <c r="VB42" s="150"/>
      <c r="VC42" s="150"/>
      <c r="VD42" s="150"/>
      <c r="VE42" s="150"/>
      <c r="VF42" s="150"/>
      <c r="VG42" s="150"/>
      <c r="VH42" s="150"/>
      <c r="VI42" s="150"/>
      <c r="VJ42" s="150"/>
      <c r="VK42" s="150"/>
      <c r="VL42" s="150"/>
      <c r="VN42" s="150"/>
      <c r="VO42" s="150"/>
      <c r="VP42" s="150"/>
      <c r="VQ42" s="150"/>
      <c r="VR42" s="150"/>
      <c r="VS42" s="150"/>
      <c r="VT42" s="150"/>
      <c r="VU42" s="150"/>
      <c r="VV42" s="150"/>
      <c r="VW42" s="150"/>
      <c r="VX42" s="150"/>
      <c r="VY42" s="150"/>
      <c r="VZ42" s="150"/>
      <c r="WA42" s="150"/>
      <c r="WB42" s="150"/>
      <c r="WC42" s="150"/>
      <c r="WD42" s="150"/>
      <c r="WE42" s="150"/>
      <c r="WF42" s="150"/>
      <c r="WG42" s="150"/>
      <c r="WI42" s="150"/>
      <c r="WJ42" s="150"/>
      <c r="WK42" s="150"/>
      <c r="WL42" s="150"/>
      <c r="WM42" s="150"/>
      <c r="WN42" s="150"/>
      <c r="WO42" s="150"/>
      <c r="WP42" s="150"/>
      <c r="WQ42" s="150"/>
      <c r="WR42" s="150"/>
      <c r="WS42" s="150"/>
      <c r="WT42" s="150"/>
      <c r="WU42" s="150"/>
      <c r="WV42" s="150"/>
      <c r="WW42" s="150"/>
      <c r="WX42" s="150"/>
      <c r="WY42" s="150"/>
      <c r="WZ42" s="150"/>
      <c r="XA42" s="150"/>
      <c r="XB42" s="150"/>
      <c r="XD42" s="150"/>
      <c r="XE42" s="150"/>
      <c r="XF42" s="150"/>
      <c r="XG42" s="150"/>
      <c r="XH42" s="150"/>
      <c r="XI42" s="150"/>
      <c r="XJ42" s="150"/>
      <c r="XK42" s="150"/>
      <c r="XL42" s="150"/>
      <c r="XM42" s="150"/>
      <c r="XN42" s="150"/>
      <c r="XO42" s="150"/>
      <c r="XP42" s="150"/>
      <c r="XQ42" s="150"/>
      <c r="XR42" s="150"/>
      <c r="XS42" s="150"/>
      <c r="XT42" s="150"/>
      <c r="XU42" s="150"/>
      <c r="XV42" s="150"/>
      <c r="XW42" s="150"/>
      <c r="XY42" s="150"/>
      <c r="XZ42" s="150"/>
      <c r="YA42" s="150"/>
      <c r="YB42" s="150"/>
      <c r="YC42" s="150"/>
      <c r="YD42" s="150"/>
      <c r="YE42" s="150"/>
      <c r="YF42" s="150"/>
      <c r="YG42" s="150"/>
      <c r="YH42" s="150"/>
      <c r="YI42" s="150"/>
      <c r="YJ42" s="150"/>
      <c r="YK42" s="150"/>
      <c r="YL42" s="150"/>
      <c r="YM42" s="150"/>
      <c r="YN42" s="150"/>
      <c r="YO42" s="150"/>
      <c r="YP42" s="150"/>
      <c r="YQ42" s="150"/>
      <c r="YR42" s="150"/>
      <c r="YT42" s="150"/>
      <c r="YU42" s="150"/>
      <c r="YV42" s="150"/>
      <c r="YW42" s="150"/>
      <c r="YX42" s="150"/>
      <c r="YY42" s="150"/>
      <c r="YZ42" s="150"/>
      <c r="ZA42" s="150"/>
      <c r="ZB42" s="150"/>
      <c r="ZC42" s="150"/>
      <c r="ZD42" s="150"/>
      <c r="ZE42" s="150"/>
      <c r="ZF42" s="150"/>
      <c r="ZG42" s="150"/>
      <c r="ZH42" s="150"/>
      <c r="ZI42" s="150"/>
      <c r="ZJ42" s="150"/>
      <c r="ZK42" s="150"/>
      <c r="ZL42" s="150"/>
      <c r="ZM42" s="150"/>
      <c r="ZO42" s="150"/>
      <c r="ZP42" s="150"/>
      <c r="ZQ42" s="150"/>
      <c r="ZR42" s="150"/>
      <c r="ZS42" s="150"/>
      <c r="ZT42" s="150"/>
      <c r="ZU42" s="150"/>
      <c r="ZV42" s="150"/>
      <c r="ZW42" s="150"/>
      <c r="ZX42" s="150"/>
      <c r="ZY42" s="150"/>
      <c r="ZZ42" s="150"/>
      <c r="AAA42" s="150"/>
      <c r="AAB42" s="150"/>
      <c r="AAC42" s="150"/>
      <c r="AAD42" s="150"/>
      <c r="AAE42" s="150"/>
      <c r="AAF42" s="150"/>
      <c r="AAG42" s="150"/>
      <c r="AAH42" s="150"/>
      <c r="AAJ42" s="150"/>
      <c r="AAK42" s="150"/>
      <c r="AAL42" s="150"/>
      <c r="AAM42" s="150"/>
      <c r="AAN42" s="150"/>
      <c r="AAO42" s="150"/>
      <c r="AAP42" s="150"/>
      <c r="AAQ42" s="150"/>
      <c r="AAR42" s="150"/>
      <c r="AAS42" s="150"/>
      <c r="AAT42" s="150"/>
      <c r="AAU42" s="150"/>
      <c r="AAV42" s="150"/>
      <c r="AAW42" s="150"/>
      <c r="AAX42" s="150"/>
      <c r="AAY42" s="150"/>
      <c r="AAZ42" s="150"/>
      <c r="ABA42" s="150"/>
      <c r="ABB42" s="150"/>
      <c r="ABC42" s="150"/>
      <c r="ABE42" s="150"/>
      <c r="ABF42" s="150"/>
      <c r="ABG42" s="150"/>
      <c r="ABH42" s="150"/>
      <c r="ABI42" s="150"/>
      <c r="ABJ42" s="150"/>
      <c r="ABK42" s="150"/>
      <c r="ABL42" s="150"/>
      <c r="ABM42" s="150"/>
      <c r="ABN42" s="150"/>
      <c r="ABO42" s="150"/>
      <c r="ABP42" s="150"/>
      <c r="ABQ42" s="150"/>
      <c r="ABR42" s="150"/>
      <c r="ABS42" s="150"/>
      <c r="ABT42" s="150"/>
      <c r="ABU42" s="150"/>
      <c r="ABV42" s="150"/>
      <c r="ABW42" s="150"/>
      <c r="ABX42" s="150"/>
      <c r="ABZ42" s="150"/>
      <c r="ACA42" s="150"/>
      <c r="ACB42" s="150"/>
      <c r="ACC42" s="150"/>
      <c r="ACD42" s="150"/>
      <c r="ACE42" s="150"/>
      <c r="ACF42" s="150"/>
      <c r="ACG42" s="150"/>
      <c r="ACH42" s="150"/>
      <c r="ACI42" s="150"/>
      <c r="ACJ42" s="150"/>
      <c r="ACK42" s="150"/>
      <c r="ACL42" s="150"/>
      <c r="ACM42" s="150"/>
      <c r="ACN42" s="150"/>
      <c r="ACO42" s="150"/>
      <c r="ACP42" s="150"/>
      <c r="ACQ42" s="150"/>
      <c r="ACR42" s="150"/>
      <c r="ACS42" s="150"/>
      <c r="ACU42" s="150"/>
      <c r="ACV42" s="150"/>
      <c r="ACW42" s="150"/>
      <c r="ACX42" s="150"/>
      <c r="ACY42" s="150"/>
      <c r="ACZ42" s="150"/>
      <c r="ADA42" s="150"/>
      <c r="ADB42" s="150"/>
      <c r="ADC42" s="150"/>
      <c r="ADD42" s="150"/>
      <c r="ADE42" s="150"/>
      <c r="ADF42" s="150"/>
      <c r="ADG42" s="150"/>
      <c r="ADH42" s="150"/>
      <c r="ADI42" s="150"/>
      <c r="ADJ42" s="150"/>
      <c r="ADK42" s="150"/>
      <c r="ADL42" s="150"/>
      <c r="ADM42" s="150"/>
      <c r="ADN42" s="150"/>
      <c r="ADP42" s="150"/>
      <c r="ADQ42" s="150"/>
      <c r="ADR42" s="150"/>
      <c r="ADS42" s="150"/>
      <c r="ADT42" s="150"/>
      <c r="ADU42" s="150"/>
      <c r="ADV42" s="150"/>
      <c r="ADW42" s="150"/>
      <c r="ADX42" s="150"/>
      <c r="ADY42" s="150"/>
      <c r="ADZ42" s="150"/>
      <c r="AEA42" s="150"/>
      <c r="AEB42" s="150"/>
      <c r="AEC42" s="150"/>
      <c r="AED42" s="150"/>
      <c r="AEE42" s="150"/>
      <c r="AEF42" s="150"/>
      <c r="AEG42" s="150"/>
      <c r="AEH42" s="150"/>
      <c r="AEI42" s="150"/>
      <c r="AEK42" s="150"/>
      <c r="AEL42" s="150"/>
      <c r="AEM42" s="150"/>
      <c r="AEN42" s="150"/>
      <c r="AEO42" s="150"/>
      <c r="AEP42" s="150"/>
      <c r="AEQ42" s="150"/>
      <c r="AER42" s="150"/>
      <c r="AES42" s="150"/>
      <c r="AET42" s="150"/>
      <c r="AEU42" s="150"/>
      <c r="AEV42" s="150"/>
      <c r="AEW42" s="150"/>
      <c r="AEX42" s="150"/>
      <c r="AEY42" s="150"/>
      <c r="AEZ42" s="150"/>
      <c r="AFA42" s="150"/>
      <c r="AFB42" s="150"/>
      <c r="AFC42" s="150"/>
      <c r="AFD42" s="150"/>
    </row>
    <row r="43" spans="1:836" s="159" customFormat="1" ht="20.100000000000001" customHeight="1" outlineLevel="4">
      <c r="A43" s="166"/>
      <c r="B43" s="162" t="s">
        <v>493</v>
      </c>
      <c r="C43" s="100" t="s">
        <v>489</v>
      </c>
      <c r="D43" s="110"/>
      <c r="E43" s="167"/>
      <c r="F43" s="206">
        <f>F40+7</f>
        <v>45467</v>
      </c>
      <c r="G43" s="206">
        <f>F43+H43-1</f>
        <v>45487</v>
      </c>
      <c r="H43" s="156">
        <v>21</v>
      </c>
      <c r="I43" s="157">
        <f t="shared" ca="1" si="61"/>
        <v>0</v>
      </c>
      <c r="J43" s="207">
        <f ca="1">H43*K43-H43*I43</f>
        <v>0</v>
      </c>
      <c r="K43" s="111">
        <v>0</v>
      </c>
      <c r="L43" s="158"/>
      <c r="M43" s="158"/>
      <c r="N43" s="158"/>
      <c r="O43" s="158"/>
      <c r="P43" s="158"/>
      <c r="Q43" s="158"/>
      <c r="R43" s="158"/>
      <c r="S43" s="158"/>
      <c r="T43" s="158"/>
      <c r="U43" s="158"/>
      <c r="V43" s="158"/>
      <c r="W43" s="158"/>
      <c r="X43" s="158"/>
      <c r="Y43" s="158"/>
      <c r="Z43" s="158"/>
      <c r="AA43" s="158"/>
      <c r="AB43" s="158"/>
      <c r="AC43" s="158"/>
      <c r="AD43" s="158"/>
      <c r="AE43" s="158"/>
      <c r="AF43" s="158"/>
      <c r="AG43" s="158"/>
      <c r="AH43" s="158"/>
      <c r="AI43" s="158"/>
      <c r="AJ43" s="158"/>
      <c r="AK43" s="158"/>
      <c r="AL43" s="158"/>
      <c r="AM43" s="158"/>
      <c r="AN43" s="158"/>
      <c r="AO43" s="158"/>
      <c r="AP43" s="158"/>
      <c r="AQ43" s="158"/>
      <c r="AR43" s="158"/>
      <c r="AS43" s="158"/>
      <c r="AT43" s="158"/>
      <c r="AU43" s="158"/>
      <c r="AV43" s="158"/>
      <c r="AW43" s="158"/>
      <c r="AX43" s="158"/>
      <c r="AY43" s="158"/>
      <c r="AZ43" s="158"/>
      <c r="BA43" s="158"/>
      <c r="BB43" s="158"/>
      <c r="BC43" s="158"/>
      <c r="BD43" s="158"/>
      <c r="BE43" s="158"/>
      <c r="BF43" s="158"/>
      <c r="BG43" s="158"/>
      <c r="BH43" s="158"/>
      <c r="BI43" s="158"/>
      <c r="BJ43" s="158"/>
      <c r="BK43" s="158"/>
      <c r="BL43" s="158"/>
      <c r="BM43" s="158"/>
      <c r="BN43" s="158"/>
      <c r="BO43" s="158"/>
      <c r="BP43" s="158"/>
      <c r="BQ43" s="158"/>
      <c r="BR43" s="158"/>
      <c r="BS43" s="158"/>
      <c r="BT43" s="158"/>
      <c r="BU43" s="158"/>
      <c r="BV43" s="158"/>
      <c r="BW43" s="158"/>
      <c r="BX43" s="158"/>
      <c r="BY43" s="158"/>
      <c r="BZ43" s="158"/>
      <c r="CA43" s="158"/>
      <c r="CB43" s="158"/>
      <c r="CC43" s="158"/>
      <c r="CD43" s="158"/>
      <c r="CE43" s="158"/>
      <c r="CF43" s="158"/>
      <c r="CG43" s="158"/>
      <c r="CH43" s="158"/>
      <c r="CI43" s="158"/>
      <c r="CJ43" s="158"/>
      <c r="CK43" s="158"/>
      <c r="CL43" s="158"/>
      <c r="CM43" s="158"/>
      <c r="CN43" s="158"/>
      <c r="CO43" s="158"/>
      <c r="CP43" s="158"/>
      <c r="CQ43" s="158"/>
      <c r="CR43" s="158"/>
      <c r="CS43" s="158"/>
      <c r="CT43" s="158"/>
      <c r="CU43" s="158"/>
      <c r="CV43" s="158"/>
      <c r="CW43" s="158"/>
      <c r="CX43" s="158"/>
      <c r="CY43" s="158"/>
      <c r="CZ43" s="158"/>
      <c r="DA43" s="158"/>
      <c r="DB43" s="158"/>
      <c r="DC43" s="158"/>
      <c r="DD43" s="158"/>
      <c r="DE43" s="158"/>
      <c r="DF43" s="158"/>
      <c r="DG43" s="158"/>
      <c r="DH43" s="158"/>
      <c r="DI43" s="158"/>
      <c r="DJ43" s="158"/>
      <c r="DK43" s="158"/>
      <c r="DL43" s="158"/>
      <c r="DM43" s="158"/>
      <c r="DN43" s="158"/>
      <c r="DO43" s="158"/>
      <c r="DP43" s="158"/>
      <c r="DQ43" s="158"/>
      <c r="DR43" s="158"/>
      <c r="DS43" s="158"/>
      <c r="DT43" s="158"/>
      <c r="DU43" s="158"/>
      <c r="DV43" s="158"/>
      <c r="DW43" s="158"/>
      <c r="DX43" s="158"/>
      <c r="DY43" s="158"/>
      <c r="DZ43" s="158"/>
      <c r="EA43" s="158"/>
      <c r="EB43" s="158"/>
      <c r="EC43" s="158"/>
      <c r="ED43" s="158"/>
      <c r="EE43" s="158"/>
      <c r="EF43" s="158"/>
      <c r="EG43" s="158"/>
      <c r="EH43" s="158"/>
      <c r="EI43" s="158"/>
      <c r="EJ43" s="158"/>
      <c r="EK43" s="158"/>
      <c r="EL43" s="158"/>
      <c r="EM43" s="158"/>
      <c r="EN43" s="158"/>
      <c r="EO43" s="158"/>
      <c r="EP43" s="158"/>
      <c r="EQ43" s="158"/>
      <c r="ER43" s="158"/>
      <c r="ES43" s="158"/>
      <c r="ET43" s="158"/>
      <c r="EU43" s="158"/>
      <c r="EV43" s="158"/>
      <c r="EW43" s="158"/>
      <c r="EX43" s="158"/>
      <c r="EY43" s="158"/>
      <c r="EZ43" s="158"/>
      <c r="FA43" s="158"/>
      <c r="FB43" s="158"/>
      <c r="FC43" s="158"/>
      <c r="FD43" s="158"/>
      <c r="FE43" s="158"/>
      <c r="FF43" s="158"/>
      <c r="FG43" s="158"/>
      <c r="FH43" s="158"/>
      <c r="FI43" s="158"/>
      <c r="FJ43" s="158"/>
      <c r="FK43" s="158"/>
      <c r="FL43" s="158"/>
      <c r="FM43" s="158"/>
      <c r="FN43" s="158"/>
      <c r="FO43" s="158"/>
      <c r="FP43" s="158"/>
      <c r="FQ43" s="158"/>
      <c r="FR43" s="158"/>
      <c r="FS43" s="158"/>
      <c r="FT43" s="158"/>
      <c r="FU43" s="158"/>
      <c r="FV43" s="158"/>
      <c r="FW43" s="158"/>
      <c r="FX43" s="158"/>
      <c r="FY43" s="158"/>
      <c r="FZ43" s="158"/>
      <c r="GA43" s="158"/>
      <c r="GB43" s="158"/>
      <c r="GC43" s="158"/>
      <c r="GD43" s="158"/>
      <c r="GE43" s="158"/>
      <c r="GF43" s="158"/>
      <c r="GG43" s="158"/>
      <c r="GH43" s="158"/>
      <c r="GI43" s="158"/>
      <c r="GJ43" s="158"/>
      <c r="GK43" s="158"/>
      <c r="GL43" s="158"/>
      <c r="GM43" s="158"/>
      <c r="GN43" s="158"/>
      <c r="GO43" s="158"/>
      <c r="GP43" s="158"/>
      <c r="GQ43" s="158"/>
      <c r="GR43" s="158"/>
      <c r="GS43" s="158"/>
      <c r="GT43" s="158"/>
      <c r="GU43" s="158"/>
      <c r="GV43" s="158"/>
      <c r="GW43" s="158"/>
      <c r="GX43" s="158"/>
      <c r="GY43" s="158"/>
      <c r="GZ43" s="158"/>
      <c r="HA43" s="158"/>
      <c r="HB43" s="158"/>
      <c r="HC43" s="158"/>
      <c r="HD43" s="158"/>
      <c r="HE43" s="158"/>
      <c r="HF43" s="158"/>
      <c r="HG43" s="158"/>
      <c r="HH43" s="158"/>
      <c r="HI43" s="158"/>
      <c r="HJ43" s="158"/>
      <c r="HK43" s="158"/>
      <c r="HL43" s="158"/>
      <c r="HM43" s="158"/>
      <c r="HN43" s="158"/>
      <c r="HO43" s="158"/>
      <c r="HP43" s="158"/>
      <c r="HQ43" s="158"/>
      <c r="HR43" s="158"/>
      <c r="HS43" s="158"/>
      <c r="HT43" s="158"/>
      <c r="HU43" s="158"/>
      <c r="HV43" s="158"/>
      <c r="HW43" s="158"/>
      <c r="HX43" s="158"/>
      <c r="HY43" s="158"/>
      <c r="HZ43" s="158"/>
      <c r="IA43" s="158"/>
      <c r="IB43" s="158"/>
      <c r="IC43" s="158"/>
      <c r="ID43" s="158"/>
      <c r="IE43" s="158"/>
      <c r="IF43" s="158"/>
      <c r="IG43" s="158"/>
      <c r="IH43" s="158"/>
      <c r="II43" s="158"/>
      <c r="IJ43" s="158"/>
      <c r="IK43" s="158"/>
      <c r="IL43" s="158"/>
      <c r="IM43" s="158"/>
      <c r="IN43" s="158"/>
      <c r="IO43" s="158"/>
      <c r="IP43" s="158"/>
      <c r="IQ43" s="158"/>
      <c r="IR43" s="158"/>
      <c r="IS43" s="158"/>
      <c r="IT43" s="158"/>
      <c r="IU43" s="158"/>
      <c r="IV43" s="158"/>
      <c r="IW43" s="158"/>
      <c r="IX43" s="158"/>
      <c r="IY43" s="158"/>
      <c r="IZ43" s="158"/>
      <c r="JA43" s="158"/>
      <c r="JB43" s="158"/>
      <c r="JC43" s="158"/>
      <c r="JD43" s="158"/>
      <c r="JE43" s="158"/>
      <c r="JF43" s="158"/>
      <c r="JG43" s="158"/>
      <c r="JH43" s="158"/>
      <c r="JI43" s="158"/>
      <c r="JJ43" s="158"/>
      <c r="JK43" s="158"/>
      <c r="JL43" s="158"/>
      <c r="JM43" s="158"/>
      <c r="JN43" s="158"/>
      <c r="JO43" s="158"/>
      <c r="JP43" s="158"/>
      <c r="JQ43" s="158"/>
      <c r="JR43" s="158"/>
      <c r="JS43" s="158"/>
      <c r="JT43" s="158"/>
      <c r="JU43" s="158"/>
      <c r="JV43" s="158"/>
      <c r="JW43" s="158"/>
      <c r="JX43" s="158"/>
      <c r="JY43" s="158"/>
      <c r="JZ43" s="158"/>
      <c r="KA43" s="158"/>
      <c r="KB43" s="158"/>
      <c r="KC43" s="158"/>
      <c r="KD43" s="158"/>
      <c r="KE43" s="158"/>
      <c r="KF43" s="158"/>
      <c r="KG43" s="158"/>
      <c r="KH43" s="158"/>
      <c r="KI43" s="158"/>
      <c r="KJ43" s="158"/>
      <c r="KK43" s="158"/>
      <c r="KL43" s="158"/>
      <c r="KM43" s="158"/>
      <c r="KN43" s="158"/>
      <c r="KO43" s="158"/>
      <c r="KP43" s="158"/>
      <c r="KQ43" s="158"/>
      <c r="KR43" s="158"/>
      <c r="KS43" s="158"/>
      <c r="KT43" s="158"/>
      <c r="KU43" s="158"/>
      <c r="KV43" s="158"/>
      <c r="KW43" s="158"/>
      <c r="KX43" s="158"/>
      <c r="KY43" s="158"/>
      <c r="KZ43" s="158"/>
      <c r="LA43" s="158"/>
      <c r="LB43" s="158"/>
      <c r="LC43" s="158"/>
      <c r="LD43" s="158"/>
      <c r="LE43" s="158"/>
      <c r="LF43" s="158"/>
      <c r="LG43" s="158"/>
      <c r="LH43" s="158"/>
      <c r="LI43" s="158"/>
      <c r="LJ43" s="158"/>
      <c r="LK43" s="158"/>
      <c r="LL43" s="158"/>
      <c r="LM43" s="158"/>
      <c r="LN43" s="158"/>
      <c r="LO43" s="158"/>
      <c r="LP43" s="158"/>
      <c r="LQ43" s="158"/>
      <c r="LR43" s="158"/>
      <c r="LS43" s="158"/>
      <c r="LT43" s="158"/>
      <c r="LU43" s="158"/>
      <c r="LV43" s="158"/>
      <c r="LW43" s="158"/>
      <c r="LX43" s="158"/>
      <c r="LY43" s="158"/>
      <c r="LZ43" s="158"/>
      <c r="MA43" s="158"/>
      <c r="MB43" s="158"/>
      <c r="MC43" s="158"/>
      <c r="MD43" s="158"/>
      <c r="ME43" s="158"/>
      <c r="MF43" s="158"/>
      <c r="MG43" s="158"/>
      <c r="MH43" s="158"/>
      <c r="MI43" s="158"/>
      <c r="MJ43" s="158"/>
      <c r="MK43" s="158"/>
      <c r="ML43" s="158"/>
      <c r="MM43" s="158"/>
      <c r="MN43" s="158"/>
      <c r="MO43" s="158"/>
      <c r="MP43" s="158"/>
      <c r="MQ43" s="158"/>
      <c r="MR43" s="158"/>
      <c r="MS43" s="158"/>
      <c r="MT43" s="158"/>
      <c r="MU43" s="158"/>
      <c r="MV43" s="158"/>
      <c r="MW43" s="158"/>
      <c r="MX43" s="158"/>
      <c r="MY43" s="158"/>
      <c r="MZ43" s="158"/>
      <c r="NA43" s="158"/>
      <c r="NB43" s="158"/>
      <c r="NC43" s="158"/>
      <c r="ND43" s="158"/>
      <c r="NE43" s="158"/>
      <c r="NF43" s="158"/>
      <c r="NG43" s="158"/>
      <c r="NH43" s="158"/>
      <c r="NI43" s="158"/>
      <c r="NJ43" s="158"/>
      <c r="NK43" s="158"/>
      <c r="NL43" s="158"/>
      <c r="NM43" s="158"/>
      <c r="NN43" s="158"/>
      <c r="NO43" s="158"/>
      <c r="NP43" s="158"/>
      <c r="NQ43" s="158"/>
      <c r="NR43" s="158"/>
      <c r="NS43" s="158"/>
      <c r="NT43" s="158"/>
      <c r="NU43" s="158"/>
      <c r="NV43" s="158"/>
      <c r="NW43" s="158"/>
      <c r="NX43" s="158"/>
      <c r="NY43" s="158"/>
      <c r="NZ43" s="158"/>
      <c r="OA43" s="158"/>
      <c r="OB43" s="158"/>
      <c r="OC43" s="158"/>
      <c r="OD43" s="158"/>
      <c r="OE43" s="158"/>
      <c r="OF43" s="158"/>
      <c r="OG43" s="158"/>
      <c r="OH43" s="158"/>
      <c r="OI43" s="158"/>
      <c r="OJ43" s="158"/>
      <c r="OK43" s="158"/>
      <c r="OL43" s="158"/>
      <c r="OM43" s="158"/>
      <c r="ON43" s="158"/>
      <c r="OO43" s="158"/>
      <c r="OP43" s="158"/>
      <c r="OQ43" s="158"/>
      <c r="OR43" s="158"/>
      <c r="OS43" s="158"/>
      <c r="OT43" s="158"/>
      <c r="OU43" s="158"/>
      <c r="OV43" s="158"/>
      <c r="OW43" s="158"/>
      <c r="OX43" s="158"/>
      <c r="OY43" s="158"/>
      <c r="OZ43" s="158"/>
      <c r="PA43" s="158"/>
      <c r="PB43" s="158"/>
      <c r="PC43" s="158"/>
      <c r="PD43" s="158"/>
      <c r="PE43" s="158"/>
      <c r="PF43" s="158"/>
      <c r="PG43" s="158"/>
      <c r="PH43" s="158"/>
      <c r="PI43" s="158"/>
      <c r="PJ43" s="158"/>
      <c r="PK43" s="158"/>
      <c r="PL43" s="158"/>
      <c r="PM43" s="158"/>
      <c r="PN43" s="158"/>
      <c r="PO43" s="158"/>
      <c r="PP43" s="158"/>
      <c r="PQ43" s="158"/>
      <c r="PR43" s="158"/>
      <c r="PS43" s="158"/>
      <c r="PT43" s="158"/>
      <c r="PU43" s="158"/>
      <c r="PV43" s="158"/>
      <c r="PW43" s="158"/>
      <c r="PX43" s="158"/>
      <c r="PY43" s="158"/>
      <c r="PZ43" s="158"/>
      <c r="QA43" s="158"/>
      <c r="QB43" s="158"/>
      <c r="QC43" s="158"/>
      <c r="QD43" s="158"/>
      <c r="QE43" s="158"/>
      <c r="QF43" s="158"/>
      <c r="QG43" s="158"/>
      <c r="QH43" s="158"/>
      <c r="QI43" s="158"/>
      <c r="QJ43" s="158"/>
      <c r="QK43" s="158"/>
      <c r="QL43" s="158"/>
      <c r="QM43" s="158"/>
      <c r="QN43" s="158"/>
      <c r="QO43" s="158"/>
      <c r="QP43" s="158"/>
      <c r="QQ43" s="158"/>
      <c r="QR43" s="158"/>
      <c r="QS43" s="158"/>
      <c r="QT43" s="158"/>
      <c r="QU43" s="158"/>
      <c r="QV43" s="158"/>
      <c r="QW43" s="158"/>
      <c r="QX43" s="158"/>
      <c r="QY43" s="158"/>
      <c r="QZ43" s="158"/>
      <c r="RA43" s="158"/>
      <c r="RB43" s="158"/>
      <c r="RC43" s="158"/>
      <c r="RD43" s="158"/>
      <c r="RE43" s="158"/>
      <c r="RF43" s="158"/>
      <c r="RG43" s="158"/>
      <c r="RH43" s="158"/>
      <c r="RI43" s="158"/>
      <c r="RJ43" s="158"/>
      <c r="RK43" s="158"/>
      <c r="RL43" s="158"/>
      <c r="RM43" s="158"/>
      <c r="RN43" s="158"/>
      <c r="RO43" s="158"/>
      <c r="RP43" s="158"/>
      <c r="RQ43" s="158"/>
      <c r="RR43" s="158"/>
      <c r="RS43" s="158"/>
      <c r="RT43" s="158"/>
      <c r="RU43" s="158"/>
      <c r="RV43" s="158"/>
      <c r="RW43" s="158"/>
      <c r="RX43" s="158"/>
      <c r="RY43" s="158"/>
      <c r="RZ43" s="158"/>
      <c r="SA43" s="158"/>
      <c r="SB43" s="158"/>
      <c r="SC43" s="158"/>
      <c r="SD43" s="158"/>
      <c r="SE43" s="158"/>
      <c r="SF43" s="158"/>
      <c r="SG43" s="158"/>
      <c r="SH43" s="158"/>
      <c r="SI43" s="158"/>
      <c r="SJ43" s="158"/>
      <c r="SK43" s="158"/>
      <c r="SL43" s="158"/>
      <c r="SM43" s="158"/>
      <c r="SN43" s="158"/>
      <c r="SO43" s="158"/>
      <c r="SP43" s="158"/>
      <c r="SQ43" s="158"/>
      <c r="SR43" s="158"/>
      <c r="SS43" s="158"/>
      <c r="ST43" s="158"/>
      <c r="SU43" s="158"/>
      <c r="SV43" s="158"/>
      <c r="SW43" s="158"/>
      <c r="SX43" s="158"/>
      <c r="SY43" s="158"/>
      <c r="SZ43" s="158"/>
      <c r="TA43" s="158"/>
      <c r="TB43" s="158"/>
      <c r="TC43" s="158"/>
      <c r="TD43" s="158"/>
      <c r="TE43" s="158"/>
      <c r="TF43" s="158"/>
      <c r="TG43" s="158"/>
      <c r="TH43" s="158"/>
      <c r="TI43" s="158"/>
      <c r="TJ43" s="158"/>
      <c r="TK43" s="158"/>
      <c r="TL43" s="158"/>
      <c r="TM43" s="158"/>
      <c r="TN43" s="158"/>
      <c r="TO43" s="158"/>
      <c r="TP43" s="158"/>
      <c r="TQ43" s="158"/>
      <c r="TR43" s="158"/>
      <c r="TS43" s="158"/>
      <c r="TT43" s="158"/>
      <c r="TU43" s="158"/>
      <c r="TV43" s="158"/>
      <c r="TW43" s="158"/>
      <c r="TX43" s="158"/>
      <c r="TY43" s="158"/>
      <c r="TZ43" s="158"/>
      <c r="UA43" s="158"/>
      <c r="UB43" s="158"/>
      <c r="UC43" s="158"/>
      <c r="UD43" s="158"/>
      <c r="UE43" s="158"/>
      <c r="UF43" s="158"/>
      <c r="UG43" s="158"/>
      <c r="UH43" s="158"/>
      <c r="UI43" s="158"/>
      <c r="UJ43" s="158"/>
      <c r="UK43" s="158"/>
      <c r="UL43" s="158"/>
      <c r="UM43" s="158"/>
      <c r="UN43" s="158"/>
      <c r="UO43" s="158"/>
      <c r="UP43" s="158"/>
      <c r="UQ43" s="158"/>
      <c r="US43" s="158"/>
      <c r="UT43" s="158"/>
      <c r="UU43" s="158"/>
      <c r="UV43" s="158"/>
      <c r="UW43" s="158"/>
      <c r="UX43" s="158"/>
      <c r="UY43" s="158"/>
      <c r="UZ43" s="158"/>
      <c r="VA43" s="158"/>
      <c r="VB43" s="158"/>
      <c r="VC43" s="158"/>
      <c r="VD43" s="158"/>
      <c r="VE43" s="158"/>
      <c r="VF43" s="158"/>
      <c r="VG43" s="158"/>
      <c r="VH43" s="158"/>
      <c r="VI43" s="158"/>
      <c r="VJ43" s="158"/>
      <c r="VK43" s="158"/>
      <c r="VL43" s="158"/>
      <c r="VN43" s="158"/>
      <c r="VO43" s="158"/>
      <c r="VP43" s="158"/>
      <c r="VQ43" s="158"/>
      <c r="VR43" s="158"/>
      <c r="VS43" s="158"/>
      <c r="VT43" s="158"/>
      <c r="VU43" s="158"/>
      <c r="VV43" s="158"/>
      <c r="VW43" s="158"/>
      <c r="VX43" s="158"/>
      <c r="VY43" s="158"/>
      <c r="VZ43" s="158"/>
      <c r="WA43" s="158"/>
      <c r="WB43" s="158"/>
      <c r="WC43" s="158"/>
      <c r="WD43" s="158"/>
      <c r="WE43" s="158"/>
      <c r="WF43" s="158"/>
      <c r="WG43" s="158"/>
      <c r="WI43" s="158"/>
      <c r="WJ43" s="158"/>
      <c r="WK43" s="158"/>
      <c r="WL43" s="158"/>
      <c r="WM43" s="158"/>
      <c r="WN43" s="158"/>
      <c r="WO43" s="158"/>
      <c r="WP43" s="158"/>
      <c r="WQ43" s="158"/>
      <c r="WR43" s="158"/>
      <c r="WS43" s="158"/>
      <c r="WT43" s="158"/>
      <c r="WU43" s="158"/>
      <c r="WV43" s="158"/>
      <c r="WW43" s="158"/>
      <c r="WX43" s="158"/>
      <c r="WY43" s="158"/>
      <c r="WZ43" s="158"/>
      <c r="XA43" s="158"/>
      <c r="XB43" s="158"/>
      <c r="XD43" s="158"/>
      <c r="XE43" s="158"/>
      <c r="XF43" s="158"/>
      <c r="XG43" s="158"/>
      <c r="XH43" s="158"/>
      <c r="XI43" s="158"/>
      <c r="XJ43" s="158"/>
      <c r="XK43" s="158"/>
      <c r="XL43" s="158"/>
      <c r="XM43" s="158"/>
      <c r="XN43" s="158"/>
      <c r="XO43" s="158"/>
      <c r="XP43" s="158"/>
      <c r="XQ43" s="158"/>
      <c r="XR43" s="158"/>
      <c r="XS43" s="158"/>
      <c r="XT43" s="158"/>
      <c r="XU43" s="158"/>
      <c r="XV43" s="158"/>
      <c r="XW43" s="158"/>
      <c r="XY43" s="158"/>
      <c r="XZ43" s="158"/>
      <c r="YA43" s="158"/>
      <c r="YB43" s="158"/>
      <c r="YC43" s="158"/>
      <c r="YD43" s="158"/>
      <c r="YE43" s="158"/>
      <c r="YF43" s="158"/>
      <c r="YG43" s="158"/>
      <c r="YH43" s="158"/>
      <c r="YI43" s="158"/>
      <c r="YJ43" s="158"/>
      <c r="YK43" s="158"/>
      <c r="YL43" s="158"/>
      <c r="YM43" s="158"/>
      <c r="YN43" s="158"/>
      <c r="YO43" s="158"/>
      <c r="YP43" s="158"/>
      <c r="YQ43" s="158"/>
      <c r="YR43" s="158"/>
      <c r="YT43" s="158"/>
      <c r="YU43" s="158"/>
      <c r="YV43" s="158"/>
      <c r="YW43" s="158"/>
      <c r="YX43" s="158"/>
      <c r="YY43" s="158"/>
      <c r="YZ43" s="158"/>
      <c r="ZA43" s="158"/>
      <c r="ZB43" s="158"/>
      <c r="ZC43" s="158"/>
      <c r="ZD43" s="158"/>
      <c r="ZE43" s="158"/>
      <c r="ZF43" s="158"/>
      <c r="ZG43" s="158"/>
      <c r="ZH43" s="158"/>
      <c r="ZI43" s="158"/>
      <c r="ZJ43" s="158"/>
      <c r="ZK43" s="158"/>
      <c r="ZL43" s="158"/>
      <c r="ZM43" s="158"/>
      <c r="ZO43" s="158"/>
      <c r="ZP43" s="158"/>
      <c r="ZQ43" s="158"/>
      <c r="ZR43" s="158"/>
      <c r="ZS43" s="158"/>
      <c r="ZT43" s="158"/>
      <c r="ZU43" s="158"/>
      <c r="ZV43" s="158"/>
      <c r="ZW43" s="158"/>
      <c r="ZX43" s="158"/>
      <c r="ZY43" s="158"/>
      <c r="ZZ43" s="158"/>
      <c r="AAA43" s="158"/>
      <c r="AAB43" s="158"/>
      <c r="AAC43" s="158"/>
      <c r="AAD43" s="158"/>
      <c r="AAE43" s="158"/>
      <c r="AAF43" s="158"/>
      <c r="AAG43" s="158"/>
      <c r="AAH43" s="158"/>
      <c r="AAJ43" s="158"/>
      <c r="AAK43" s="158"/>
      <c r="AAL43" s="158"/>
      <c r="AAM43" s="158"/>
      <c r="AAN43" s="158"/>
      <c r="AAO43" s="158"/>
      <c r="AAP43" s="158"/>
      <c r="AAQ43" s="158"/>
      <c r="AAR43" s="158"/>
      <c r="AAS43" s="158"/>
      <c r="AAT43" s="158"/>
      <c r="AAU43" s="158"/>
      <c r="AAV43" s="158"/>
      <c r="AAW43" s="158"/>
      <c r="AAX43" s="158"/>
      <c r="AAY43" s="158"/>
      <c r="AAZ43" s="158"/>
      <c r="ABA43" s="158"/>
      <c r="ABB43" s="158"/>
      <c r="ABC43" s="158"/>
      <c r="ABE43" s="158"/>
      <c r="ABF43" s="158"/>
      <c r="ABG43" s="158"/>
      <c r="ABH43" s="158"/>
      <c r="ABI43" s="158"/>
      <c r="ABJ43" s="158"/>
      <c r="ABK43" s="158"/>
      <c r="ABL43" s="158"/>
      <c r="ABM43" s="158"/>
      <c r="ABN43" s="158"/>
      <c r="ABO43" s="158"/>
      <c r="ABP43" s="158"/>
      <c r="ABQ43" s="158"/>
      <c r="ABR43" s="158"/>
      <c r="ABS43" s="158"/>
      <c r="ABT43" s="158"/>
      <c r="ABU43" s="158"/>
      <c r="ABV43" s="158"/>
      <c r="ABW43" s="158"/>
      <c r="ABX43" s="158"/>
      <c r="ABZ43" s="158"/>
      <c r="ACA43" s="158"/>
      <c r="ACB43" s="158"/>
      <c r="ACC43" s="158"/>
      <c r="ACD43" s="158"/>
      <c r="ACE43" s="158"/>
      <c r="ACF43" s="158"/>
      <c r="ACG43" s="158"/>
      <c r="ACH43" s="158"/>
      <c r="ACI43" s="158"/>
      <c r="ACJ43" s="158"/>
      <c r="ACK43" s="158"/>
      <c r="ACL43" s="158"/>
      <c r="ACM43" s="158"/>
      <c r="ACN43" s="158"/>
      <c r="ACO43" s="158"/>
      <c r="ACP43" s="158"/>
      <c r="ACQ43" s="158"/>
      <c r="ACR43" s="158"/>
      <c r="ACS43" s="158"/>
      <c r="ACU43" s="158"/>
      <c r="ACV43" s="158"/>
      <c r="ACW43" s="158"/>
      <c r="ACX43" s="158"/>
      <c r="ACY43" s="158"/>
      <c r="ACZ43" s="158"/>
      <c r="ADA43" s="158"/>
      <c r="ADB43" s="158"/>
      <c r="ADC43" s="158"/>
      <c r="ADD43" s="158"/>
      <c r="ADE43" s="158"/>
      <c r="ADF43" s="158"/>
      <c r="ADG43" s="158"/>
      <c r="ADH43" s="158"/>
      <c r="ADI43" s="158"/>
      <c r="ADJ43" s="158"/>
      <c r="ADK43" s="158"/>
      <c r="ADL43" s="158"/>
      <c r="ADM43" s="158"/>
      <c r="ADN43" s="158"/>
      <c r="ADP43" s="158"/>
      <c r="ADQ43" s="158"/>
      <c r="ADR43" s="158"/>
      <c r="ADS43" s="158"/>
      <c r="ADT43" s="158"/>
      <c r="ADU43" s="158"/>
      <c r="ADV43" s="158"/>
      <c r="ADW43" s="158"/>
      <c r="ADX43" s="158"/>
      <c r="ADY43" s="158"/>
      <c r="ADZ43" s="158"/>
      <c r="AEA43" s="158"/>
      <c r="AEB43" s="158"/>
      <c r="AEC43" s="158"/>
      <c r="AED43" s="158"/>
      <c r="AEE43" s="158"/>
      <c r="AEF43" s="158"/>
      <c r="AEG43" s="158"/>
      <c r="AEH43" s="158"/>
      <c r="AEI43" s="158"/>
      <c r="AEK43" s="158"/>
      <c r="AEL43" s="158"/>
      <c r="AEM43" s="158"/>
      <c r="AEN43" s="158"/>
      <c r="AEO43" s="158"/>
      <c r="AEP43" s="158"/>
      <c r="AEQ43" s="158"/>
      <c r="AER43" s="158"/>
      <c r="AES43" s="158"/>
      <c r="AET43" s="158"/>
      <c r="AEU43" s="158"/>
      <c r="AEV43" s="158"/>
      <c r="AEW43" s="158"/>
      <c r="AEX43" s="158"/>
      <c r="AEY43" s="158"/>
      <c r="AEZ43" s="158"/>
      <c r="AFA43" s="158"/>
      <c r="AFB43" s="158"/>
      <c r="AFC43" s="158"/>
      <c r="AFD43" s="158"/>
    </row>
    <row r="44" spans="1:836" s="159" customFormat="1" ht="20.100000000000001" customHeight="1" outlineLevel="4">
      <c r="A44" s="166"/>
      <c r="B44" s="162" t="s">
        <v>493</v>
      </c>
      <c r="C44" s="100" t="s">
        <v>490</v>
      </c>
      <c r="D44" s="110"/>
      <c r="E44" s="167"/>
      <c r="F44" s="206">
        <f>G43</f>
        <v>45487</v>
      </c>
      <c r="G44" s="206">
        <f t="shared" ref="G44" si="71">F44+H44-1</f>
        <v>45514</v>
      </c>
      <c r="H44" s="156">
        <v>28</v>
      </c>
      <c r="I44" s="157">
        <f t="shared" ca="1" si="61"/>
        <v>0</v>
      </c>
      <c r="J44" s="207">
        <f ca="1">H44*K44-H44*I44</f>
        <v>0</v>
      </c>
      <c r="K44" s="111">
        <v>0</v>
      </c>
      <c r="L44" s="158"/>
      <c r="M44" s="158"/>
      <c r="N44" s="158"/>
      <c r="O44" s="158"/>
      <c r="P44" s="158"/>
      <c r="Q44" s="158"/>
      <c r="R44" s="158"/>
      <c r="S44" s="158"/>
      <c r="T44" s="158"/>
      <c r="U44" s="158"/>
      <c r="V44" s="158"/>
      <c r="W44" s="158"/>
      <c r="X44" s="158"/>
      <c r="Y44" s="158"/>
      <c r="Z44" s="158"/>
      <c r="AA44" s="158"/>
      <c r="AB44" s="158"/>
      <c r="AC44" s="158"/>
      <c r="AD44" s="158"/>
      <c r="AE44" s="158"/>
      <c r="AF44" s="158"/>
      <c r="AG44" s="158"/>
      <c r="AH44" s="158"/>
      <c r="AI44" s="158"/>
      <c r="AJ44" s="158"/>
      <c r="AK44" s="158"/>
      <c r="AL44" s="158"/>
      <c r="AM44" s="158"/>
      <c r="AN44" s="158"/>
      <c r="AO44" s="158"/>
      <c r="AP44" s="158"/>
      <c r="AQ44" s="158"/>
      <c r="AR44" s="158"/>
      <c r="AS44" s="158"/>
      <c r="AT44" s="158"/>
      <c r="AU44" s="158"/>
      <c r="AV44" s="158"/>
      <c r="AW44" s="158"/>
      <c r="AX44" s="158"/>
      <c r="AY44" s="158"/>
      <c r="AZ44" s="158"/>
      <c r="BA44" s="158"/>
      <c r="BB44" s="158"/>
      <c r="BC44" s="158"/>
      <c r="BD44" s="158"/>
      <c r="BE44" s="158"/>
      <c r="BF44" s="158"/>
      <c r="BG44" s="158"/>
      <c r="BH44" s="158"/>
      <c r="BI44" s="158"/>
      <c r="BJ44" s="158"/>
      <c r="BK44" s="158"/>
      <c r="BL44" s="158"/>
      <c r="BM44" s="158"/>
      <c r="BN44" s="158"/>
      <c r="BO44" s="158"/>
      <c r="BP44" s="158"/>
      <c r="BQ44" s="158"/>
      <c r="BR44" s="158"/>
      <c r="BS44" s="158"/>
      <c r="BT44" s="158"/>
      <c r="BU44" s="158"/>
      <c r="BV44" s="158"/>
      <c r="BW44" s="158"/>
      <c r="BX44" s="158"/>
      <c r="BY44" s="158"/>
      <c r="BZ44" s="158"/>
      <c r="CA44" s="158"/>
      <c r="CB44" s="158"/>
      <c r="CC44" s="158"/>
      <c r="CD44" s="158"/>
      <c r="CE44" s="158"/>
      <c r="CF44" s="158"/>
      <c r="CG44" s="158"/>
      <c r="CH44" s="158"/>
      <c r="CI44" s="158"/>
      <c r="CJ44" s="158"/>
      <c r="CK44" s="158"/>
      <c r="CL44" s="158"/>
      <c r="CM44" s="158"/>
      <c r="CN44" s="158"/>
      <c r="CO44" s="158"/>
      <c r="CP44" s="158"/>
      <c r="CQ44" s="158"/>
      <c r="CR44" s="158"/>
      <c r="CS44" s="158"/>
      <c r="CT44" s="158"/>
      <c r="CU44" s="158"/>
      <c r="CV44" s="158"/>
      <c r="CW44" s="158"/>
      <c r="CX44" s="158"/>
      <c r="CY44" s="158"/>
      <c r="CZ44" s="158"/>
      <c r="DA44" s="158"/>
      <c r="DB44" s="158"/>
      <c r="DC44" s="158"/>
      <c r="DD44" s="158"/>
      <c r="DE44" s="158"/>
      <c r="DF44" s="158"/>
      <c r="DG44" s="158"/>
      <c r="DH44" s="158"/>
      <c r="DI44" s="158"/>
      <c r="DJ44" s="158"/>
      <c r="DK44" s="158"/>
      <c r="DL44" s="158"/>
      <c r="DM44" s="158"/>
      <c r="DN44" s="158"/>
      <c r="DO44" s="158"/>
      <c r="DP44" s="158"/>
      <c r="DQ44" s="158"/>
      <c r="DR44" s="158"/>
      <c r="DS44" s="158"/>
      <c r="DT44" s="158"/>
      <c r="DU44" s="158"/>
      <c r="DV44" s="158"/>
      <c r="DW44" s="158"/>
      <c r="DX44" s="158"/>
      <c r="DY44" s="158"/>
      <c r="DZ44" s="158"/>
      <c r="EA44" s="158"/>
      <c r="EB44" s="158"/>
      <c r="EC44" s="158"/>
      <c r="ED44" s="158"/>
      <c r="EE44" s="158"/>
      <c r="EF44" s="158"/>
      <c r="EG44" s="158"/>
      <c r="EH44" s="158"/>
      <c r="EI44" s="158"/>
      <c r="EJ44" s="158"/>
      <c r="EK44" s="158"/>
      <c r="EL44" s="158"/>
      <c r="EM44" s="158"/>
      <c r="EN44" s="158"/>
      <c r="EO44" s="158"/>
      <c r="EP44" s="158"/>
      <c r="EQ44" s="158"/>
      <c r="ER44" s="158"/>
      <c r="ES44" s="158"/>
      <c r="ET44" s="158"/>
      <c r="EU44" s="158"/>
      <c r="EV44" s="158"/>
      <c r="EW44" s="158"/>
      <c r="EX44" s="158"/>
      <c r="EY44" s="158"/>
      <c r="EZ44" s="158"/>
      <c r="FA44" s="158"/>
      <c r="FB44" s="158"/>
      <c r="FC44" s="158"/>
      <c r="FD44" s="158"/>
      <c r="FE44" s="158"/>
      <c r="FF44" s="158"/>
      <c r="FG44" s="158"/>
      <c r="FH44" s="158"/>
      <c r="FI44" s="158"/>
      <c r="FJ44" s="158"/>
      <c r="FK44" s="158"/>
      <c r="FL44" s="158"/>
      <c r="FM44" s="158"/>
      <c r="FN44" s="158"/>
      <c r="FO44" s="158"/>
      <c r="FP44" s="158"/>
      <c r="FQ44" s="158"/>
      <c r="FR44" s="158"/>
      <c r="FS44" s="158"/>
      <c r="FT44" s="158"/>
      <c r="FU44" s="158"/>
      <c r="FV44" s="158"/>
      <c r="FW44" s="158"/>
      <c r="FX44" s="158"/>
      <c r="FY44" s="158"/>
      <c r="FZ44" s="158"/>
      <c r="GA44" s="158"/>
      <c r="GB44" s="158"/>
      <c r="GC44" s="158"/>
      <c r="GD44" s="158"/>
      <c r="GE44" s="158"/>
      <c r="GF44" s="158"/>
      <c r="GG44" s="158"/>
      <c r="GH44" s="158"/>
      <c r="GI44" s="158"/>
      <c r="GJ44" s="158"/>
      <c r="GK44" s="158"/>
      <c r="GL44" s="158"/>
      <c r="GM44" s="158"/>
      <c r="GN44" s="158"/>
      <c r="GO44" s="158"/>
      <c r="GP44" s="158"/>
      <c r="GQ44" s="158"/>
      <c r="GR44" s="158"/>
      <c r="GS44" s="158"/>
      <c r="GT44" s="158"/>
      <c r="GU44" s="158"/>
      <c r="GV44" s="158"/>
      <c r="GW44" s="158"/>
      <c r="GX44" s="158"/>
      <c r="GY44" s="158"/>
      <c r="GZ44" s="158"/>
      <c r="HA44" s="158"/>
      <c r="HB44" s="158"/>
      <c r="HC44" s="158"/>
      <c r="HD44" s="158"/>
      <c r="HE44" s="158"/>
      <c r="HF44" s="158"/>
      <c r="HG44" s="158"/>
      <c r="HH44" s="158"/>
      <c r="HI44" s="158"/>
      <c r="HJ44" s="158"/>
      <c r="HK44" s="158"/>
      <c r="HL44" s="158"/>
      <c r="HM44" s="158"/>
      <c r="HN44" s="158"/>
      <c r="HO44" s="158"/>
      <c r="HP44" s="158"/>
      <c r="HQ44" s="158"/>
      <c r="HR44" s="158"/>
      <c r="HS44" s="158"/>
      <c r="HT44" s="158"/>
      <c r="HU44" s="158"/>
      <c r="HV44" s="158"/>
      <c r="HW44" s="158"/>
      <c r="HX44" s="158"/>
      <c r="HY44" s="158"/>
      <c r="HZ44" s="158"/>
      <c r="IA44" s="158"/>
      <c r="IB44" s="158"/>
      <c r="IC44" s="158"/>
      <c r="ID44" s="158"/>
      <c r="IE44" s="158"/>
      <c r="IF44" s="158"/>
      <c r="IG44" s="158"/>
      <c r="IH44" s="158"/>
      <c r="II44" s="158"/>
      <c r="IJ44" s="158"/>
      <c r="IK44" s="158"/>
      <c r="IL44" s="158"/>
      <c r="IM44" s="158"/>
      <c r="IN44" s="158"/>
      <c r="IO44" s="158"/>
      <c r="IP44" s="158"/>
      <c r="IQ44" s="158"/>
      <c r="IR44" s="158"/>
      <c r="IS44" s="158"/>
      <c r="IT44" s="158"/>
      <c r="IU44" s="158"/>
      <c r="IV44" s="158"/>
      <c r="IW44" s="158"/>
      <c r="IX44" s="158"/>
      <c r="IY44" s="158"/>
      <c r="IZ44" s="158"/>
      <c r="JA44" s="158"/>
      <c r="JB44" s="158"/>
      <c r="JC44" s="158"/>
      <c r="JD44" s="158"/>
      <c r="JE44" s="158"/>
      <c r="JF44" s="158"/>
      <c r="JG44" s="158"/>
      <c r="JH44" s="158"/>
      <c r="JI44" s="158"/>
      <c r="JJ44" s="158"/>
      <c r="JK44" s="158"/>
      <c r="JL44" s="158"/>
      <c r="JM44" s="158"/>
      <c r="JN44" s="158"/>
      <c r="JO44" s="158"/>
      <c r="JP44" s="158"/>
      <c r="JQ44" s="158"/>
      <c r="JR44" s="158"/>
      <c r="JS44" s="158"/>
      <c r="JT44" s="158"/>
      <c r="JU44" s="158"/>
      <c r="JV44" s="158"/>
      <c r="JW44" s="158"/>
      <c r="JX44" s="158"/>
      <c r="JY44" s="158"/>
      <c r="JZ44" s="158"/>
      <c r="KA44" s="158"/>
      <c r="KB44" s="158"/>
      <c r="KC44" s="158"/>
      <c r="KD44" s="158"/>
      <c r="KE44" s="158"/>
      <c r="KF44" s="158"/>
      <c r="KG44" s="158"/>
      <c r="KH44" s="158"/>
      <c r="KI44" s="158"/>
      <c r="KJ44" s="158"/>
      <c r="KK44" s="158"/>
      <c r="KL44" s="158"/>
      <c r="KM44" s="158"/>
      <c r="KN44" s="158"/>
      <c r="KO44" s="158"/>
      <c r="KP44" s="158"/>
      <c r="KQ44" s="158"/>
      <c r="KR44" s="158"/>
      <c r="KS44" s="158"/>
      <c r="KT44" s="158"/>
      <c r="KU44" s="158"/>
      <c r="KV44" s="158"/>
      <c r="KW44" s="158"/>
      <c r="KX44" s="158"/>
      <c r="KY44" s="158"/>
      <c r="KZ44" s="158"/>
      <c r="LA44" s="158"/>
      <c r="LB44" s="158"/>
      <c r="LC44" s="158"/>
      <c r="LD44" s="158"/>
      <c r="LE44" s="158"/>
      <c r="LF44" s="158"/>
      <c r="LG44" s="158"/>
      <c r="LH44" s="158"/>
      <c r="LI44" s="158"/>
      <c r="LJ44" s="158"/>
      <c r="LK44" s="158"/>
      <c r="LL44" s="158"/>
      <c r="LM44" s="158"/>
      <c r="LN44" s="158"/>
      <c r="LO44" s="158"/>
      <c r="LP44" s="158"/>
      <c r="LQ44" s="158"/>
      <c r="LR44" s="158"/>
      <c r="LS44" s="158"/>
      <c r="LT44" s="158"/>
      <c r="LU44" s="158"/>
      <c r="LV44" s="158"/>
      <c r="LW44" s="158"/>
      <c r="LX44" s="158"/>
      <c r="LY44" s="158"/>
      <c r="LZ44" s="158"/>
      <c r="MA44" s="158"/>
      <c r="MB44" s="158"/>
      <c r="MC44" s="158"/>
      <c r="MD44" s="158"/>
      <c r="ME44" s="158"/>
      <c r="MF44" s="158"/>
      <c r="MG44" s="158"/>
      <c r="MH44" s="158"/>
      <c r="MI44" s="158"/>
      <c r="MJ44" s="158"/>
      <c r="MK44" s="158"/>
      <c r="ML44" s="158"/>
      <c r="MM44" s="158"/>
      <c r="MN44" s="158"/>
      <c r="MO44" s="158"/>
      <c r="MP44" s="158"/>
      <c r="MQ44" s="158"/>
      <c r="MR44" s="158"/>
      <c r="MS44" s="158"/>
      <c r="MT44" s="158"/>
      <c r="MU44" s="158"/>
      <c r="MV44" s="158"/>
      <c r="MW44" s="158"/>
      <c r="MX44" s="158"/>
      <c r="MY44" s="158"/>
      <c r="MZ44" s="158"/>
      <c r="NA44" s="158"/>
      <c r="NB44" s="158"/>
      <c r="NC44" s="158"/>
      <c r="ND44" s="158"/>
      <c r="NE44" s="158"/>
      <c r="NF44" s="158"/>
      <c r="NG44" s="158"/>
      <c r="NH44" s="158"/>
      <c r="NI44" s="158"/>
      <c r="NJ44" s="158"/>
      <c r="NK44" s="158"/>
      <c r="NL44" s="158"/>
      <c r="NM44" s="158"/>
      <c r="NN44" s="158"/>
      <c r="NO44" s="158"/>
      <c r="NP44" s="158"/>
      <c r="NQ44" s="158"/>
      <c r="NR44" s="158"/>
      <c r="NS44" s="158"/>
      <c r="NT44" s="158"/>
      <c r="NU44" s="158"/>
      <c r="NV44" s="158"/>
      <c r="NW44" s="158"/>
      <c r="NX44" s="158"/>
      <c r="NY44" s="158"/>
      <c r="NZ44" s="158"/>
      <c r="OA44" s="158"/>
      <c r="OB44" s="158"/>
      <c r="OC44" s="158"/>
      <c r="OD44" s="158"/>
      <c r="OE44" s="158"/>
      <c r="OF44" s="158"/>
      <c r="OG44" s="158"/>
      <c r="OH44" s="158"/>
      <c r="OI44" s="158"/>
      <c r="OJ44" s="158"/>
      <c r="OK44" s="158"/>
      <c r="OL44" s="158"/>
      <c r="OM44" s="158"/>
      <c r="ON44" s="158"/>
      <c r="OO44" s="158"/>
      <c r="OP44" s="158"/>
      <c r="OQ44" s="158"/>
      <c r="OR44" s="158"/>
      <c r="OS44" s="158"/>
      <c r="OT44" s="158"/>
      <c r="OU44" s="158"/>
      <c r="OV44" s="158"/>
      <c r="OW44" s="158"/>
      <c r="OX44" s="158"/>
      <c r="OY44" s="158"/>
      <c r="OZ44" s="158"/>
      <c r="PA44" s="158"/>
      <c r="PB44" s="158"/>
      <c r="PC44" s="158"/>
      <c r="PD44" s="158"/>
      <c r="PE44" s="158"/>
      <c r="PF44" s="158"/>
      <c r="PG44" s="158"/>
      <c r="PH44" s="158"/>
      <c r="PI44" s="158"/>
      <c r="PJ44" s="158"/>
      <c r="PK44" s="158"/>
      <c r="PL44" s="158"/>
      <c r="PM44" s="158"/>
      <c r="PN44" s="158"/>
      <c r="PO44" s="158"/>
      <c r="PP44" s="158"/>
      <c r="PQ44" s="158"/>
      <c r="PR44" s="158"/>
      <c r="PS44" s="158"/>
      <c r="PT44" s="158"/>
      <c r="PU44" s="158"/>
      <c r="PV44" s="158"/>
      <c r="PW44" s="158"/>
      <c r="PX44" s="158"/>
      <c r="PY44" s="158"/>
      <c r="PZ44" s="158"/>
      <c r="QA44" s="158"/>
      <c r="QB44" s="158"/>
      <c r="QC44" s="158"/>
      <c r="QD44" s="158"/>
      <c r="QE44" s="158"/>
      <c r="QF44" s="158"/>
      <c r="QG44" s="158"/>
      <c r="QH44" s="158"/>
      <c r="QI44" s="158"/>
      <c r="QJ44" s="158"/>
      <c r="QK44" s="158"/>
      <c r="QL44" s="158"/>
      <c r="QM44" s="158"/>
      <c r="QN44" s="158"/>
      <c r="QO44" s="158"/>
      <c r="QP44" s="158"/>
      <c r="QQ44" s="158"/>
      <c r="QR44" s="158"/>
      <c r="QS44" s="158"/>
      <c r="QT44" s="158"/>
      <c r="QU44" s="158"/>
      <c r="QV44" s="158"/>
      <c r="QW44" s="158"/>
      <c r="QX44" s="158"/>
      <c r="QY44" s="158"/>
      <c r="QZ44" s="158"/>
      <c r="RA44" s="158"/>
      <c r="RB44" s="158"/>
      <c r="RC44" s="158"/>
      <c r="RD44" s="158"/>
      <c r="RE44" s="158"/>
      <c r="RF44" s="158"/>
      <c r="RG44" s="158"/>
      <c r="RH44" s="158"/>
      <c r="RI44" s="158"/>
      <c r="RJ44" s="158"/>
      <c r="RK44" s="158"/>
      <c r="RL44" s="158"/>
      <c r="RM44" s="158"/>
      <c r="RN44" s="158"/>
      <c r="RO44" s="158"/>
      <c r="RP44" s="158"/>
      <c r="RQ44" s="158"/>
      <c r="RR44" s="158"/>
      <c r="RS44" s="158"/>
      <c r="RT44" s="158"/>
      <c r="RU44" s="158"/>
      <c r="RV44" s="158"/>
      <c r="RW44" s="158"/>
      <c r="RX44" s="158"/>
      <c r="RY44" s="158"/>
      <c r="RZ44" s="158"/>
      <c r="SA44" s="158"/>
      <c r="SB44" s="158"/>
      <c r="SC44" s="158"/>
      <c r="SD44" s="158"/>
      <c r="SE44" s="158"/>
      <c r="SF44" s="158"/>
      <c r="SG44" s="158"/>
      <c r="SH44" s="158"/>
      <c r="SI44" s="158"/>
      <c r="SJ44" s="158"/>
      <c r="SK44" s="158"/>
      <c r="SL44" s="158"/>
      <c r="SM44" s="158"/>
      <c r="SN44" s="158"/>
      <c r="SO44" s="158"/>
      <c r="SP44" s="158"/>
      <c r="SQ44" s="158"/>
      <c r="SR44" s="158"/>
      <c r="SS44" s="158"/>
      <c r="ST44" s="158"/>
      <c r="SU44" s="158"/>
      <c r="SV44" s="158"/>
      <c r="SW44" s="158"/>
      <c r="SX44" s="158"/>
      <c r="SY44" s="158"/>
      <c r="SZ44" s="158"/>
      <c r="TA44" s="158"/>
      <c r="TB44" s="158"/>
      <c r="TC44" s="158"/>
      <c r="TD44" s="158"/>
      <c r="TE44" s="158"/>
      <c r="TF44" s="158"/>
      <c r="TG44" s="158"/>
      <c r="TH44" s="158"/>
      <c r="TI44" s="158"/>
      <c r="TJ44" s="158"/>
      <c r="TK44" s="158"/>
      <c r="TL44" s="158"/>
      <c r="TM44" s="158"/>
      <c r="TN44" s="158"/>
      <c r="TO44" s="158"/>
      <c r="TP44" s="158"/>
      <c r="TQ44" s="158"/>
      <c r="TR44" s="158"/>
      <c r="TS44" s="158"/>
      <c r="TT44" s="158"/>
      <c r="TU44" s="158"/>
      <c r="TV44" s="158"/>
      <c r="TW44" s="158"/>
      <c r="TX44" s="158"/>
      <c r="TY44" s="158"/>
      <c r="TZ44" s="158"/>
      <c r="UA44" s="158"/>
      <c r="UB44" s="158"/>
      <c r="UC44" s="158"/>
      <c r="UD44" s="158"/>
      <c r="UE44" s="158"/>
      <c r="UF44" s="158"/>
      <c r="UG44" s="158"/>
      <c r="UH44" s="158"/>
      <c r="UI44" s="158"/>
      <c r="UJ44" s="158"/>
      <c r="UK44" s="158"/>
      <c r="UL44" s="158"/>
      <c r="UM44" s="158"/>
      <c r="UN44" s="158"/>
      <c r="UO44" s="158"/>
      <c r="UP44" s="158"/>
      <c r="UQ44" s="158"/>
      <c r="US44" s="158"/>
      <c r="UT44" s="158"/>
      <c r="UU44" s="158"/>
      <c r="UV44" s="158"/>
      <c r="UW44" s="158"/>
      <c r="UX44" s="158"/>
      <c r="UY44" s="158"/>
      <c r="UZ44" s="158"/>
      <c r="VA44" s="158"/>
      <c r="VB44" s="158"/>
      <c r="VC44" s="158"/>
      <c r="VD44" s="158"/>
      <c r="VE44" s="158"/>
      <c r="VF44" s="158"/>
      <c r="VG44" s="158"/>
      <c r="VH44" s="158"/>
      <c r="VI44" s="158"/>
      <c r="VJ44" s="158"/>
      <c r="VK44" s="158"/>
      <c r="VL44" s="158"/>
      <c r="VN44" s="158"/>
      <c r="VO44" s="158"/>
      <c r="VP44" s="158"/>
      <c r="VQ44" s="158"/>
      <c r="VR44" s="158"/>
      <c r="VS44" s="158"/>
      <c r="VT44" s="158"/>
      <c r="VU44" s="158"/>
      <c r="VV44" s="158"/>
      <c r="VW44" s="158"/>
      <c r="VX44" s="158"/>
      <c r="VY44" s="158"/>
      <c r="VZ44" s="158"/>
      <c r="WA44" s="158"/>
      <c r="WB44" s="158"/>
      <c r="WC44" s="158"/>
      <c r="WD44" s="158"/>
      <c r="WE44" s="158"/>
      <c r="WF44" s="158"/>
      <c r="WG44" s="158"/>
      <c r="WI44" s="158"/>
      <c r="WJ44" s="158"/>
      <c r="WK44" s="158"/>
      <c r="WL44" s="158"/>
      <c r="WM44" s="158"/>
      <c r="WN44" s="158"/>
      <c r="WO44" s="158"/>
      <c r="WP44" s="158"/>
      <c r="WQ44" s="158"/>
      <c r="WR44" s="158"/>
      <c r="WS44" s="158"/>
      <c r="WT44" s="158"/>
      <c r="WU44" s="158"/>
      <c r="WV44" s="158"/>
      <c r="WW44" s="158"/>
      <c r="WX44" s="158"/>
      <c r="WY44" s="158"/>
      <c r="WZ44" s="158"/>
      <c r="XA44" s="158"/>
      <c r="XB44" s="158"/>
      <c r="XD44" s="158"/>
      <c r="XE44" s="158"/>
      <c r="XF44" s="158"/>
      <c r="XG44" s="158"/>
      <c r="XH44" s="158"/>
      <c r="XI44" s="158"/>
      <c r="XJ44" s="158"/>
      <c r="XK44" s="158"/>
      <c r="XL44" s="158"/>
      <c r="XM44" s="158"/>
      <c r="XN44" s="158"/>
      <c r="XO44" s="158"/>
      <c r="XP44" s="158"/>
      <c r="XQ44" s="158"/>
      <c r="XR44" s="158"/>
      <c r="XS44" s="158"/>
      <c r="XT44" s="158"/>
      <c r="XU44" s="158"/>
      <c r="XV44" s="158"/>
      <c r="XW44" s="158"/>
      <c r="XY44" s="158"/>
      <c r="XZ44" s="158"/>
      <c r="YA44" s="158"/>
      <c r="YB44" s="158"/>
      <c r="YC44" s="158"/>
      <c r="YD44" s="158"/>
      <c r="YE44" s="158"/>
      <c r="YF44" s="158"/>
      <c r="YG44" s="158"/>
      <c r="YH44" s="158"/>
      <c r="YI44" s="158"/>
      <c r="YJ44" s="158"/>
      <c r="YK44" s="158"/>
      <c r="YL44" s="158"/>
      <c r="YM44" s="158"/>
      <c r="YN44" s="158"/>
      <c r="YO44" s="158"/>
      <c r="YP44" s="158"/>
      <c r="YQ44" s="158"/>
      <c r="YR44" s="158"/>
      <c r="YT44" s="158"/>
      <c r="YU44" s="158"/>
      <c r="YV44" s="158"/>
      <c r="YW44" s="158"/>
      <c r="YX44" s="158"/>
      <c r="YY44" s="158"/>
      <c r="YZ44" s="158"/>
      <c r="ZA44" s="158"/>
      <c r="ZB44" s="158"/>
      <c r="ZC44" s="158"/>
      <c r="ZD44" s="158"/>
      <c r="ZE44" s="158"/>
      <c r="ZF44" s="158"/>
      <c r="ZG44" s="158"/>
      <c r="ZH44" s="158"/>
      <c r="ZI44" s="158"/>
      <c r="ZJ44" s="158"/>
      <c r="ZK44" s="158"/>
      <c r="ZL44" s="158"/>
      <c r="ZM44" s="158"/>
      <c r="ZO44" s="158"/>
      <c r="ZP44" s="158"/>
      <c r="ZQ44" s="158"/>
      <c r="ZR44" s="158"/>
      <c r="ZS44" s="158"/>
      <c r="ZT44" s="158"/>
      <c r="ZU44" s="158"/>
      <c r="ZV44" s="158"/>
      <c r="ZW44" s="158"/>
      <c r="ZX44" s="158"/>
      <c r="ZY44" s="158"/>
      <c r="ZZ44" s="158"/>
      <c r="AAA44" s="158"/>
      <c r="AAB44" s="158"/>
      <c r="AAC44" s="158"/>
      <c r="AAD44" s="158"/>
      <c r="AAE44" s="158"/>
      <c r="AAF44" s="158"/>
      <c r="AAG44" s="158"/>
      <c r="AAH44" s="158"/>
      <c r="AAJ44" s="158"/>
      <c r="AAK44" s="158"/>
      <c r="AAL44" s="158"/>
      <c r="AAM44" s="158"/>
      <c r="AAN44" s="158"/>
      <c r="AAO44" s="158"/>
      <c r="AAP44" s="158"/>
      <c r="AAQ44" s="158"/>
      <c r="AAR44" s="158"/>
      <c r="AAS44" s="158"/>
      <c r="AAT44" s="158"/>
      <c r="AAU44" s="158"/>
      <c r="AAV44" s="158"/>
      <c r="AAW44" s="158"/>
      <c r="AAX44" s="158"/>
      <c r="AAY44" s="158"/>
      <c r="AAZ44" s="158"/>
      <c r="ABA44" s="158"/>
      <c r="ABB44" s="158"/>
      <c r="ABC44" s="158"/>
      <c r="ABE44" s="158"/>
      <c r="ABF44" s="158"/>
      <c r="ABG44" s="158"/>
      <c r="ABH44" s="158"/>
      <c r="ABI44" s="158"/>
      <c r="ABJ44" s="158"/>
      <c r="ABK44" s="158"/>
      <c r="ABL44" s="158"/>
      <c r="ABM44" s="158"/>
      <c r="ABN44" s="158"/>
      <c r="ABO44" s="158"/>
      <c r="ABP44" s="158"/>
      <c r="ABQ44" s="158"/>
      <c r="ABR44" s="158"/>
      <c r="ABS44" s="158"/>
      <c r="ABT44" s="158"/>
      <c r="ABU44" s="158"/>
      <c r="ABV44" s="158"/>
      <c r="ABW44" s="158"/>
      <c r="ABX44" s="158"/>
      <c r="ABZ44" s="158"/>
      <c r="ACA44" s="158"/>
      <c r="ACB44" s="158"/>
      <c r="ACC44" s="158"/>
      <c r="ACD44" s="158"/>
      <c r="ACE44" s="158"/>
      <c r="ACF44" s="158"/>
      <c r="ACG44" s="158"/>
      <c r="ACH44" s="158"/>
      <c r="ACI44" s="158"/>
      <c r="ACJ44" s="158"/>
      <c r="ACK44" s="158"/>
      <c r="ACL44" s="158"/>
      <c r="ACM44" s="158"/>
      <c r="ACN44" s="158"/>
      <c r="ACO44" s="158"/>
      <c r="ACP44" s="158"/>
      <c r="ACQ44" s="158"/>
      <c r="ACR44" s="158"/>
      <c r="ACS44" s="158"/>
      <c r="ACU44" s="158"/>
      <c r="ACV44" s="158"/>
      <c r="ACW44" s="158"/>
      <c r="ACX44" s="158"/>
      <c r="ACY44" s="158"/>
      <c r="ACZ44" s="158"/>
      <c r="ADA44" s="158"/>
      <c r="ADB44" s="158"/>
      <c r="ADC44" s="158"/>
      <c r="ADD44" s="158"/>
      <c r="ADE44" s="158"/>
      <c r="ADF44" s="158"/>
      <c r="ADG44" s="158"/>
      <c r="ADH44" s="158"/>
      <c r="ADI44" s="158"/>
      <c r="ADJ44" s="158"/>
      <c r="ADK44" s="158"/>
      <c r="ADL44" s="158"/>
      <c r="ADM44" s="158"/>
      <c r="ADN44" s="158"/>
      <c r="ADP44" s="158"/>
      <c r="ADQ44" s="158"/>
      <c r="ADR44" s="158"/>
      <c r="ADS44" s="158"/>
      <c r="ADT44" s="158"/>
      <c r="ADU44" s="158"/>
      <c r="ADV44" s="158"/>
      <c r="ADW44" s="158"/>
      <c r="ADX44" s="158"/>
      <c r="ADY44" s="158"/>
      <c r="ADZ44" s="158"/>
      <c r="AEA44" s="158"/>
      <c r="AEB44" s="158"/>
      <c r="AEC44" s="158"/>
      <c r="AED44" s="158"/>
      <c r="AEE44" s="158"/>
      <c r="AEF44" s="158"/>
      <c r="AEG44" s="158"/>
      <c r="AEH44" s="158"/>
      <c r="AEI44" s="158"/>
      <c r="AEK44" s="158"/>
      <c r="AEL44" s="158"/>
      <c r="AEM44" s="158"/>
      <c r="AEN44" s="158"/>
      <c r="AEO44" s="158"/>
      <c r="AEP44" s="158"/>
      <c r="AEQ44" s="158"/>
      <c r="AER44" s="158"/>
      <c r="AES44" s="158"/>
      <c r="AET44" s="158"/>
      <c r="AEU44" s="158"/>
      <c r="AEV44" s="158"/>
      <c r="AEW44" s="158"/>
      <c r="AEX44" s="158"/>
      <c r="AEY44" s="158"/>
      <c r="AEZ44" s="158"/>
      <c r="AFA44" s="158"/>
      <c r="AFB44" s="158"/>
      <c r="AFC44" s="158"/>
      <c r="AFD44" s="158"/>
    </row>
    <row r="45" spans="1:836" s="151" customFormat="1" ht="20.100000000000001" customHeight="1" outlineLevel="1">
      <c r="A45" s="93" t="s">
        <v>398</v>
      </c>
      <c r="B45" s="94" t="s">
        <v>494</v>
      </c>
      <c r="C45" s="108" t="s">
        <v>399</v>
      </c>
      <c r="D45" s="109"/>
      <c r="E45" s="165"/>
      <c r="F45" s="204">
        <f>MIN(F46:F47)</f>
        <v>45474</v>
      </c>
      <c r="G45" s="204">
        <f>MAX(G46:G47)</f>
        <v>45521</v>
      </c>
      <c r="H45" s="96">
        <f t="shared" si="60"/>
        <v>48</v>
      </c>
      <c r="I45" s="97">
        <f t="shared" ca="1" si="61"/>
        <v>0</v>
      </c>
      <c r="J45" s="205">
        <f ca="1">AVERAGE(J46:J47)*2</f>
        <v>0</v>
      </c>
      <c r="K45" s="97">
        <f ca="1">I45+J45/H45</f>
        <v>0</v>
      </c>
      <c r="L45" s="150"/>
      <c r="M45" s="150"/>
      <c r="N45" s="150"/>
      <c r="O45" s="150"/>
      <c r="P45" s="150"/>
      <c r="Q45" s="150"/>
      <c r="R45" s="150"/>
      <c r="S45" s="150"/>
      <c r="T45" s="150"/>
      <c r="U45" s="150"/>
      <c r="V45" s="150"/>
      <c r="W45" s="150"/>
      <c r="X45" s="150"/>
      <c r="Y45" s="150"/>
      <c r="Z45" s="150"/>
      <c r="AA45" s="150"/>
      <c r="AB45" s="150"/>
      <c r="AC45" s="150"/>
      <c r="AD45" s="150"/>
      <c r="AE45" s="150"/>
      <c r="AF45" s="150"/>
      <c r="AG45" s="150"/>
      <c r="AH45" s="150"/>
      <c r="AI45" s="150"/>
      <c r="AJ45" s="150"/>
      <c r="AK45" s="150"/>
      <c r="AL45" s="150"/>
      <c r="AM45" s="150"/>
      <c r="AN45" s="150"/>
      <c r="AO45" s="150"/>
      <c r="AP45" s="150"/>
      <c r="AQ45" s="150"/>
      <c r="AR45" s="150"/>
      <c r="AS45" s="150"/>
      <c r="AT45" s="150"/>
      <c r="AU45" s="150"/>
      <c r="AV45" s="150"/>
      <c r="AW45" s="150"/>
      <c r="AX45" s="150"/>
      <c r="AY45" s="150"/>
      <c r="AZ45" s="150"/>
      <c r="BA45" s="150"/>
      <c r="BB45" s="150"/>
      <c r="BC45" s="150"/>
      <c r="BD45" s="150"/>
      <c r="BE45" s="150"/>
      <c r="BF45" s="150"/>
      <c r="BG45" s="150"/>
      <c r="BH45" s="150"/>
      <c r="BI45" s="150"/>
      <c r="BJ45" s="150"/>
      <c r="BK45" s="150"/>
      <c r="BL45" s="150"/>
      <c r="BM45" s="150"/>
      <c r="BN45" s="150"/>
      <c r="BO45" s="150"/>
      <c r="BP45" s="150"/>
      <c r="BQ45" s="150"/>
      <c r="BR45" s="150"/>
      <c r="BS45" s="150"/>
      <c r="BT45" s="150"/>
      <c r="BU45" s="150"/>
      <c r="BV45" s="150"/>
      <c r="BW45" s="150"/>
      <c r="BX45" s="150"/>
      <c r="BY45" s="150"/>
      <c r="BZ45" s="150"/>
      <c r="CA45" s="150"/>
      <c r="CB45" s="150"/>
      <c r="CC45" s="150"/>
      <c r="CD45" s="150"/>
      <c r="CE45" s="150"/>
      <c r="CF45" s="150"/>
      <c r="CG45" s="150"/>
      <c r="CH45" s="150"/>
      <c r="CI45" s="150"/>
      <c r="CJ45" s="150"/>
      <c r="CK45" s="150"/>
      <c r="CL45" s="150"/>
      <c r="CM45" s="150"/>
      <c r="CN45" s="150"/>
      <c r="CO45" s="150"/>
      <c r="CP45" s="150"/>
      <c r="CQ45" s="150"/>
      <c r="CR45" s="150"/>
      <c r="CS45" s="150"/>
      <c r="CT45" s="150"/>
      <c r="CU45" s="150"/>
      <c r="CV45" s="150"/>
      <c r="CW45" s="150"/>
      <c r="CX45" s="150"/>
      <c r="CY45" s="150"/>
      <c r="CZ45" s="150"/>
      <c r="DA45" s="150"/>
      <c r="DB45" s="150"/>
      <c r="DC45" s="150"/>
      <c r="DD45" s="150"/>
      <c r="DE45" s="150"/>
      <c r="DF45" s="150"/>
      <c r="DG45" s="150"/>
      <c r="DH45" s="150"/>
      <c r="DI45" s="150"/>
      <c r="DJ45" s="150"/>
      <c r="DK45" s="150"/>
      <c r="DL45" s="150"/>
      <c r="DM45" s="150"/>
      <c r="DN45" s="150"/>
      <c r="DO45" s="150"/>
      <c r="DP45" s="150"/>
      <c r="DQ45" s="150"/>
      <c r="DR45" s="150"/>
      <c r="DS45" s="150"/>
      <c r="DT45" s="150"/>
      <c r="DU45" s="150"/>
      <c r="DV45" s="150"/>
      <c r="DW45" s="150"/>
      <c r="DX45" s="150"/>
      <c r="DY45" s="150"/>
      <c r="DZ45" s="150"/>
      <c r="EA45" s="150"/>
      <c r="EB45" s="150"/>
      <c r="EC45" s="150"/>
      <c r="ED45" s="150"/>
      <c r="EE45" s="150"/>
      <c r="EF45" s="150"/>
      <c r="EG45" s="150"/>
      <c r="EH45" s="150"/>
      <c r="EI45" s="150"/>
      <c r="EJ45" s="150"/>
      <c r="EK45" s="150"/>
      <c r="EL45" s="150"/>
      <c r="EM45" s="150"/>
      <c r="EN45" s="150"/>
      <c r="EO45" s="150"/>
      <c r="EP45" s="150"/>
      <c r="EQ45" s="150"/>
      <c r="ER45" s="150"/>
      <c r="ES45" s="150"/>
      <c r="ET45" s="150"/>
      <c r="EU45" s="150"/>
      <c r="EV45" s="150"/>
      <c r="EW45" s="150"/>
      <c r="EX45" s="150"/>
      <c r="EY45" s="150"/>
      <c r="EZ45" s="150"/>
      <c r="FA45" s="150"/>
      <c r="FB45" s="150"/>
      <c r="FC45" s="150"/>
      <c r="FD45" s="150"/>
      <c r="FE45" s="150"/>
      <c r="FF45" s="150"/>
      <c r="FG45" s="150"/>
      <c r="FH45" s="150"/>
      <c r="FI45" s="150"/>
      <c r="FJ45" s="150"/>
      <c r="FK45" s="150"/>
      <c r="FL45" s="150"/>
      <c r="FM45" s="150"/>
      <c r="FN45" s="150"/>
      <c r="FO45" s="150"/>
      <c r="FP45" s="150"/>
      <c r="FQ45" s="150"/>
      <c r="FR45" s="150"/>
      <c r="FS45" s="150"/>
      <c r="FT45" s="150"/>
      <c r="FU45" s="150"/>
      <c r="FV45" s="150"/>
      <c r="FW45" s="150"/>
      <c r="FX45" s="150"/>
      <c r="FY45" s="150"/>
      <c r="FZ45" s="150"/>
      <c r="GA45" s="150"/>
      <c r="GB45" s="150"/>
      <c r="GC45" s="150"/>
      <c r="GD45" s="150"/>
      <c r="GE45" s="150"/>
      <c r="GF45" s="150"/>
      <c r="GG45" s="150"/>
      <c r="GH45" s="150"/>
      <c r="GI45" s="150"/>
      <c r="GJ45" s="150"/>
      <c r="GK45" s="150"/>
      <c r="GL45" s="150"/>
      <c r="GM45" s="150"/>
      <c r="GN45" s="150"/>
      <c r="GO45" s="150"/>
      <c r="GP45" s="150"/>
      <c r="GQ45" s="150"/>
      <c r="GR45" s="150"/>
      <c r="GS45" s="150"/>
      <c r="GT45" s="150"/>
      <c r="GU45" s="150"/>
      <c r="GV45" s="150"/>
      <c r="GW45" s="150"/>
      <c r="GX45" s="150"/>
      <c r="GY45" s="150"/>
      <c r="GZ45" s="150"/>
      <c r="HA45" s="150"/>
      <c r="HB45" s="150"/>
      <c r="HC45" s="150"/>
      <c r="HD45" s="150"/>
      <c r="HE45" s="150"/>
      <c r="HF45" s="150"/>
      <c r="HG45" s="150"/>
      <c r="HH45" s="150"/>
      <c r="HI45" s="150"/>
      <c r="HJ45" s="150"/>
      <c r="HK45" s="150"/>
      <c r="HL45" s="150"/>
      <c r="HM45" s="150"/>
      <c r="HN45" s="150"/>
      <c r="HO45" s="150"/>
      <c r="HP45" s="150"/>
      <c r="HQ45" s="150"/>
      <c r="HR45" s="150"/>
      <c r="HS45" s="150"/>
      <c r="HT45" s="150"/>
      <c r="HU45" s="150"/>
      <c r="HV45" s="150"/>
      <c r="HW45" s="150"/>
      <c r="HX45" s="150"/>
      <c r="HY45" s="150"/>
      <c r="HZ45" s="150"/>
      <c r="IA45" s="150"/>
      <c r="IB45" s="150"/>
      <c r="IC45" s="150"/>
      <c r="ID45" s="150"/>
      <c r="IE45" s="150"/>
      <c r="IF45" s="150"/>
      <c r="IG45" s="150"/>
      <c r="IH45" s="150"/>
      <c r="II45" s="150"/>
      <c r="IJ45" s="150"/>
      <c r="IK45" s="150"/>
      <c r="IL45" s="150"/>
      <c r="IM45" s="150"/>
      <c r="IN45" s="150"/>
      <c r="IO45" s="150"/>
      <c r="IP45" s="150"/>
      <c r="IQ45" s="150"/>
      <c r="IR45" s="150"/>
      <c r="IS45" s="150"/>
      <c r="IT45" s="150"/>
      <c r="IU45" s="150"/>
      <c r="IV45" s="150"/>
      <c r="IW45" s="150"/>
      <c r="IX45" s="150"/>
      <c r="IY45" s="150"/>
      <c r="IZ45" s="150"/>
      <c r="JA45" s="150"/>
      <c r="JB45" s="150"/>
      <c r="JC45" s="150"/>
      <c r="JD45" s="150"/>
      <c r="JE45" s="150"/>
      <c r="JF45" s="150"/>
      <c r="JG45" s="150"/>
      <c r="JH45" s="150"/>
      <c r="JI45" s="150"/>
      <c r="JJ45" s="150"/>
      <c r="JK45" s="150"/>
      <c r="JL45" s="150"/>
      <c r="JM45" s="150"/>
      <c r="JN45" s="150"/>
      <c r="JO45" s="150"/>
      <c r="JP45" s="150"/>
      <c r="JQ45" s="150"/>
      <c r="JR45" s="150"/>
      <c r="JS45" s="150"/>
      <c r="JT45" s="150"/>
      <c r="JU45" s="150"/>
      <c r="JV45" s="150"/>
      <c r="JW45" s="150"/>
      <c r="JX45" s="150"/>
      <c r="JY45" s="150"/>
      <c r="JZ45" s="150"/>
      <c r="KA45" s="150"/>
      <c r="KB45" s="150"/>
      <c r="KC45" s="150"/>
      <c r="KD45" s="150"/>
      <c r="KE45" s="150"/>
      <c r="KF45" s="150"/>
      <c r="KG45" s="150"/>
      <c r="KH45" s="150"/>
      <c r="KI45" s="150"/>
      <c r="KJ45" s="150"/>
      <c r="KK45" s="150"/>
      <c r="KL45" s="150"/>
      <c r="KM45" s="150"/>
      <c r="KN45" s="150"/>
      <c r="KO45" s="150"/>
      <c r="KP45" s="150"/>
      <c r="KQ45" s="150"/>
      <c r="KR45" s="150"/>
      <c r="KS45" s="150"/>
      <c r="KT45" s="150"/>
      <c r="KU45" s="150"/>
      <c r="KV45" s="150"/>
      <c r="KW45" s="150"/>
      <c r="KX45" s="150"/>
      <c r="KY45" s="150"/>
      <c r="KZ45" s="150"/>
      <c r="LA45" s="150"/>
      <c r="LB45" s="150"/>
      <c r="LC45" s="150"/>
      <c r="LD45" s="150"/>
      <c r="LE45" s="150"/>
      <c r="LF45" s="150"/>
      <c r="LG45" s="150"/>
      <c r="LH45" s="150"/>
      <c r="LI45" s="150"/>
      <c r="LJ45" s="150"/>
      <c r="LK45" s="150"/>
      <c r="LL45" s="150"/>
      <c r="LM45" s="150"/>
      <c r="LN45" s="150"/>
      <c r="LO45" s="150"/>
      <c r="LP45" s="150"/>
      <c r="LQ45" s="150"/>
      <c r="LR45" s="150"/>
      <c r="LS45" s="150"/>
      <c r="LT45" s="150"/>
      <c r="LU45" s="150"/>
      <c r="LV45" s="150"/>
      <c r="LW45" s="150"/>
      <c r="LX45" s="150"/>
      <c r="LY45" s="150"/>
      <c r="LZ45" s="150"/>
      <c r="MA45" s="150"/>
      <c r="MB45" s="150"/>
      <c r="MC45" s="150"/>
      <c r="MD45" s="150"/>
      <c r="ME45" s="150"/>
      <c r="MF45" s="150"/>
      <c r="MG45" s="150"/>
      <c r="MH45" s="150"/>
      <c r="MI45" s="150"/>
      <c r="MJ45" s="150"/>
      <c r="MK45" s="150"/>
      <c r="ML45" s="150"/>
      <c r="MM45" s="150"/>
      <c r="MN45" s="150"/>
      <c r="MO45" s="150"/>
      <c r="MP45" s="150"/>
      <c r="MQ45" s="150"/>
      <c r="MR45" s="150"/>
      <c r="MS45" s="150"/>
      <c r="MT45" s="150"/>
      <c r="MU45" s="150"/>
      <c r="MV45" s="150"/>
      <c r="MW45" s="150"/>
      <c r="MX45" s="150"/>
      <c r="MY45" s="150"/>
      <c r="MZ45" s="150"/>
      <c r="NA45" s="150"/>
      <c r="NB45" s="150"/>
      <c r="NC45" s="150"/>
      <c r="ND45" s="150"/>
      <c r="NE45" s="150"/>
      <c r="NF45" s="150"/>
      <c r="NG45" s="150"/>
      <c r="NH45" s="150"/>
      <c r="NI45" s="150"/>
      <c r="NJ45" s="150"/>
      <c r="NK45" s="150"/>
      <c r="NL45" s="150"/>
      <c r="NM45" s="150"/>
      <c r="NN45" s="150"/>
      <c r="NO45" s="150"/>
      <c r="NP45" s="150"/>
      <c r="NQ45" s="150"/>
      <c r="NR45" s="150"/>
      <c r="NS45" s="150"/>
      <c r="NT45" s="150"/>
      <c r="NU45" s="150"/>
      <c r="NV45" s="150"/>
      <c r="NW45" s="150"/>
      <c r="NX45" s="150"/>
      <c r="NY45" s="150"/>
      <c r="NZ45" s="150"/>
      <c r="OA45" s="150"/>
      <c r="OB45" s="150"/>
      <c r="OC45" s="150"/>
      <c r="OD45" s="150"/>
      <c r="OE45" s="150"/>
      <c r="OF45" s="150"/>
      <c r="OG45" s="150"/>
      <c r="OH45" s="150"/>
      <c r="OI45" s="150"/>
      <c r="OJ45" s="150"/>
      <c r="OK45" s="150"/>
      <c r="OL45" s="150"/>
      <c r="OM45" s="150"/>
      <c r="ON45" s="150"/>
      <c r="OO45" s="150"/>
      <c r="OP45" s="150"/>
      <c r="OQ45" s="150"/>
      <c r="OR45" s="150"/>
      <c r="OS45" s="150"/>
      <c r="OT45" s="150"/>
      <c r="OU45" s="150"/>
      <c r="OV45" s="150"/>
      <c r="OW45" s="150"/>
      <c r="OX45" s="150"/>
      <c r="OY45" s="150"/>
      <c r="OZ45" s="150"/>
      <c r="PA45" s="150"/>
      <c r="PB45" s="150"/>
      <c r="PC45" s="150"/>
      <c r="PD45" s="150"/>
      <c r="PE45" s="150"/>
      <c r="PF45" s="150"/>
      <c r="PG45" s="150"/>
      <c r="PH45" s="150"/>
      <c r="PI45" s="150"/>
      <c r="PJ45" s="150"/>
      <c r="PK45" s="150"/>
      <c r="PL45" s="150"/>
      <c r="PM45" s="150"/>
      <c r="PN45" s="150"/>
      <c r="PO45" s="150"/>
      <c r="PP45" s="150"/>
      <c r="PQ45" s="150"/>
      <c r="PR45" s="150"/>
      <c r="PS45" s="150"/>
      <c r="PT45" s="150"/>
      <c r="PU45" s="150"/>
      <c r="PV45" s="150"/>
      <c r="PW45" s="150"/>
      <c r="PX45" s="150"/>
      <c r="PY45" s="150"/>
      <c r="PZ45" s="150"/>
      <c r="QA45" s="150"/>
      <c r="QB45" s="150"/>
      <c r="QC45" s="150"/>
      <c r="QD45" s="150"/>
      <c r="QE45" s="150"/>
      <c r="QF45" s="150"/>
      <c r="QG45" s="150"/>
      <c r="QH45" s="150"/>
      <c r="QI45" s="150"/>
      <c r="QJ45" s="150"/>
      <c r="QK45" s="150"/>
      <c r="QL45" s="150"/>
      <c r="QM45" s="150"/>
      <c r="QN45" s="150"/>
      <c r="QO45" s="150"/>
      <c r="QP45" s="150"/>
      <c r="QQ45" s="150"/>
      <c r="QR45" s="150"/>
      <c r="QS45" s="150"/>
      <c r="QT45" s="150"/>
      <c r="QU45" s="150"/>
      <c r="QV45" s="150"/>
      <c r="QW45" s="150"/>
      <c r="QX45" s="150"/>
      <c r="QY45" s="150"/>
      <c r="QZ45" s="150"/>
      <c r="RA45" s="150"/>
      <c r="RB45" s="150"/>
      <c r="RC45" s="150"/>
      <c r="RD45" s="150"/>
      <c r="RE45" s="150"/>
      <c r="RF45" s="150"/>
      <c r="RG45" s="150"/>
      <c r="RH45" s="150"/>
      <c r="RI45" s="150"/>
      <c r="RJ45" s="150"/>
      <c r="RK45" s="150"/>
      <c r="RL45" s="150"/>
      <c r="RM45" s="150"/>
      <c r="RN45" s="150"/>
      <c r="RO45" s="150"/>
      <c r="RP45" s="150"/>
      <c r="RQ45" s="150"/>
      <c r="RR45" s="150"/>
      <c r="RS45" s="150"/>
      <c r="RT45" s="150"/>
      <c r="RU45" s="150"/>
      <c r="RV45" s="150"/>
      <c r="RW45" s="150"/>
      <c r="RX45" s="150"/>
      <c r="RY45" s="150"/>
      <c r="RZ45" s="150"/>
      <c r="SA45" s="150"/>
      <c r="SB45" s="150"/>
      <c r="SC45" s="150"/>
      <c r="SD45" s="150"/>
      <c r="SE45" s="150"/>
      <c r="SF45" s="150"/>
      <c r="SG45" s="150"/>
      <c r="SH45" s="150"/>
      <c r="SI45" s="150"/>
      <c r="SJ45" s="150"/>
      <c r="SK45" s="150"/>
      <c r="SL45" s="150"/>
      <c r="SM45" s="150"/>
      <c r="SN45" s="150"/>
      <c r="SO45" s="150"/>
      <c r="SP45" s="150"/>
      <c r="SQ45" s="150"/>
      <c r="SR45" s="150"/>
      <c r="SS45" s="150"/>
      <c r="ST45" s="150"/>
      <c r="SU45" s="150"/>
      <c r="SV45" s="150"/>
      <c r="SW45" s="150"/>
      <c r="SX45" s="150"/>
      <c r="SY45" s="150"/>
      <c r="SZ45" s="150"/>
      <c r="TA45" s="150"/>
      <c r="TB45" s="150"/>
      <c r="TC45" s="150"/>
      <c r="TD45" s="150"/>
      <c r="TE45" s="150"/>
      <c r="TF45" s="150"/>
      <c r="TG45" s="150"/>
      <c r="TH45" s="150"/>
      <c r="TI45" s="150"/>
      <c r="TJ45" s="150"/>
      <c r="TK45" s="150"/>
      <c r="TL45" s="150"/>
      <c r="TM45" s="150"/>
      <c r="TN45" s="150"/>
      <c r="TO45" s="150"/>
      <c r="TP45" s="150"/>
      <c r="TQ45" s="150"/>
      <c r="TR45" s="150"/>
      <c r="TS45" s="150"/>
      <c r="TT45" s="150"/>
      <c r="TU45" s="150"/>
      <c r="TV45" s="150"/>
      <c r="TW45" s="150"/>
      <c r="TX45" s="150"/>
      <c r="TY45" s="150"/>
      <c r="TZ45" s="150"/>
      <c r="UA45" s="150"/>
      <c r="UB45" s="150"/>
      <c r="UC45" s="150"/>
      <c r="UD45" s="150"/>
      <c r="UE45" s="150"/>
      <c r="UF45" s="150"/>
      <c r="UG45" s="150"/>
      <c r="UH45" s="150"/>
      <c r="UI45" s="150"/>
      <c r="UJ45" s="150"/>
      <c r="UK45" s="150"/>
      <c r="UL45" s="150"/>
      <c r="UM45" s="150"/>
      <c r="UN45" s="150"/>
      <c r="UO45" s="150"/>
      <c r="UP45" s="150"/>
      <c r="UQ45" s="150"/>
      <c r="US45" s="150"/>
      <c r="UT45" s="150"/>
      <c r="UU45" s="150"/>
      <c r="UV45" s="150"/>
      <c r="UW45" s="150"/>
      <c r="UX45" s="150"/>
      <c r="UY45" s="150"/>
      <c r="UZ45" s="150"/>
      <c r="VA45" s="150"/>
      <c r="VB45" s="150"/>
      <c r="VC45" s="150"/>
      <c r="VD45" s="150"/>
      <c r="VE45" s="150"/>
      <c r="VF45" s="150"/>
      <c r="VG45" s="150"/>
      <c r="VH45" s="150"/>
      <c r="VI45" s="150"/>
      <c r="VJ45" s="150"/>
      <c r="VK45" s="150"/>
      <c r="VL45" s="150"/>
      <c r="VN45" s="150"/>
      <c r="VO45" s="150"/>
      <c r="VP45" s="150"/>
      <c r="VQ45" s="150"/>
      <c r="VR45" s="150"/>
      <c r="VS45" s="150"/>
      <c r="VT45" s="150"/>
      <c r="VU45" s="150"/>
      <c r="VV45" s="150"/>
      <c r="VW45" s="150"/>
      <c r="VX45" s="150"/>
      <c r="VY45" s="150"/>
      <c r="VZ45" s="150"/>
      <c r="WA45" s="150"/>
      <c r="WB45" s="150"/>
      <c r="WC45" s="150"/>
      <c r="WD45" s="150"/>
      <c r="WE45" s="150"/>
      <c r="WF45" s="150"/>
      <c r="WG45" s="150"/>
      <c r="WI45" s="150"/>
      <c r="WJ45" s="150"/>
      <c r="WK45" s="150"/>
      <c r="WL45" s="150"/>
      <c r="WM45" s="150"/>
      <c r="WN45" s="150"/>
      <c r="WO45" s="150"/>
      <c r="WP45" s="150"/>
      <c r="WQ45" s="150"/>
      <c r="WR45" s="150"/>
      <c r="WS45" s="150"/>
      <c r="WT45" s="150"/>
      <c r="WU45" s="150"/>
      <c r="WV45" s="150"/>
      <c r="WW45" s="150"/>
      <c r="WX45" s="150"/>
      <c r="WY45" s="150"/>
      <c r="WZ45" s="150"/>
      <c r="XA45" s="150"/>
      <c r="XB45" s="150"/>
      <c r="XD45" s="150"/>
      <c r="XE45" s="150"/>
      <c r="XF45" s="150"/>
      <c r="XG45" s="150"/>
      <c r="XH45" s="150"/>
      <c r="XI45" s="150"/>
      <c r="XJ45" s="150"/>
      <c r="XK45" s="150"/>
      <c r="XL45" s="150"/>
      <c r="XM45" s="150"/>
      <c r="XN45" s="150"/>
      <c r="XO45" s="150"/>
      <c r="XP45" s="150"/>
      <c r="XQ45" s="150"/>
      <c r="XR45" s="150"/>
      <c r="XS45" s="150"/>
      <c r="XT45" s="150"/>
      <c r="XU45" s="150"/>
      <c r="XV45" s="150"/>
      <c r="XW45" s="150"/>
      <c r="XY45" s="150"/>
      <c r="XZ45" s="150"/>
      <c r="YA45" s="150"/>
      <c r="YB45" s="150"/>
      <c r="YC45" s="150"/>
      <c r="YD45" s="150"/>
      <c r="YE45" s="150"/>
      <c r="YF45" s="150"/>
      <c r="YG45" s="150"/>
      <c r="YH45" s="150"/>
      <c r="YI45" s="150"/>
      <c r="YJ45" s="150"/>
      <c r="YK45" s="150"/>
      <c r="YL45" s="150"/>
      <c r="YM45" s="150"/>
      <c r="YN45" s="150"/>
      <c r="YO45" s="150"/>
      <c r="YP45" s="150"/>
      <c r="YQ45" s="150"/>
      <c r="YR45" s="150"/>
      <c r="YT45" s="150"/>
      <c r="YU45" s="150"/>
      <c r="YV45" s="150"/>
      <c r="YW45" s="150"/>
      <c r="YX45" s="150"/>
      <c r="YY45" s="150"/>
      <c r="YZ45" s="150"/>
      <c r="ZA45" s="150"/>
      <c r="ZB45" s="150"/>
      <c r="ZC45" s="150"/>
      <c r="ZD45" s="150"/>
      <c r="ZE45" s="150"/>
      <c r="ZF45" s="150"/>
      <c r="ZG45" s="150"/>
      <c r="ZH45" s="150"/>
      <c r="ZI45" s="150"/>
      <c r="ZJ45" s="150"/>
      <c r="ZK45" s="150"/>
      <c r="ZL45" s="150"/>
      <c r="ZM45" s="150"/>
      <c r="ZO45" s="150"/>
      <c r="ZP45" s="150"/>
      <c r="ZQ45" s="150"/>
      <c r="ZR45" s="150"/>
      <c r="ZS45" s="150"/>
      <c r="ZT45" s="150"/>
      <c r="ZU45" s="150"/>
      <c r="ZV45" s="150"/>
      <c r="ZW45" s="150"/>
      <c r="ZX45" s="150"/>
      <c r="ZY45" s="150"/>
      <c r="ZZ45" s="150"/>
      <c r="AAA45" s="150"/>
      <c r="AAB45" s="150"/>
      <c r="AAC45" s="150"/>
      <c r="AAD45" s="150"/>
      <c r="AAE45" s="150"/>
      <c r="AAF45" s="150"/>
      <c r="AAG45" s="150"/>
      <c r="AAH45" s="150"/>
      <c r="AAJ45" s="150"/>
      <c r="AAK45" s="150"/>
      <c r="AAL45" s="150"/>
      <c r="AAM45" s="150"/>
      <c r="AAN45" s="150"/>
      <c r="AAO45" s="150"/>
      <c r="AAP45" s="150"/>
      <c r="AAQ45" s="150"/>
      <c r="AAR45" s="150"/>
      <c r="AAS45" s="150"/>
      <c r="AAT45" s="150"/>
      <c r="AAU45" s="150"/>
      <c r="AAV45" s="150"/>
      <c r="AAW45" s="150"/>
      <c r="AAX45" s="150"/>
      <c r="AAY45" s="150"/>
      <c r="AAZ45" s="150"/>
      <c r="ABA45" s="150"/>
      <c r="ABB45" s="150"/>
      <c r="ABC45" s="150"/>
      <c r="ABE45" s="150"/>
      <c r="ABF45" s="150"/>
      <c r="ABG45" s="150"/>
      <c r="ABH45" s="150"/>
      <c r="ABI45" s="150"/>
      <c r="ABJ45" s="150"/>
      <c r="ABK45" s="150"/>
      <c r="ABL45" s="150"/>
      <c r="ABM45" s="150"/>
      <c r="ABN45" s="150"/>
      <c r="ABO45" s="150"/>
      <c r="ABP45" s="150"/>
      <c r="ABQ45" s="150"/>
      <c r="ABR45" s="150"/>
      <c r="ABS45" s="150"/>
      <c r="ABT45" s="150"/>
      <c r="ABU45" s="150"/>
      <c r="ABV45" s="150"/>
      <c r="ABW45" s="150"/>
      <c r="ABX45" s="150"/>
      <c r="ABZ45" s="150"/>
      <c r="ACA45" s="150"/>
      <c r="ACB45" s="150"/>
      <c r="ACC45" s="150"/>
      <c r="ACD45" s="150"/>
      <c r="ACE45" s="150"/>
      <c r="ACF45" s="150"/>
      <c r="ACG45" s="150"/>
      <c r="ACH45" s="150"/>
      <c r="ACI45" s="150"/>
      <c r="ACJ45" s="150"/>
      <c r="ACK45" s="150"/>
      <c r="ACL45" s="150"/>
      <c r="ACM45" s="150"/>
      <c r="ACN45" s="150"/>
      <c r="ACO45" s="150"/>
      <c r="ACP45" s="150"/>
      <c r="ACQ45" s="150"/>
      <c r="ACR45" s="150"/>
      <c r="ACS45" s="150"/>
      <c r="ACU45" s="150"/>
      <c r="ACV45" s="150"/>
      <c r="ACW45" s="150"/>
      <c r="ACX45" s="150"/>
      <c r="ACY45" s="150"/>
      <c r="ACZ45" s="150"/>
      <c r="ADA45" s="150"/>
      <c r="ADB45" s="150"/>
      <c r="ADC45" s="150"/>
      <c r="ADD45" s="150"/>
      <c r="ADE45" s="150"/>
      <c r="ADF45" s="150"/>
      <c r="ADG45" s="150"/>
      <c r="ADH45" s="150"/>
      <c r="ADI45" s="150"/>
      <c r="ADJ45" s="150"/>
      <c r="ADK45" s="150"/>
      <c r="ADL45" s="150"/>
      <c r="ADM45" s="150"/>
      <c r="ADN45" s="150"/>
      <c r="ADP45" s="150"/>
      <c r="ADQ45" s="150"/>
      <c r="ADR45" s="150"/>
      <c r="ADS45" s="150"/>
      <c r="ADT45" s="150"/>
      <c r="ADU45" s="150"/>
      <c r="ADV45" s="150"/>
      <c r="ADW45" s="150"/>
      <c r="ADX45" s="150"/>
      <c r="ADY45" s="150"/>
      <c r="ADZ45" s="150"/>
      <c r="AEA45" s="150"/>
      <c r="AEB45" s="150"/>
      <c r="AEC45" s="150"/>
      <c r="AED45" s="150"/>
      <c r="AEE45" s="150"/>
      <c r="AEF45" s="150"/>
      <c r="AEG45" s="150"/>
      <c r="AEH45" s="150"/>
      <c r="AEI45" s="150"/>
      <c r="AEK45" s="150"/>
      <c r="AEL45" s="150"/>
      <c r="AEM45" s="150"/>
      <c r="AEN45" s="150"/>
      <c r="AEO45" s="150"/>
      <c r="AEP45" s="150"/>
      <c r="AEQ45" s="150"/>
      <c r="AER45" s="150"/>
      <c r="AES45" s="150"/>
      <c r="AET45" s="150"/>
      <c r="AEU45" s="150"/>
      <c r="AEV45" s="150"/>
      <c r="AEW45" s="150"/>
      <c r="AEX45" s="150"/>
      <c r="AEY45" s="150"/>
      <c r="AEZ45" s="150"/>
      <c r="AFA45" s="150"/>
      <c r="AFB45" s="150"/>
      <c r="AFC45" s="150"/>
      <c r="AFD45" s="150"/>
    </row>
    <row r="46" spans="1:836" s="159" customFormat="1" ht="20.100000000000001" customHeight="1" outlineLevel="4">
      <c r="A46" s="166"/>
      <c r="B46" s="162" t="s">
        <v>494</v>
      </c>
      <c r="C46" s="100" t="s">
        <v>489</v>
      </c>
      <c r="D46" s="110"/>
      <c r="E46" s="167"/>
      <c r="F46" s="206">
        <f>F43+7</f>
        <v>45474</v>
      </c>
      <c r="G46" s="206">
        <f>F46+H46-1</f>
        <v>45494</v>
      </c>
      <c r="H46" s="156">
        <v>21</v>
      </c>
      <c r="I46" s="157">
        <f t="shared" ca="1" si="61"/>
        <v>0</v>
      </c>
      <c r="J46" s="207">
        <f ca="1">H46*K46-H46*I46</f>
        <v>0</v>
      </c>
      <c r="K46" s="111">
        <v>0</v>
      </c>
      <c r="L46" s="158"/>
      <c r="M46" s="158"/>
      <c r="N46" s="158"/>
      <c r="O46" s="158"/>
      <c r="P46" s="158"/>
      <c r="Q46" s="158"/>
      <c r="R46" s="158"/>
      <c r="S46" s="158"/>
      <c r="T46" s="158"/>
      <c r="U46" s="158"/>
      <c r="V46" s="158"/>
      <c r="W46" s="158"/>
      <c r="X46" s="158"/>
      <c r="Y46" s="158"/>
      <c r="Z46" s="158"/>
      <c r="AA46" s="158"/>
      <c r="AB46" s="158"/>
      <c r="AC46" s="158"/>
      <c r="AD46" s="158"/>
      <c r="AE46" s="158"/>
      <c r="AF46" s="158"/>
      <c r="AG46" s="158"/>
      <c r="AH46" s="158"/>
      <c r="AI46" s="158"/>
      <c r="AJ46" s="158"/>
      <c r="AK46" s="158"/>
      <c r="AL46" s="158"/>
      <c r="AM46" s="158"/>
      <c r="AN46" s="158"/>
      <c r="AO46" s="158"/>
      <c r="AP46" s="158"/>
      <c r="AQ46" s="158"/>
      <c r="AR46" s="158"/>
      <c r="AS46" s="158"/>
      <c r="AT46" s="158"/>
      <c r="AU46" s="158"/>
      <c r="AV46" s="158"/>
      <c r="AW46" s="158"/>
      <c r="AX46" s="158"/>
      <c r="AY46" s="158"/>
      <c r="AZ46" s="158"/>
      <c r="BA46" s="158"/>
      <c r="BB46" s="158"/>
      <c r="BC46" s="158"/>
      <c r="BD46" s="158"/>
      <c r="BE46" s="158"/>
      <c r="BF46" s="158"/>
      <c r="BG46" s="158"/>
      <c r="BH46" s="158"/>
      <c r="BI46" s="158"/>
      <c r="BJ46" s="158"/>
      <c r="BK46" s="158"/>
      <c r="BL46" s="158"/>
      <c r="BM46" s="158"/>
      <c r="BN46" s="158"/>
      <c r="BO46" s="158"/>
      <c r="BP46" s="158"/>
      <c r="BQ46" s="158"/>
      <c r="BR46" s="158"/>
      <c r="BS46" s="158"/>
      <c r="BT46" s="158"/>
      <c r="BU46" s="158"/>
      <c r="BV46" s="158"/>
      <c r="BW46" s="158"/>
      <c r="BX46" s="158"/>
      <c r="BY46" s="158"/>
      <c r="BZ46" s="158"/>
      <c r="CA46" s="158"/>
      <c r="CB46" s="158"/>
      <c r="CC46" s="158"/>
      <c r="CD46" s="158"/>
      <c r="CE46" s="158"/>
      <c r="CF46" s="158"/>
      <c r="CG46" s="158"/>
      <c r="CH46" s="158"/>
      <c r="CI46" s="158"/>
      <c r="CJ46" s="158"/>
      <c r="CK46" s="158"/>
      <c r="CL46" s="158"/>
      <c r="CM46" s="158"/>
      <c r="CN46" s="158"/>
      <c r="CO46" s="158"/>
      <c r="CP46" s="158"/>
      <c r="CQ46" s="158"/>
      <c r="CR46" s="158"/>
      <c r="CS46" s="158"/>
      <c r="CT46" s="158"/>
      <c r="CU46" s="158"/>
      <c r="CV46" s="158"/>
      <c r="CW46" s="158"/>
      <c r="CX46" s="158"/>
      <c r="CY46" s="158"/>
      <c r="CZ46" s="158"/>
      <c r="DA46" s="158"/>
      <c r="DB46" s="158"/>
      <c r="DC46" s="158"/>
      <c r="DD46" s="158"/>
      <c r="DE46" s="158"/>
      <c r="DF46" s="158"/>
      <c r="DG46" s="158"/>
      <c r="DH46" s="158"/>
      <c r="DI46" s="158"/>
      <c r="DJ46" s="158"/>
      <c r="DK46" s="158"/>
      <c r="DL46" s="158"/>
      <c r="DM46" s="158"/>
      <c r="DN46" s="158"/>
      <c r="DO46" s="158"/>
      <c r="DP46" s="158"/>
      <c r="DQ46" s="158"/>
      <c r="DR46" s="158"/>
      <c r="DS46" s="158"/>
      <c r="DT46" s="158"/>
      <c r="DU46" s="158"/>
      <c r="DV46" s="158"/>
      <c r="DW46" s="158"/>
      <c r="DX46" s="158"/>
      <c r="DY46" s="158"/>
      <c r="DZ46" s="158"/>
      <c r="EA46" s="158"/>
      <c r="EB46" s="158"/>
      <c r="EC46" s="158"/>
      <c r="ED46" s="158"/>
      <c r="EE46" s="158"/>
      <c r="EF46" s="158"/>
      <c r="EG46" s="158"/>
      <c r="EH46" s="158"/>
      <c r="EI46" s="158"/>
      <c r="EJ46" s="158"/>
      <c r="EK46" s="158"/>
      <c r="EL46" s="158"/>
      <c r="EM46" s="158"/>
      <c r="EN46" s="158"/>
      <c r="EO46" s="158"/>
      <c r="EP46" s="158"/>
      <c r="EQ46" s="158"/>
      <c r="ER46" s="158"/>
      <c r="ES46" s="158"/>
      <c r="ET46" s="158"/>
      <c r="EU46" s="158"/>
      <c r="EV46" s="158"/>
      <c r="EW46" s="158"/>
      <c r="EX46" s="158"/>
      <c r="EY46" s="158"/>
      <c r="EZ46" s="158"/>
      <c r="FA46" s="158"/>
      <c r="FB46" s="158"/>
      <c r="FC46" s="158"/>
      <c r="FD46" s="158"/>
      <c r="FE46" s="158"/>
      <c r="FF46" s="158"/>
      <c r="FG46" s="158"/>
      <c r="FH46" s="158"/>
      <c r="FI46" s="158"/>
      <c r="FJ46" s="158"/>
      <c r="FK46" s="158"/>
      <c r="FL46" s="158"/>
      <c r="FM46" s="158"/>
      <c r="FN46" s="158"/>
      <c r="FO46" s="158"/>
      <c r="FP46" s="158"/>
      <c r="FQ46" s="158"/>
      <c r="FR46" s="158"/>
      <c r="FS46" s="158"/>
      <c r="FT46" s="158"/>
      <c r="FU46" s="158"/>
      <c r="FV46" s="158"/>
      <c r="FW46" s="158"/>
      <c r="FX46" s="158"/>
      <c r="FY46" s="158"/>
      <c r="FZ46" s="158"/>
      <c r="GA46" s="158"/>
      <c r="GB46" s="158"/>
      <c r="GC46" s="158"/>
      <c r="GD46" s="158"/>
      <c r="GE46" s="158"/>
      <c r="GF46" s="158"/>
      <c r="GG46" s="158"/>
      <c r="GH46" s="158"/>
      <c r="GI46" s="158"/>
      <c r="GJ46" s="158"/>
      <c r="GK46" s="158"/>
      <c r="GL46" s="158"/>
      <c r="GM46" s="158"/>
      <c r="GN46" s="158"/>
      <c r="GO46" s="158"/>
      <c r="GP46" s="158"/>
      <c r="GQ46" s="158"/>
      <c r="GR46" s="158"/>
      <c r="GS46" s="158"/>
      <c r="GT46" s="158"/>
      <c r="GU46" s="158"/>
      <c r="GV46" s="158"/>
      <c r="GW46" s="158"/>
      <c r="GX46" s="158"/>
      <c r="GY46" s="158"/>
      <c r="GZ46" s="158"/>
      <c r="HA46" s="158"/>
      <c r="HB46" s="158"/>
      <c r="HC46" s="158"/>
      <c r="HD46" s="158"/>
      <c r="HE46" s="158"/>
      <c r="HF46" s="158"/>
      <c r="HG46" s="158"/>
      <c r="HH46" s="158"/>
      <c r="HI46" s="158"/>
      <c r="HJ46" s="158"/>
      <c r="HK46" s="158"/>
      <c r="HL46" s="158"/>
      <c r="HM46" s="158"/>
      <c r="HN46" s="158"/>
      <c r="HO46" s="158"/>
      <c r="HP46" s="158"/>
      <c r="HQ46" s="158"/>
      <c r="HR46" s="158"/>
      <c r="HS46" s="158"/>
      <c r="HT46" s="158"/>
      <c r="HU46" s="158"/>
      <c r="HV46" s="158"/>
      <c r="HW46" s="158"/>
      <c r="HX46" s="158"/>
      <c r="HY46" s="158"/>
      <c r="HZ46" s="158"/>
      <c r="IA46" s="158"/>
      <c r="IB46" s="158"/>
      <c r="IC46" s="158"/>
      <c r="ID46" s="158"/>
      <c r="IE46" s="158"/>
      <c r="IF46" s="158"/>
      <c r="IG46" s="158"/>
      <c r="IH46" s="158"/>
      <c r="II46" s="158"/>
      <c r="IJ46" s="158"/>
      <c r="IK46" s="158"/>
      <c r="IL46" s="158"/>
      <c r="IM46" s="158"/>
      <c r="IN46" s="158"/>
      <c r="IO46" s="158"/>
      <c r="IP46" s="158"/>
      <c r="IQ46" s="158"/>
      <c r="IR46" s="158"/>
      <c r="IS46" s="158"/>
      <c r="IT46" s="158"/>
      <c r="IU46" s="158"/>
      <c r="IV46" s="158"/>
      <c r="IW46" s="158"/>
      <c r="IX46" s="158"/>
      <c r="IY46" s="158"/>
      <c r="IZ46" s="158"/>
      <c r="JA46" s="158"/>
      <c r="JB46" s="158"/>
      <c r="JC46" s="158"/>
      <c r="JD46" s="158"/>
      <c r="JE46" s="158"/>
      <c r="JF46" s="158"/>
      <c r="JG46" s="158"/>
      <c r="JH46" s="158"/>
      <c r="JI46" s="158"/>
      <c r="JJ46" s="158"/>
      <c r="JK46" s="158"/>
      <c r="JL46" s="158"/>
      <c r="JM46" s="158"/>
      <c r="JN46" s="158"/>
      <c r="JO46" s="158"/>
      <c r="JP46" s="158"/>
      <c r="JQ46" s="158"/>
      <c r="JR46" s="158"/>
      <c r="JS46" s="158"/>
      <c r="JT46" s="158"/>
      <c r="JU46" s="158"/>
      <c r="JV46" s="158"/>
      <c r="JW46" s="158"/>
      <c r="JX46" s="158"/>
      <c r="JY46" s="158"/>
      <c r="JZ46" s="158"/>
      <c r="KA46" s="158"/>
      <c r="KB46" s="158"/>
      <c r="KC46" s="158"/>
      <c r="KD46" s="158"/>
      <c r="KE46" s="158"/>
      <c r="KF46" s="158"/>
      <c r="KG46" s="158"/>
      <c r="KH46" s="158"/>
      <c r="KI46" s="158"/>
      <c r="KJ46" s="158"/>
      <c r="KK46" s="158"/>
      <c r="KL46" s="158"/>
      <c r="KM46" s="158"/>
      <c r="KN46" s="158"/>
      <c r="KO46" s="158"/>
      <c r="KP46" s="158"/>
      <c r="KQ46" s="158"/>
      <c r="KR46" s="158"/>
      <c r="KS46" s="158"/>
      <c r="KT46" s="158"/>
      <c r="KU46" s="158"/>
      <c r="KV46" s="158"/>
      <c r="KW46" s="158"/>
      <c r="KX46" s="158"/>
      <c r="KY46" s="158"/>
      <c r="KZ46" s="158"/>
      <c r="LA46" s="158"/>
      <c r="LB46" s="158"/>
      <c r="LC46" s="158"/>
      <c r="LD46" s="158"/>
      <c r="LE46" s="158"/>
      <c r="LF46" s="158"/>
      <c r="LG46" s="158"/>
      <c r="LH46" s="158"/>
      <c r="LI46" s="158"/>
      <c r="LJ46" s="158"/>
      <c r="LK46" s="158"/>
      <c r="LL46" s="158"/>
      <c r="LM46" s="158"/>
      <c r="LN46" s="158"/>
      <c r="LO46" s="158"/>
      <c r="LP46" s="158"/>
      <c r="LQ46" s="158"/>
      <c r="LR46" s="158"/>
      <c r="LS46" s="158"/>
      <c r="LT46" s="158"/>
      <c r="LU46" s="158"/>
      <c r="LV46" s="158"/>
      <c r="LW46" s="158"/>
      <c r="LX46" s="158"/>
      <c r="LY46" s="158"/>
      <c r="LZ46" s="158"/>
      <c r="MA46" s="158"/>
      <c r="MB46" s="158"/>
      <c r="MC46" s="158"/>
      <c r="MD46" s="158"/>
      <c r="ME46" s="158"/>
      <c r="MF46" s="158"/>
      <c r="MG46" s="158"/>
      <c r="MH46" s="158"/>
      <c r="MI46" s="158"/>
      <c r="MJ46" s="158"/>
      <c r="MK46" s="158"/>
      <c r="ML46" s="158"/>
      <c r="MM46" s="158"/>
      <c r="MN46" s="158"/>
      <c r="MO46" s="158"/>
      <c r="MP46" s="158"/>
      <c r="MQ46" s="158"/>
      <c r="MR46" s="158"/>
      <c r="MS46" s="158"/>
      <c r="MT46" s="158"/>
      <c r="MU46" s="158"/>
      <c r="MV46" s="158"/>
      <c r="MW46" s="158"/>
      <c r="MX46" s="158"/>
      <c r="MY46" s="158"/>
      <c r="MZ46" s="158"/>
      <c r="NA46" s="158"/>
      <c r="NB46" s="158"/>
      <c r="NC46" s="158"/>
      <c r="ND46" s="158"/>
      <c r="NE46" s="158"/>
      <c r="NF46" s="158"/>
      <c r="NG46" s="158"/>
      <c r="NH46" s="158"/>
      <c r="NI46" s="158"/>
      <c r="NJ46" s="158"/>
      <c r="NK46" s="158"/>
      <c r="NL46" s="158"/>
      <c r="NM46" s="158"/>
      <c r="NN46" s="158"/>
      <c r="NO46" s="158"/>
      <c r="NP46" s="158"/>
      <c r="NQ46" s="158"/>
      <c r="NR46" s="158"/>
      <c r="NS46" s="158"/>
      <c r="NT46" s="158"/>
      <c r="NU46" s="158"/>
      <c r="NV46" s="158"/>
      <c r="NW46" s="158"/>
      <c r="NX46" s="158"/>
      <c r="NY46" s="158"/>
      <c r="NZ46" s="158"/>
      <c r="OA46" s="158"/>
      <c r="OB46" s="158"/>
      <c r="OC46" s="158"/>
      <c r="OD46" s="158"/>
      <c r="OE46" s="158"/>
      <c r="OF46" s="158"/>
      <c r="OG46" s="158"/>
      <c r="OH46" s="158"/>
      <c r="OI46" s="158"/>
      <c r="OJ46" s="158"/>
      <c r="OK46" s="158"/>
      <c r="OL46" s="158"/>
      <c r="OM46" s="158"/>
      <c r="ON46" s="158"/>
      <c r="OO46" s="158"/>
      <c r="OP46" s="158"/>
      <c r="OQ46" s="158"/>
      <c r="OR46" s="158"/>
      <c r="OS46" s="158"/>
      <c r="OT46" s="158"/>
      <c r="OU46" s="158"/>
      <c r="OV46" s="158"/>
      <c r="OW46" s="158"/>
      <c r="OX46" s="158"/>
      <c r="OY46" s="158"/>
      <c r="OZ46" s="158"/>
      <c r="PA46" s="158"/>
      <c r="PB46" s="158"/>
      <c r="PC46" s="158"/>
      <c r="PD46" s="158"/>
      <c r="PE46" s="158"/>
      <c r="PF46" s="158"/>
      <c r="PG46" s="158"/>
      <c r="PH46" s="158"/>
      <c r="PI46" s="158"/>
      <c r="PJ46" s="158"/>
      <c r="PK46" s="158"/>
      <c r="PL46" s="158"/>
      <c r="PM46" s="158"/>
      <c r="PN46" s="158"/>
      <c r="PO46" s="158"/>
      <c r="PP46" s="158"/>
      <c r="PQ46" s="158"/>
      <c r="PR46" s="158"/>
      <c r="PS46" s="158"/>
      <c r="PT46" s="158"/>
      <c r="PU46" s="158"/>
      <c r="PV46" s="158"/>
      <c r="PW46" s="158"/>
      <c r="PX46" s="158"/>
      <c r="PY46" s="158"/>
      <c r="PZ46" s="158"/>
      <c r="QA46" s="158"/>
      <c r="QB46" s="158"/>
      <c r="QC46" s="158"/>
      <c r="QD46" s="158"/>
      <c r="QE46" s="158"/>
      <c r="QF46" s="158"/>
      <c r="QG46" s="158"/>
      <c r="QH46" s="158"/>
      <c r="QI46" s="158"/>
      <c r="QJ46" s="158"/>
      <c r="QK46" s="158"/>
      <c r="QL46" s="158"/>
      <c r="QM46" s="158"/>
      <c r="QN46" s="158"/>
      <c r="QO46" s="158"/>
      <c r="QP46" s="158"/>
      <c r="QQ46" s="158"/>
      <c r="QR46" s="158"/>
      <c r="QS46" s="158"/>
      <c r="QT46" s="158"/>
      <c r="QU46" s="158"/>
      <c r="QV46" s="158"/>
      <c r="QW46" s="158"/>
      <c r="QX46" s="158"/>
      <c r="QY46" s="158"/>
      <c r="QZ46" s="158"/>
      <c r="RA46" s="158"/>
      <c r="RB46" s="158"/>
      <c r="RC46" s="158"/>
      <c r="RD46" s="158"/>
      <c r="RE46" s="158"/>
      <c r="RF46" s="158"/>
      <c r="RG46" s="158"/>
      <c r="RH46" s="158"/>
      <c r="RI46" s="158"/>
      <c r="RJ46" s="158"/>
      <c r="RK46" s="158"/>
      <c r="RL46" s="158"/>
      <c r="RM46" s="158"/>
      <c r="RN46" s="158"/>
      <c r="RO46" s="158"/>
      <c r="RP46" s="158"/>
      <c r="RQ46" s="158"/>
      <c r="RR46" s="158"/>
      <c r="RS46" s="158"/>
      <c r="RT46" s="158"/>
      <c r="RU46" s="158"/>
      <c r="RV46" s="158"/>
      <c r="RW46" s="158"/>
      <c r="RX46" s="158"/>
      <c r="RY46" s="158"/>
      <c r="RZ46" s="158"/>
      <c r="SA46" s="158"/>
      <c r="SB46" s="158"/>
      <c r="SC46" s="158"/>
      <c r="SD46" s="158"/>
      <c r="SE46" s="158"/>
      <c r="SF46" s="158"/>
      <c r="SG46" s="158"/>
      <c r="SH46" s="158"/>
      <c r="SI46" s="158"/>
      <c r="SJ46" s="158"/>
      <c r="SK46" s="158"/>
      <c r="SL46" s="158"/>
      <c r="SM46" s="158"/>
      <c r="SN46" s="158"/>
      <c r="SO46" s="158"/>
      <c r="SP46" s="158"/>
      <c r="SQ46" s="158"/>
      <c r="SR46" s="158"/>
      <c r="SS46" s="158"/>
      <c r="ST46" s="158"/>
      <c r="SU46" s="158"/>
      <c r="SV46" s="158"/>
      <c r="SW46" s="158"/>
      <c r="SX46" s="158"/>
      <c r="SY46" s="158"/>
      <c r="SZ46" s="158"/>
      <c r="TA46" s="158"/>
      <c r="TB46" s="158"/>
      <c r="TC46" s="158"/>
      <c r="TD46" s="158"/>
      <c r="TE46" s="158"/>
      <c r="TF46" s="158"/>
      <c r="TG46" s="158"/>
      <c r="TH46" s="158"/>
      <c r="TI46" s="158"/>
      <c r="TJ46" s="158"/>
      <c r="TK46" s="158"/>
      <c r="TL46" s="158"/>
      <c r="TM46" s="158"/>
      <c r="TN46" s="158"/>
      <c r="TO46" s="158"/>
      <c r="TP46" s="158"/>
      <c r="TQ46" s="158"/>
      <c r="TR46" s="158"/>
      <c r="TS46" s="158"/>
      <c r="TT46" s="158"/>
      <c r="TU46" s="158"/>
      <c r="TV46" s="158"/>
      <c r="TW46" s="158"/>
      <c r="TX46" s="158"/>
      <c r="TY46" s="158"/>
      <c r="TZ46" s="158"/>
      <c r="UA46" s="158"/>
      <c r="UB46" s="158"/>
      <c r="UC46" s="158"/>
      <c r="UD46" s="158"/>
      <c r="UE46" s="158"/>
      <c r="UF46" s="158"/>
      <c r="UG46" s="158"/>
      <c r="UH46" s="158"/>
      <c r="UI46" s="158"/>
      <c r="UJ46" s="158"/>
      <c r="UK46" s="158"/>
      <c r="UL46" s="158"/>
      <c r="UM46" s="158"/>
      <c r="UN46" s="158"/>
      <c r="UO46" s="158"/>
      <c r="UP46" s="158"/>
      <c r="UQ46" s="158"/>
      <c r="US46" s="158"/>
      <c r="UT46" s="158"/>
      <c r="UU46" s="158"/>
      <c r="UV46" s="158"/>
      <c r="UW46" s="158"/>
      <c r="UX46" s="158"/>
      <c r="UY46" s="158"/>
      <c r="UZ46" s="158"/>
      <c r="VA46" s="158"/>
      <c r="VB46" s="158"/>
      <c r="VC46" s="158"/>
      <c r="VD46" s="158"/>
      <c r="VE46" s="158"/>
      <c r="VF46" s="158"/>
      <c r="VG46" s="158"/>
      <c r="VH46" s="158"/>
      <c r="VI46" s="158"/>
      <c r="VJ46" s="158"/>
      <c r="VK46" s="158"/>
      <c r="VL46" s="158"/>
      <c r="VN46" s="158"/>
      <c r="VO46" s="158"/>
      <c r="VP46" s="158"/>
      <c r="VQ46" s="158"/>
      <c r="VR46" s="158"/>
      <c r="VS46" s="158"/>
      <c r="VT46" s="158"/>
      <c r="VU46" s="158"/>
      <c r="VV46" s="158"/>
      <c r="VW46" s="158"/>
      <c r="VX46" s="158"/>
      <c r="VY46" s="158"/>
      <c r="VZ46" s="158"/>
      <c r="WA46" s="158"/>
      <c r="WB46" s="158"/>
      <c r="WC46" s="158"/>
      <c r="WD46" s="158"/>
      <c r="WE46" s="158"/>
      <c r="WF46" s="158"/>
      <c r="WG46" s="158"/>
      <c r="WI46" s="158"/>
      <c r="WJ46" s="158"/>
      <c r="WK46" s="158"/>
      <c r="WL46" s="158"/>
      <c r="WM46" s="158"/>
      <c r="WN46" s="158"/>
      <c r="WO46" s="158"/>
      <c r="WP46" s="158"/>
      <c r="WQ46" s="158"/>
      <c r="WR46" s="158"/>
      <c r="WS46" s="158"/>
      <c r="WT46" s="158"/>
      <c r="WU46" s="158"/>
      <c r="WV46" s="158"/>
      <c r="WW46" s="158"/>
      <c r="WX46" s="158"/>
      <c r="WY46" s="158"/>
      <c r="WZ46" s="158"/>
      <c r="XA46" s="158"/>
      <c r="XB46" s="158"/>
      <c r="XD46" s="158"/>
      <c r="XE46" s="158"/>
      <c r="XF46" s="158"/>
      <c r="XG46" s="158"/>
      <c r="XH46" s="158"/>
      <c r="XI46" s="158"/>
      <c r="XJ46" s="158"/>
      <c r="XK46" s="158"/>
      <c r="XL46" s="158"/>
      <c r="XM46" s="158"/>
      <c r="XN46" s="158"/>
      <c r="XO46" s="158"/>
      <c r="XP46" s="158"/>
      <c r="XQ46" s="158"/>
      <c r="XR46" s="158"/>
      <c r="XS46" s="158"/>
      <c r="XT46" s="158"/>
      <c r="XU46" s="158"/>
      <c r="XV46" s="158"/>
      <c r="XW46" s="158"/>
      <c r="XY46" s="158"/>
      <c r="XZ46" s="158"/>
      <c r="YA46" s="158"/>
      <c r="YB46" s="158"/>
      <c r="YC46" s="158"/>
      <c r="YD46" s="158"/>
      <c r="YE46" s="158"/>
      <c r="YF46" s="158"/>
      <c r="YG46" s="158"/>
      <c r="YH46" s="158"/>
      <c r="YI46" s="158"/>
      <c r="YJ46" s="158"/>
      <c r="YK46" s="158"/>
      <c r="YL46" s="158"/>
      <c r="YM46" s="158"/>
      <c r="YN46" s="158"/>
      <c r="YO46" s="158"/>
      <c r="YP46" s="158"/>
      <c r="YQ46" s="158"/>
      <c r="YR46" s="158"/>
      <c r="YT46" s="158"/>
      <c r="YU46" s="158"/>
      <c r="YV46" s="158"/>
      <c r="YW46" s="158"/>
      <c r="YX46" s="158"/>
      <c r="YY46" s="158"/>
      <c r="YZ46" s="158"/>
      <c r="ZA46" s="158"/>
      <c r="ZB46" s="158"/>
      <c r="ZC46" s="158"/>
      <c r="ZD46" s="158"/>
      <c r="ZE46" s="158"/>
      <c r="ZF46" s="158"/>
      <c r="ZG46" s="158"/>
      <c r="ZH46" s="158"/>
      <c r="ZI46" s="158"/>
      <c r="ZJ46" s="158"/>
      <c r="ZK46" s="158"/>
      <c r="ZL46" s="158"/>
      <c r="ZM46" s="158"/>
      <c r="ZO46" s="158"/>
      <c r="ZP46" s="158"/>
      <c r="ZQ46" s="158"/>
      <c r="ZR46" s="158"/>
      <c r="ZS46" s="158"/>
      <c r="ZT46" s="158"/>
      <c r="ZU46" s="158"/>
      <c r="ZV46" s="158"/>
      <c r="ZW46" s="158"/>
      <c r="ZX46" s="158"/>
      <c r="ZY46" s="158"/>
      <c r="ZZ46" s="158"/>
      <c r="AAA46" s="158"/>
      <c r="AAB46" s="158"/>
      <c r="AAC46" s="158"/>
      <c r="AAD46" s="158"/>
      <c r="AAE46" s="158"/>
      <c r="AAF46" s="158"/>
      <c r="AAG46" s="158"/>
      <c r="AAH46" s="158"/>
      <c r="AAJ46" s="158"/>
      <c r="AAK46" s="158"/>
      <c r="AAL46" s="158"/>
      <c r="AAM46" s="158"/>
      <c r="AAN46" s="158"/>
      <c r="AAO46" s="158"/>
      <c r="AAP46" s="158"/>
      <c r="AAQ46" s="158"/>
      <c r="AAR46" s="158"/>
      <c r="AAS46" s="158"/>
      <c r="AAT46" s="158"/>
      <c r="AAU46" s="158"/>
      <c r="AAV46" s="158"/>
      <c r="AAW46" s="158"/>
      <c r="AAX46" s="158"/>
      <c r="AAY46" s="158"/>
      <c r="AAZ46" s="158"/>
      <c r="ABA46" s="158"/>
      <c r="ABB46" s="158"/>
      <c r="ABC46" s="158"/>
      <c r="ABE46" s="158"/>
      <c r="ABF46" s="158"/>
      <c r="ABG46" s="158"/>
      <c r="ABH46" s="158"/>
      <c r="ABI46" s="158"/>
      <c r="ABJ46" s="158"/>
      <c r="ABK46" s="158"/>
      <c r="ABL46" s="158"/>
      <c r="ABM46" s="158"/>
      <c r="ABN46" s="158"/>
      <c r="ABO46" s="158"/>
      <c r="ABP46" s="158"/>
      <c r="ABQ46" s="158"/>
      <c r="ABR46" s="158"/>
      <c r="ABS46" s="158"/>
      <c r="ABT46" s="158"/>
      <c r="ABU46" s="158"/>
      <c r="ABV46" s="158"/>
      <c r="ABW46" s="158"/>
      <c r="ABX46" s="158"/>
      <c r="ABZ46" s="158"/>
      <c r="ACA46" s="158"/>
      <c r="ACB46" s="158"/>
      <c r="ACC46" s="158"/>
      <c r="ACD46" s="158"/>
      <c r="ACE46" s="158"/>
      <c r="ACF46" s="158"/>
      <c r="ACG46" s="158"/>
      <c r="ACH46" s="158"/>
      <c r="ACI46" s="158"/>
      <c r="ACJ46" s="158"/>
      <c r="ACK46" s="158"/>
      <c r="ACL46" s="158"/>
      <c r="ACM46" s="158"/>
      <c r="ACN46" s="158"/>
      <c r="ACO46" s="158"/>
      <c r="ACP46" s="158"/>
      <c r="ACQ46" s="158"/>
      <c r="ACR46" s="158"/>
      <c r="ACS46" s="158"/>
      <c r="ACU46" s="158"/>
      <c r="ACV46" s="158"/>
      <c r="ACW46" s="158"/>
      <c r="ACX46" s="158"/>
      <c r="ACY46" s="158"/>
      <c r="ACZ46" s="158"/>
      <c r="ADA46" s="158"/>
      <c r="ADB46" s="158"/>
      <c r="ADC46" s="158"/>
      <c r="ADD46" s="158"/>
      <c r="ADE46" s="158"/>
      <c r="ADF46" s="158"/>
      <c r="ADG46" s="158"/>
      <c r="ADH46" s="158"/>
      <c r="ADI46" s="158"/>
      <c r="ADJ46" s="158"/>
      <c r="ADK46" s="158"/>
      <c r="ADL46" s="158"/>
      <c r="ADM46" s="158"/>
      <c r="ADN46" s="158"/>
      <c r="ADP46" s="158"/>
      <c r="ADQ46" s="158"/>
      <c r="ADR46" s="158"/>
      <c r="ADS46" s="158"/>
      <c r="ADT46" s="158"/>
      <c r="ADU46" s="158"/>
      <c r="ADV46" s="158"/>
      <c r="ADW46" s="158"/>
      <c r="ADX46" s="158"/>
      <c r="ADY46" s="158"/>
      <c r="ADZ46" s="158"/>
      <c r="AEA46" s="158"/>
      <c r="AEB46" s="158"/>
      <c r="AEC46" s="158"/>
      <c r="AED46" s="158"/>
      <c r="AEE46" s="158"/>
      <c r="AEF46" s="158"/>
      <c r="AEG46" s="158"/>
      <c r="AEH46" s="158"/>
      <c r="AEI46" s="158"/>
      <c r="AEK46" s="158"/>
      <c r="AEL46" s="158"/>
      <c r="AEM46" s="158"/>
      <c r="AEN46" s="158"/>
      <c r="AEO46" s="158"/>
      <c r="AEP46" s="158"/>
      <c r="AEQ46" s="158"/>
      <c r="AER46" s="158"/>
      <c r="AES46" s="158"/>
      <c r="AET46" s="158"/>
      <c r="AEU46" s="158"/>
      <c r="AEV46" s="158"/>
      <c r="AEW46" s="158"/>
      <c r="AEX46" s="158"/>
      <c r="AEY46" s="158"/>
      <c r="AEZ46" s="158"/>
      <c r="AFA46" s="158"/>
      <c r="AFB46" s="158"/>
      <c r="AFC46" s="158"/>
      <c r="AFD46" s="158"/>
    </row>
    <row r="47" spans="1:836" s="159" customFormat="1" ht="20.100000000000001" customHeight="1" outlineLevel="4">
      <c r="A47" s="166"/>
      <c r="B47" s="162" t="s">
        <v>494</v>
      </c>
      <c r="C47" s="100" t="s">
        <v>490</v>
      </c>
      <c r="D47" s="110"/>
      <c r="E47" s="167"/>
      <c r="F47" s="206">
        <f>G46</f>
        <v>45494</v>
      </c>
      <c r="G47" s="206">
        <f t="shared" ref="G47" si="72">F47+H47-1</f>
        <v>45521</v>
      </c>
      <c r="H47" s="156">
        <v>28</v>
      </c>
      <c r="I47" s="157">
        <f t="shared" ca="1" si="61"/>
        <v>0</v>
      </c>
      <c r="J47" s="207">
        <f ca="1">H47*K47-H47*I47</f>
        <v>0</v>
      </c>
      <c r="K47" s="111">
        <v>0</v>
      </c>
      <c r="L47" s="158"/>
      <c r="M47" s="158"/>
      <c r="N47" s="158"/>
      <c r="O47" s="158"/>
      <c r="P47" s="158"/>
      <c r="Q47" s="158"/>
      <c r="R47" s="158"/>
      <c r="S47" s="158"/>
      <c r="T47" s="158"/>
      <c r="U47" s="158"/>
      <c r="V47" s="158"/>
      <c r="W47" s="158"/>
      <c r="X47" s="158"/>
      <c r="Y47" s="158"/>
      <c r="Z47" s="158"/>
      <c r="AA47" s="158"/>
      <c r="AB47" s="158"/>
      <c r="AC47" s="158"/>
      <c r="AD47" s="158"/>
      <c r="AE47" s="158"/>
      <c r="AF47" s="158"/>
      <c r="AG47" s="158"/>
      <c r="AH47" s="158"/>
      <c r="AI47" s="158"/>
      <c r="AJ47" s="158"/>
      <c r="AK47" s="158"/>
      <c r="AL47" s="158"/>
      <c r="AM47" s="158"/>
      <c r="AN47" s="158"/>
      <c r="AO47" s="158"/>
      <c r="AP47" s="158"/>
      <c r="AQ47" s="158"/>
      <c r="AR47" s="158"/>
      <c r="AS47" s="158"/>
      <c r="AT47" s="158"/>
      <c r="AU47" s="158"/>
      <c r="AV47" s="158"/>
      <c r="AW47" s="158"/>
      <c r="AX47" s="158"/>
      <c r="AY47" s="158"/>
      <c r="AZ47" s="158"/>
      <c r="BA47" s="158"/>
      <c r="BB47" s="158"/>
      <c r="BC47" s="158"/>
      <c r="BD47" s="158"/>
      <c r="BE47" s="158"/>
      <c r="BF47" s="158"/>
      <c r="BG47" s="158"/>
      <c r="BH47" s="158"/>
      <c r="BI47" s="158"/>
      <c r="BJ47" s="158"/>
      <c r="BK47" s="158"/>
      <c r="BL47" s="158"/>
      <c r="BM47" s="158"/>
      <c r="BN47" s="158"/>
      <c r="BO47" s="158"/>
      <c r="BP47" s="158"/>
      <c r="BQ47" s="158"/>
      <c r="BR47" s="158"/>
      <c r="BS47" s="158"/>
      <c r="BT47" s="158"/>
      <c r="BU47" s="158"/>
      <c r="BV47" s="158"/>
      <c r="BW47" s="158"/>
      <c r="BX47" s="158"/>
      <c r="BY47" s="158"/>
      <c r="BZ47" s="158"/>
      <c r="CA47" s="158"/>
      <c r="CB47" s="158"/>
      <c r="CC47" s="158"/>
      <c r="CD47" s="158"/>
      <c r="CE47" s="158"/>
      <c r="CF47" s="158"/>
      <c r="CG47" s="158"/>
      <c r="CH47" s="158"/>
      <c r="CI47" s="158"/>
      <c r="CJ47" s="158"/>
      <c r="CK47" s="158"/>
      <c r="CL47" s="158"/>
      <c r="CM47" s="158"/>
      <c r="CN47" s="158"/>
      <c r="CO47" s="158"/>
      <c r="CP47" s="158"/>
      <c r="CQ47" s="158"/>
      <c r="CR47" s="158"/>
      <c r="CS47" s="158"/>
      <c r="CT47" s="158"/>
      <c r="CU47" s="158"/>
      <c r="CV47" s="158"/>
      <c r="CW47" s="158"/>
      <c r="CX47" s="158"/>
      <c r="CY47" s="158"/>
      <c r="CZ47" s="158"/>
      <c r="DA47" s="158"/>
      <c r="DB47" s="158"/>
      <c r="DC47" s="158"/>
      <c r="DD47" s="158"/>
      <c r="DE47" s="158"/>
      <c r="DF47" s="158"/>
      <c r="DG47" s="158"/>
      <c r="DH47" s="158"/>
      <c r="DI47" s="158"/>
      <c r="DJ47" s="158"/>
      <c r="DK47" s="158"/>
      <c r="DL47" s="158"/>
      <c r="DM47" s="158"/>
      <c r="DN47" s="158"/>
      <c r="DO47" s="158"/>
      <c r="DP47" s="158"/>
      <c r="DQ47" s="158"/>
      <c r="DR47" s="158"/>
      <c r="DS47" s="158"/>
      <c r="DT47" s="158"/>
      <c r="DU47" s="158"/>
      <c r="DV47" s="158"/>
      <c r="DW47" s="158"/>
      <c r="DX47" s="158"/>
      <c r="DY47" s="158"/>
      <c r="DZ47" s="158"/>
      <c r="EA47" s="158"/>
      <c r="EB47" s="158"/>
      <c r="EC47" s="158"/>
      <c r="ED47" s="158"/>
      <c r="EE47" s="158"/>
      <c r="EF47" s="158"/>
      <c r="EG47" s="158"/>
      <c r="EH47" s="158"/>
      <c r="EI47" s="158"/>
      <c r="EJ47" s="158"/>
      <c r="EK47" s="158"/>
      <c r="EL47" s="158"/>
      <c r="EM47" s="158"/>
      <c r="EN47" s="158"/>
      <c r="EO47" s="158"/>
      <c r="EP47" s="158"/>
      <c r="EQ47" s="158"/>
      <c r="ER47" s="158"/>
      <c r="ES47" s="158"/>
      <c r="ET47" s="158"/>
      <c r="EU47" s="158"/>
      <c r="EV47" s="158"/>
      <c r="EW47" s="158"/>
      <c r="EX47" s="158"/>
      <c r="EY47" s="158"/>
      <c r="EZ47" s="158"/>
      <c r="FA47" s="158"/>
      <c r="FB47" s="158"/>
      <c r="FC47" s="158"/>
      <c r="FD47" s="158"/>
      <c r="FE47" s="158"/>
      <c r="FF47" s="158"/>
      <c r="FG47" s="158"/>
      <c r="FH47" s="158"/>
      <c r="FI47" s="158"/>
      <c r="FJ47" s="158"/>
      <c r="FK47" s="158"/>
      <c r="FL47" s="158"/>
      <c r="FM47" s="158"/>
      <c r="FN47" s="158"/>
      <c r="FO47" s="158"/>
      <c r="FP47" s="158"/>
      <c r="FQ47" s="158"/>
      <c r="FR47" s="158"/>
      <c r="FS47" s="158"/>
      <c r="FT47" s="158"/>
      <c r="FU47" s="158"/>
      <c r="FV47" s="158"/>
      <c r="FW47" s="158"/>
      <c r="FX47" s="158"/>
      <c r="FY47" s="158"/>
      <c r="FZ47" s="158"/>
      <c r="GA47" s="158"/>
      <c r="GB47" s="158"/>
      <c r="GC47" s="158"/>
      <c r="GD47" s="158"/>
      <c r="GE47" s="158"/>
      <c r="GF47" s="158"/>
      <c r="GG47" s="158"/>
      <c r="GH47" s="158"/>
      <c r="GI47" s="158"/>
      <c r="GJ47" s="158"/>
      <c r="GK47" s="158"/>
      <c r="GL47" s="158"/>
      <c r="GM47" s="158"/>
      <c r="GN47" s="158"/>
      <c r="GO47" s="158"/>
      <c r="GP47" s="158"/>
      <c r="GQ47" s="158"/>
      <c r="GR47" s="158"/>
      <c r="GS47" s="158"/>
      <c r="GT47" s="158"/>
      <c r="GU47" s="158"/>
      <c r="GV47" s="158"/>
      <c r="GW47" s="158"/>
      <c r="GX47" s="158"/>
      <c r="GY47" s="158"/>
      <c r="GZ47" s="158"/>
      <c r="HA47" s="158"/>
      <c r="HB47" s="158"/>
      <c r="HC47" s="158"/>
      <c r="HD47" s="158"/>
      <c r="HE47" s="158"/>
      <c r="HF47" s="158"/>
      <c r="HG47" s="158"/>
      <c r="HH47" s="158"/>
      <c r="HI47" s="158"/>
      <c r="HJ47" s="158"/>
      <c r="HK47" s="158"/>
      <c r="HL47" s="158"/>
      <c r="HM47" s="158"/>
      <c r="HN47" s="158"/>
      <c r="HO47" s="158"/>
      <c r="HP47" s="158"/>
      <c r="HQ47" s="158"/>
      <c r="HR47" s="158"/>
      <c r="HS47" s="158"/>
      <c r="HT47" s="158"/>
      <c r="HU47" s="158"/>
      <c r="HV47" s="158"/>
      <c r="HW47" s="158"/>
      <c r="HX47" s="158"/>
      <c r="HY47" s="158"/>
      <c r="HZ47" s="158"/>
      <c r="IA47" s="158"/>
      <c r="IB47" s="158"/>
      <c r="IC47" s="158"/>
      <c r="ID47" s="158"/>
      <c r="IE47" s="158"/>
      <c r="IF47" s="158"/>
      <c r="IG47" s="158"/>
      <c r="IH47" s="158"/>
      <c r="II47" s="158"/>
      <c r="IJ47" s="158"/>
      <c r="IK47" s="158"/>
      <c r="IL47" s="158"/>
      <c r="IM47" s="158"/>
      <c r="IN47" s="158"/>
      <c r="IO47" s="158"/>
      <c r="IP47" s="158"/>
      <c r="IQ47" s="158"/>
      <c r="IR47" s="158"/>
      <c r="IS47" s="158"/>
      <c r="IT47" s="158"/>
      <c r="IU47" s="158"/>
      <c r="IV47" s="158"/>
      <c r="IW47" s="158"/>
      <c r="IX47" s="158"/>
      <c r="IY47" s="158"/>
      <c r="IZ47" s="158"/>
      <c r="JA47" s="158"/>
      <c r="JB47" s="158"/>
      <c r="JC47" s="158"/>
      <c r="JD47" s="158"/>
      <c r="JE47" s="158"/>
      <c r="JF47" s="158"/>
      <c r="JG47" s="158"/>
      <c r="JH47" s="158"/>
      <c r="JI47" s="158"/>
      <c r="JJ47" s="158"/>
      <c r="JK47" s="158"/>
      <c r="JL47" s="158"/>
      <c r="JM47" s="158"/>
      <c r="JN47" s="158"/>
      <c r="JO47" s="158"/>
      <c r="JP47" s="158"/>
      <c r="JQ47" s="158"/>
      <c r="JR47" s="158"/>
      <c r="JS47" s="158"/>
      <c r="JT47" s="158"/>
      <c r="JU47" s="158"/>
      <c r="JV47" s="158"/>
      <c r="JW47" s="158"/>
      <c r="JX47" s="158"/>
      <c r="JY47" s="158"/>
      <c r="JZ47" s="158"/>
      <c r="KA47" s="158"/>
      <c r="KB47" s="158"/>
      <c r="KC47" s="158"/>
      <c r="KD47" s="158"/>
      <c r="KE47" s="158"/>
      <c r="KF47" s="158"/>
      <c r="KG47" s="158"/>
      <c r="KH47" s="158"/>
      <c r="KI47" s="158"/>
      <c r="KJ47" s="158"/>
      <c r="KK47" s="158"/>
      <c r="KL47" s="158"/>
      <c r="KM47" s="158"/>
      <c r="KN47" s="158"/>
      <c r="KO47" s="158"/>
      <c r="KP47" s="158"/>
      <c r="KQ47" s="158"/>
      <c r="KR47" s="158"/>
      <c r="KS47" s="158"/>
      <c r="KT47" s="158"/>
      <c r="KU47" s="158"/>
      <c r="KV47" s="158"/>
      <c r="KW47" s="158"/>
      <c r="KX47" s="158"/>
      <c r="KY47" s="158"/>
      <c r="KZ47" s="158"/>
      <c r="LA47" s="158"/>
      <c r="LB47" s="158"/>
      <c r="LC47" s="158"/>
      <c r="LD47" s="158"/>
      <c r="LE47" s="158"/>
      <c r="LF47" s="158"/>
      <c r="LG47" s="158"/>
      <c r="LH47" s="158"/>
      <c r="LI47" s="158"/>
      <c r="LJ47" s="158"/>
      <c r="LK47" s="158"/>
      <c r="LL47" s="158"/>
      <c r="LM47" s="158"/>
      <c r="LN47" s="158"/>
      <c r="LO47" s="158"/>
      <c r="LP47" s="158"/>
      <c r="LQ47" s="158"/>
      <c r="LR47" s="158"/>
      <c r="LS47" s="158"/>
      <c r="LT47" s="158"/>
      <c r="LU47" s="158"/>
      <c r="LV47" s="158"/>
      <c r="LW47" s="158"/>
      <c r="LX47" s="158"/>
      <c r="LY47" s="158"/>
      <c r="LZ47" s="158"/>
      <c r="MA47" s="158"/>
      <c r="MB47" s="158"/>
      <c r="MC47" s="158"/>
      <c r="MD47" s="158"/>
      <c r="ME47" s="158"/>
      <c r="MF47" s="158"/>
      <c r="MG47" s="158"/>
      <c r="MH47" s="158"/>
      <c r="MI47" s="158"/>
      <c r="MJ47" s="158"/>
      <c r="MK47" s="158"/>
      <c r="ML47" s="158"/>
      <c r="MM47" s="158"/>
      <c r="MN47" s="158"/>
      <c r="MO47" s="158"/>
      <c r="MP47" s="158"/>
      <c r="MQ47" s="158"/>
      <c r="MR47" s="158"/>
      <c r="MS47" s="158"/>
      <c r="MT47" s="158"/>
      <c r="MU47" s="158"/>
      <c r="MV47" s="158"/>
      <c r="MW47" s="158"/>
      <c r="MX47" s="158"/>
      <c r="MY47" s="158"/>
      <c r="MZ47" s="158"/>
      <c r="NA47" s="158"/>
      <c r="NB47" s="158"/>
      <c r="NC47" s="158"/>
      <c r="ND47" s="158"/>
      <c r="NE47" s="158"/>
      <c r="NF47" s="158"/>
      <c r="NG47" s="158"/>
      <c r="NH47" s="158"/>
      <c r="NI47" s="158"/>
      <c r="NJ47" s="158"/>
      <c r="NK47" s="158"/>
      <c r="NL47" s="158"/>
      <c r="NM47" s="158"/>
      <c r="NN47" s="158"/>
      <c r="NO47" s="158"/>
      <c r="NP47" s="158"/>
      <c r="NQ47" s="158"/>
      <c r="NR47" s="158"/>
      <c r="NS47" s="158"/>
      <c r="NT47" s="158"/>
      <c r="NU47" s="158"/>
      <c r="NV47" s="158"/>
      <c r="NW47" s="158"/>
      <c r="NX47" s="158"/>
      <c r="NY47" s="158"/>
      <c r="NZ47" s="158"/>
      <c r="OA47" s="158"/>
      <c r="OB47" s="158"/>
      <c r="OC47" s="158"/>
      <c r="OD47" s="158"/>
      <c r="OE47" s="158"/>
      <c r="OF47" s="158"/>
      <c r="OG47" s="158"/>
      <c r="OH47" s="158"/>
      <c r="OI47" s="158"/>
      <c r="OJ47" s="158"/>
      <c r="OK47" s="158"/>
      <c r="OL47" s="158"/>
      <c r="OM47" s="158"/>
      <c r="ON47" s="158"/>
      <c r="OO47" s="158"/>
      <c r="OP47" s="158"/>
      <c r="OQ47" s="158"/>
      <c r="OR47" s="158"/>
      <c r="OS47" s="158"/>
      <c r="OT47" s="158"/>
      <c r="OU47" s="158"/>
      <c r="OV47" s="158"/>
      <c r="OW47" s="158"/>
      <c r="OX47" s="158"/>
      <c r="OY47" s="158"/>
      <c r="OZ47" s="158"/>
      <c r="PA47" s="158"/>
      <c r="PB47" s="158"/>
      <c r="PC47" s="158"/>
      <c r="PD47" s="158"/>
      <c r="PE47" s="158"/>
      <c r="PF47" s="158"/>
      <c r="PG47" s="158"/>
      <c r="PH47" s="158"/>
      <c r="PI47" s="158"/>
      <c r="PJ47" s="158"/>
      <c r="PK47" s="158"/>
      <c r="PL47" s="158"/>
      <c r="PM47" s="158"/>
      <c r="PN47" s="158"/>
      <c r="PO47" s="158"/>
      <c r="PP47" s="158"/>
      <c r="PQ47" s="158"/>
      <c r="PR47" s="158"/>
      <c r="PS47" s="158"/>
      <c r="PT47" s="158"/>
      <c r="PU47" s="158"/>
      <c r="PV47" s="158"/>
      <c r="PW47" s="158"/>
      <c r="PX47" s="158"/>
      <c r="PY47" s="158"/>
      <c r="PZ47" s="158"/>
      <c r="QA47" s="158"/>
      <c r="QB47" s="158"/>
      <c r="QC47" s="158"/>
      <c r="QD47" s="158"/>
      <c r="QE47" s="158"/>
      <c r="QF47" s="158"/>
      <c r="QG47" s="158"/>
      <c r="QH47" s="158"/>
      <c r="QI47" s="158"/>
      <c r="QJ47" s="158"/>
      <c r="QK47" s="158"/>
      <c r="QL47" s="158"/>
      <c r="QM47" s="158"/>
      <c r="QN47" s="158"/>
      <c r="QO47" s="158"/>
      <c r="QP47" s="158"/>
      <c r="QQ47" s="158"/>
      <c r="QR47" s="158"/>
      <c r="QS47" s="158"/>
      <c r="QT47" s="158"/>
      <c r="QU47" s="158"/>
      <c r="QV47" s="158"/>
      <c r="QW47" s="158"/>
      <c r="QX47" s="158"/>
      <c r="QY47" s="158"/>
      <c r="QZ47" s="158"/>
      <c r="RA47" s="158"/>
      <c r="RB47" s="158"/>
      <c r="RC47" s="158"/>
      <c r="RD47" s="158"/>
      <c r="RE47" s="158"/>
      <c r="RF47" s="158"/>
      <c r="RG47" s="158"/>
      <c r="RH47" s="158"/>
      <c r="RI47" s="158"/>
      <c r="RJ47" s="158"/>
      <c r="RK47" s="158"/>
      <c r="RL47" s="158"/>
      <c r="RM47" s="158"/>
      <c r="RN47" s="158"/>
      <c r="RO47" s="158"/>
      <c r="RP47" s="158"/>
      <c r="RQ47" s="158"/>
      <c r="RR47" s="158"/>
      <c r="RS47" s="158"/>
      <c r="RT47" s="158"/>
      <c r="RU47" s="158"/>
      <c r="RV47" s="158"/>
      <c r="RW47" s="158"/>
      <c r="RX47" s="158"/>
      <c r="RY47" s="158"/>
      <c r="RZ47" s="158"/>
      <c r="SA47" s="158"/>
      <c r="SB47" s="158"/>
      <c r="SC47" s="158"/>
      <c r="SD47" s="158"/>
      <c r="SE47" s="158"/>
      <c r="SF47" s="158"/>
      <c r="SG47" s="158"/>
      <c r="SH47" s="158"/>
      <c r="SI47" s="158"/>
      <c r="SJ47" s="158"/>
      <c r="SK47" s="158"/>
      <c r="SL47" s="158"/>
      <c r="SM47" s="158"/>
      <c r="SN47" s="158"/>
      <c r="SO47" s="158"/>
      <c r="SP47" s="158"/>
      <c r="SQ47" s="158"/>
      <c r="SR47" s="158"/>
      <c r="SS47" s="158"/>
      <c r="ST47" s="158"/>
      <c r="SU47" s="158"/>
      <c r="SV47" s="158"/>
      <c r="SW47" s="158"/>
      <c r="SX47" s="158"/>
      <c r="SY47" s="158"/>
      <c r="SZ47" s="158"/>
      <c r="TA47" s="158"/>
      <c r="TB47" s="158"/>
      <c r="TC47" s="158"/>
      <c r="TD47" s="158"/>
      <c r="TE47" s="158"/>
      <c r="TF47" s="158"/>
      <c r="TG47" s="158"/>
      <c r="TH47" s="158"/>
      <c r="TI47" s="158"/>
      <c r="TJ47" s="158"/>
      <c r="TK47" s="158"/>
      <c r="TL47" s="158"/>
      <c r="TM47" s="158"/>
      <c r="TN47" s="158"/>
      <c r="TO47" s="158"/>
      <c r="TP47" s="158"/>
      <c r="TQ47" s="158"/>
      <c r="TR47" s="158"/>
      <c r="TS47" s="158"/>
      <c r="TT47" s="158"/>
      <c r="TU47" s="158"/>
      <c r="TV47" s="158"/>
      <c r="TW47" s="158"/>
      <c r="TX47" s="158"/>
      <c r="TY47" s="158"/>
      <c r="TZ47" s="158"/>
      <c r="UA47" s="158"/>
      <c r="UB47" s="158"/>
      <c r="UC47" s="158"/>
      <c r="UD47" s="158"/>
      <c r="UE47" s="158"/>
      <c r="UF47" s="158"/>
      <c r="UG47" s="158"/>
      <c r="UH47" s="158"/>
      <c r="UI47" s="158"/>
      <c r="UJ47" s="158"/>
      <c r="UK47" s="158"/>
      <c r="UL47" s="158"/>
      <c r="UM47" s="158"/>
      <c r="UN47" s="158"/>
      <c r="UO47" s="158"/>
      <c r="UP47" s="158"/>
      <c r="UQ47" s="158"/>
      <c r="US47" s="158"/>
      <c r="UT47" s="158"/>
      <c r="UU47" s="158"/>
      <c r="UV47" s="158"/>
      <c r="UW47" s="158"/>
      <c r="UX47" s="158"/>
      <c r="UY47" s="158"/>
      <c r="UZ47" s="158"/>
      <c r="VA47" s="158"/>
      <c r="VB47" s="158"/>
      <c r="VC47" s="158"/>
      <c r="VD47" s="158"/>
      <c r="VE47" s="158"/>
      <c r="VF47" s="158"/>
      <c r="VG47" s="158"/>
      <c r="VH47" s="158"/>
      <c r="VI47" s="158"/>
      <c r="VJ47" s="158"/>
      <c r="VK47" s="158"/>
      <c r="VL47" s="158"/>
      <c r="VN47" s="158"/>
      <c r="VO47" s="158"/>
      <c r="VP47" s="158"/>
      <c r="VQ47" s="158"/>
      <c r="VR47" s="158"/>
      <c r="VS47" s="158"/>
      <c r="VT47" s="158"/>
      <c r="VU47" s="158"/>
      <c r="VV47" s="158"/>
      <c r="VW47" s="158"/>
      <c r="VX47" s="158"/>
      <c r="VY47" s="158"/>
      <c r="VZ47" s="158"/>
      <c r="WA47" s="158"/>
      <c r="WB47" s="158"/>
      <c r="WC47" s="158"/>
      <c r="WD47" s="158"/>
      <c r="WE47" s="158"/>
      <c r="WF47" s="158"/>
      <c r="WG47" s="158"/>
      <c r="WI47" s="158"/>
      <c r="WJ47" s="158"/>
      <c r="WK47" s="158"/>
      <c r="WL47" s="158"/>
      <c r="WM47" s="158"/>
      <c r="WN47" s="158"/>
      <c r="WO47" s="158"/>
      <c r="WP47" s="158"/>
      <c r="WQ47" s="158"/>
      <c r="WR47" s="158"/>
      <c r="WS47" s="158"/>
      <c r="WT47" s="158"/>
      <c r="WU47" s="158"/>
      <c r="WV47" s="158"/>
      <c r="WW47" s="158"/>
      <c r="WX47" s="158"/>
      <c r="WY47" s="158"/>
      <c r="WZ47" s="158"/>
      <c r="XA47" s="158"/>
      <c r="XB47" s="158"/>
      <c r="XD47" s="158"/>
      <c r="XE47" s="158"/>
      <c r="XF47" s="158"/>
      <c r="XG47" s="158"/>
      <c r="XH47" s="158"/>
      <c r="XI47" s="158"/>
      <c r="XJ47" s="158"/>
      <c r="XK47" s="158"/>
      <c r="XL47" s="158"/>
      <c r="XM47" s="158"/>
      <c r="XN47" s="158"/>
      <c r="XO47" s="158"/>
      <c r="XP47" s="158"/>
      <c r="XQ47" s="158"/>
      <c r="XR47" s="158"/>
      <c r="XS47" s="158"/>
      <c r="XT47" s="158"/>
      <c r="XU47" s="158"/>
      <c r="XV47" s="158"/>
      <c r="XW47" s="158"/>
      <c r="XY47" s="158"/>
      <c r="XZ47" s="158"/>
      <c r="YA47" s="158"/>
      <c r="YB47" s="158"/>
      <c r="YC47" s="158"/>
      <c r="YD47" s="158"/>
      <c r="YE47" s="158"/>
      <c r="YF47" s="158"/>
      <c r="YG47" s="158"/>
      <c r="YH47" s="158"/>
      <c r="YI47" s="158"/>
      <c r="YJ47" s="158"/>
      <c r="YK47" s="158"/>
      <c r="YL47" s="158"/>
      <c r="YM47" s="158"/>
      <c r="YN47" s="158"/>
      <c r="YO47" s="158"/>
      <c r="YP47" s="158"/>
      <c r="YQ47" s="158"/>
      <c r="YR47" s="158"/>
      <c r="YT47" s="158"/>
      <c r="YU47" s="158"/>
      <c r="YV47" s="158"/>
      <c r="YW47" s="158"/>
      <c r="YX47" s="158"/>
      <c r="YY47" s="158"/>
      <c r="YZ47" s="158"/>
      <c r="ZA47" s="158"/>
      <c r="ZB47" s="158"/>
      <c r="ZC47" s="158"/>
      <c r="ZD47" s="158"/>
      <c r="ZE47" s="158"/>
      <c r="ZF47" s="158"/>
      <c r="ZG47" s="158"/>
      <c r="ZH47" s="158"/>
      <c r="ZI47" s="158"/>
      <c r="ZJ47" s="158"/>
      <c r="ZK47" s="158"/>
      <c r="ZL47" s="158"/>
      <c r="ZM47" s="158"/>
      <c r="ZO47" s="158"/>
      <c r="ZP47" s="158"/>
      <c r="ZQ47" s="158"/>
      <c r="ZR47" s="158"/>
      <c r="ZS47" s="158"/>
      <c r="ZT47" s="158"/>
      <c r="ZU47" s="158"/>
      <c r="ZV47" s="158"/>
      <c r="ZW47" s="158"/>
      <c r="ZX47" s="158"/>
      <c r="ZY47" s="158"/>
      <c r="ZZ47" s="158"/>
      <c r="AAA47" s="158"/>
      <c r="AAB47" s="158"/>
      <c r="AAC47" s="158"/>
      <c r="AAD47" s="158"/>
      <c r="AAE47" s="158"/>
      <c r="AAF47" s="158"/>
      <c r="AAG47" s="158"/>
      <c r="AAH47" s="158"/>
      <c r="AAJ47" s="158"/>
      <c r="AAK47" s="158"/>
      <c r="AAL47" s="158"/>
      <c r="AAM47" s="158"/>
      <c r="AAN47" s="158"/>
      <c r="AAO47" s="158"/>
      <c r="AAP47" s="158"/>
      <c r="AAQ47" s="158"/>
      <c r="AAR47" s="158"/>
      <c r="AAS47" s="158"/>
      <c r="AAT47" s="158"/>
      <c r="AAU47" s="158"/>
      <c r="AAV47" s="158"/>
      <c r="AAW47" s="158"/>
      <c r="AAX47" s="158"/>
      <c r="AAY47" s="158"/>
      <c r="AAZ47" s="158"/>
      <c r="ABA47" s="158"/>
      <c r="ABB47" s="158"/>
      <c r="ABC47" s="158"/>
      <c r="ABE47" s="158"/>
      <c r="ABF47" s="158"/>
      <c r="ABG47" s="158"/>
      <c r="ABH47" s="158"/>
      <c r="ABI47" s="158"/>
      <c r="ABJ47" s="158"/>
      <c r="ABK47" s="158"/>
      <c r="ABL47" s="158"/>
      <c r="ABM47" s="158"/>
      <c r="ABN47" s="158"/>
      <c r="ABO47" s="158"/>
      <c r="ABP47" s="158"/>
      <c r="ABQ47" s="158"/>
      <c r="ABR47" s="158"/>
      <c r="ABS47" s="158"/>
      <c r="ABT47" s="158"/>
      <c r="ABU47" s="158"/>
      <c r="ABV47" s="158"/>
      <c r="ABW47" s="158"/>
      <c r="ABX47" s="158"/>
      <c r="ABZ47" s="158"/>
      <c r="ACA47" s="158"/>
      <c r="ACB47" s="158"/>
      <c r="ACC47" s="158"/>
      <c r="ACD47" s="158"/>
      <c r="ACE47" s="158"/>
      <c r="ACF47" s="158"/>
      <c r="ACG47" s="158"/>
      <c r="ACH47" s="158"/>
      <c r="ACI47" s="158"/>
      <c r="ACJ47" s="158"/>
      <c r="ACK47" s="158"/>
      <c r="ACL47" s="158"/>
      <c r="ACM47" s="158"/>
      <c r="ACN47" s="158"/>
      <c r="ACO47" s="158"/>
      <c r="ACP47" s="158"/>
      <c r="ACQ47" s="158"/>
      <c r="ACR47" s="158"/>
      <c r="ACS47" s="158"/>
      <c r="ACU47" s="158"/>
      <c r="ACV47" s="158"/>
      <c r="ACW47" s="158"/>
      <c r="ACX47" s="158"/>
      <c r="ACY47" s="158"/>
      <c r="ACZ47" s="158"/>
      <c r="ADA47" s="158"/>
      <c r="ADB47" s="158"/>
      <c r="ADC47" s="158"/>
      <c r="ADD47" s="158"/>
      <c r="ADE47" s="158"/>
      <c r="ADF47" s="158"/>
      <c r="ADG47" s="158"/>
      <c r="ADH47" s="158"/>
      <c r="ADI47" s="158"/>
      <c r="ADJ47" s="158"/>
      <c r="ADK47" s="158"/>
      <c r="ADL47" s="158"/>
      <c r="ADM47" s="158"/>
      <c r="ADN47" s="158"/>
      <c r="ADP47" s="158"/>
      <c r="ADQ47" s="158"/>
      <c r="ADR47" s="158"/>
      <c r="ADS47" s="158"/>
      <c r="ADT47" s="158"/>
      <c r="ADU47" s="158"/>
      <c r="ADV47" s="158"/>
      <c r="ADW47" s="158"/>
      <c r="ADX47" s="158"/>
      <c r="ADY47" s="158"/>
      <c r="ADZ47" s="158"/>
      <c r="AEA47" s="158"/>
      <c r="AEB47" s="158"/>
      <c r="AEC47" s="158"/>
      <c r="AED47" s="158"/>
      <c r="AEE47" s="158"/>
      <c r="AEF47" s="158"/>
      <c r="AEG47" s="158"/>
      <c r="AEH47" s="158"/>
      <c r="AEI47" s="158"/>
      <c r="AEK47" s="158"/>
      <c r="AEL47" s="158"/>
      <c r="AEM47" s="158"/>
      <c r="AEN47" s="158"/>
      <c r="AEO47" s="158"/>
      <c r="AEP47" s="158"/>
      <c r="AEQ47" s="158"/>
      <c r="AER47" s="158"/>
      <c r="AES47" s="158"/>
      <c r="AET47" s="158"/>
      <c r="AEU47" s="158"/>
      <c r="AEV47" s="158"/>
      <c r="AEW47" s="158"/>
      <c r="AEX47" s="158"/>
      <c r="AEY47" s="158"/>
      <c r="AEZ47" s="158"/>
      <c r="AFA47" s="158"/>
      <c r="AFB47" s="158"/>
      <c r="AFC47" s="158"/>
      <c r="AFD47" s="158"/>
    </row>
    <row r="48" spans="1:836" s="151" customFormat="1" ht="20.100000000000001" customHeight="1" outlineLevel="1">
      <c r="A48" s="93" t="s">
        <v>398</v>
      </c>
      <c r="B48" s="94" t="s">
        <v>495</v>
      </c>
      <c r="C48" s="108" t="s">
        <v>399</v>
      </c>
      <c r="D48" s="109"/>
      <c r="E48" s="165"/>
      <c r="F48" s="204">
        <f>MIN(F49:F50)</f>
        <v>45481</v>
      </c>
      <c r="G48" s="204">
        <f>MAX(G49:G50)</f>
        <v>45528</v>
      </c>
      <c r="H48" s="96">
        <f t="shared" si="60"/>
        <v>48</v>
      </c>
      <c r="I48" s="97">
        <f t="shared" ca="1" si="61"/>
        <v>0</v>
      </c>
      <c r="J48" s="205">
        <f ca="1">AVERAGE(J49:J50)*2</f>
        <v>0</v>
      </c>
      <c r="K48" s="97">
        <f ca="1">I48+J48/H48</f>
        <v>0</v>
      </c>
      <c r="L48" s="150"/>
      <c r="M48" s="150"/>
      <c r="N48" s="150"/>
      <c r="O48" s="150"/>
      <c r="P48" s="150"/>
      <c r="Q48" s="150"/>
      <c r="R48" s="150"/>
      <c r="S48" s="150"/>
      <c r="T48" s="150"/>
      <c r="U48" s="150"/>
      <c r="V48" s="150"/>
      <c r="W48" s="150"/>
      <c r="X48" s="150"/>
      <c r="Y48" s="150"/>
      <c r="Z48" s="150"/>
      <c r="AA48" s="150"/>
      <c r="AB48" s="150"/>
      <c r="AC48" s="150"/>
      <c r="AD48" s="150"/>
      <c r="AE48" s="150"/>
      <c r="AF48" s="150"/>
      <c r="AG48" s="150"/>
      <c r="AH48" s="150"/>
      <c r="AI48" s="150"/>
      <c r="AJ48" s="150"/>
      <c r="AK48" s="150"/>
      <c r="AL48" s="150"/>
      <c r="AM48" s="150"/>
      <c r="AN48" s="150"/>
      <c r="AO48" s="150"/>
      <c r="AP48" s="150"/>
      <c r="AQ48" s="150"/>
      <c r="AR48" s="150"/>
      <c r="AS48" s="150"/>
      <c r="AT48" s="150"/>
      <c r="AU48" s="150"/>
      <c r="AV48" s="150"/>
      <c r="AW48" s="150"/>
      <c r="AX48" s="150"/>
      <c r="AY48" s="150"/>
      <c r="AZ48" s="150"/>
      <c r="BA48" s="150"/>
      <c r="BB48" s="150"/>
      <c r="BC48" s="150"/>
      <c r="BD48" s="150"/>
      <c r="BE48" s="150"/>
      <c r="BF48" s="150"/>
      <c r="BG48" s="150"/>
      <c r="BH48" s="150"/>
      <c r="BI48" s="150"/>
      <c r="BJ48" s="150"/>
      <c r="BK48" s="150"/>
      <c r="BL48" s="150"/>
      <c r="BM48" s="150"/>
      <c r="BN48" s="150"/>
      <c r="BO48" s="150"/>
      <c r="BP48" s="150"/>
      <c r="BQ48" s="150"/>
      <c r="BR48" s="150"/>
      <c r="BS48" s="150"/>
      <c r="BT48" s="150"/>
      <c r="BU48" s="150"/>
      <c r="BV48" s="150"/>
      <c r="BW48" s="150"/>
      <c r="BX48" s="150"/>
      <c r="BY48" s="150"/>
      <c r="BZ48" s="150"/>
      <c r="CA48" s="150"/>
      <c r="CB48" s="150"/>
      <c r="CC48" s="150"/>
      <c r="CD48" s="150"/>
      <c r="CE48" s="150"/>
      <c r="CF48" s="150"/>
      <c r="CG48" s="150"/>
      <c r="CH48" s="150"/>
      <c r="CI48" s="150"/>
      <c r="CJ48" s="150"/>
      <c r="CK48" s="150"/>
      <c r="CL48" s="150"/>
      <c r="CM48" s="150"/>
      <c r="CN48" s="150"/>
      <c r="CO48" s="150"/>
      <c r="CP48" s="150"/>
      <c r="CQ48" s="150"/>
      <c r="CR48" s="150"/>
      <c r="CS48" s="150"/>
      <c r="CT48" s="150"/>
      <c r="CU48" s="150"/>
      <c r="CV48" s="150"/>
      <c r="CW48" s="150"/>
      <c r="CX48" s="150"/>
      <c r="CY48" s="150"/>
      <c r="CZ48" s="150"/>
      <c r="DA48" s="150"/>
      <c r="DB48" s="150"/>
      <c r="DC48" s="150"/>
      <c r="DD48" s="150"/>
      <c r="DE48" s="150"/>
      <c r="DF48" s="150"/>
      <c r="DG48" s="150"/>
      <c r="DH48" s="150"/>
      <c r="DI48" s="150"/>
      <c r="DJ48" s="150"/>
      <c r="DK48" s="150"/>
      <c r="DL48" s="150"/>
      <c r="DM48" s="150"/>
      <c r="DN48" s="150"/>
      <c r="DO48" s="150"/>
      <c r="DP48" s="150"/>
      <c r="DQ48" s="150"/>
      <c r="DR48" s="150"/>
      <c r="DS48" s="150"/>
      <c r="DT48" s="150"/>
      <c r="DU48" s="150"/>
      <c r="DV48" s="150"/>
      <c r="DW48" s="150"/>
      <c r="DX48" s="150"/>
      <c r="DY48" s="150"/>
      <c r="DZ48" s="150"/>
      <c r="EA48" s="150"/>
      <c r="EB48" s="150"/>
      <c r="EC48" s="150"/>
      <c r="ED48" s="150"/>
      <c r="EE48" s="150"/>
      <c r="EF48" s="150"/>
      <c r="EG48" s="150"/>
      <c r="EH48" s="150"/>
      <c r="EI48" s="150"/>
      <c r="EJ48" s="150"/>
      <c r="EK48" s="150"/>
      <c r="EL48" s="150"/>
      <c r="EM48" s="150"/>
      <c r="EN48" s="150"/>
      <c r="EO48" s="150"/>
      <c r="EP48" s="150"/>
      <c r="EQ48" s="150"/>
      <c r="ER48" s="150"/>
      <c r="ES48" s="150"/>
      <c r="ET48" s="150"/>
      <c r="EU48" s="150"/>
      <c r="EV48" s="150"/>
      <c r="EW48" s="150"/>
      <c r="EX48" s="150"/>
      <c r="EY48" s="150"/>
      <c r="EZ48" s="150"/>
      <c r="FA48" s="150"/>
      <c r="FB48" s="150"/>
      <c r="FC48" s="150"/>
      <c r="FD48" s="150"/>
      <c r="FE48" s="150"/>
      <c r="FF48" s="150"/>
      <c r="FG48" s="150"/>
      <c r="FH48" s="150"/>
      <c r="FI48" s="150"/>
      <c r="FJ48" s="150"/>
      <c r="FK48" s="150"/>
      <c r="FL48" s="150"/>
      <c r="FM48" s="150"/>
      <c r="FN48" s="150"/>
      <c r="FO48" s="150"/>
      <c r="FP48" s="150"/>
      <c r="FQ48" s="150"/>
      <c r="FR48" s="150"/>
      <c r="FS48" s="150"/>
      <c r="FT48" s="150"/>
      <c r="FU48" s="150"/>
      <c r="FV48" s="150"/>
      <c r="FW48" s="150"/>
      <c r="FX48" s="150"/>
      <c r="FY48" s="150"/>
      <c r="FZ48" s="150"/>
      <c r="GA48" s="150"/>
      <c r="GB48" s="150"/>
      <c r="GC48" s="150"/>
      <c r="GD48" s="150"/>
      <c r="GE48" s="150"/>
      <c r="GF48" s="150"/>
      <c r="GG48" s="150"/>
      <c r="GH48" s="150"/>
      <c r="GI48" s="150"/>
      <c r="GJ48" s="150"/>
      <c r="GK48" s="150"/>
      <c r="GL48" s="150"/>
      <c r="GM48" s="150"/>
      <c r="GN48" s="150"/>
      <c r="GO48" s="150"/>
      <c r="GP48" s="150"/>
      <c r="GQ48" s="150"/>
      <c r="GR48" s="150"/>
      <c r="GS48" s="150"/>
      <c r="GT48" s="150"/>
      <c r="GU48" s="150"/>
      <c r="GV48" s="150"/>
      <c r="GW48" s="150"/>
      <c r="GX48" s="150"/>
      <c r="GY48" s="150"/>
      <c r="GZ48" s="150"/>
      <c r="HA48" s="150"/>
      <c r="HB48" s="150"/>
      <c r="HC48" s="150"/>
      <c r="HD48" s="150"/>
      <c r="HE48" s="150"/>
      <c r="HF48" s="150"/>
      <c r="HG48" s="150"/>
      <c r="HH48" s="150"/>
      <c r="HI48" s="150"/>
      <c r="HJ48" s="150"/>
      <c r="HK48" s="150"/>
      <c r="HL48" s="150"/>
      <c r="HM48" s="150"/>
      <c r="HN48" s="150"/>
      <c r="HO48" s="150"/>
      <c r="HP48" s="150"/>
      <c r="HQ48" s="150"/>
      <c r="HR48" s="150"/>
      <c r="HS48" s="150"/>
      <c r="HT48" s="150"/>
      <c r="HU48" s="150"/>
      <c r="HV48" s="150"/>
      <c r="HW48" s="150"/>
      <c r="HX48" s="150"/>
      <c r="HY48" s="150"/>
      <c r="HZ48" s="150"/>
      <c r="IA48" s="150"/>
      <c r="IB48" s="150"/>
      <c r="IC48" s="150"/>
      <c r="ID48" s="150"/>
      <c r="IE48" s="150"/>
      <c r="IF48" s="150"/>
      <c r="IG48" s="150"/>
      <c r="IH48" s="150"/>
      <c r="II48" s="150"/>
      <c r="IJ48" s="150"/>
      <c r="IK48" s="150"/>
      <c r="IL48" s="150"/>
      <c r="IM48" s="150"/>
      <c r="IN48" s="150"/>
      <c r="IO48" s="150"/>
      <c r="IP48" s="150"/>
      <c r="IQ48" s="150"/>
      <c r="IR48" s="150"/>
      <c r="IS48" s="150"/>
      <c r="IT48" s="150"/>
      <c r="IU48" s="150"/>
      <c r="IV48" s="150"/>
      <c r="IW48" s="150"/>
      <c r="IX48" s="150"/>
      <c r="IY48" s="150"/>
      <c r="IZ48" s="150"/>
      <c r="JA48" s="150"/>
      <c r="JB48" s="150"/>
      <c r="JC48" s="150"/>
      <c r="JD48" s="150"/>
      <c r="JE48" s="150"/>
      <c r="JF48" s="150"/>
      <c r="JG48" s="150"/>
      <c r="JH48" s="150"/>
      <c r="JI48" s="150"/>
      <c r="JJ48" s="150"/>
      <c r="JK48" s="150"/>
      <c r="JL48" s="150"/>
      <c r="JM48" s="150"/>
      <c r="JN48" s="150"/>
      <c r="JO48" s="150"/>
      <c r="JP48" s="150"/>
      <c r="JQ48" s="150"/>
      <c r="JR48" s="150"/>
      <c r="JS48" s="150"/>
      <c r="JT48" s="150"/>
      <c r="JU48" s="150"/>
      <c r="JV48" s="150"/>
      <c r="JW48" s="150"/>
      <c r="JX48" s="150"/>
      <c r="JY48" s="150"/>
      <c r="JZ48" s="150"/>
      <c r="KA48" s="150"/>
      <c r="KB48" s="150"/>
      <c r="KC48" s="150"/>
      <c r="KD48" s="150"/>
      <c r="KE48" s="150"/>
      <c r="KF48" s="150"/>
      <c r="KG48" s="150"/>
      <c r="KH48" s="150"/>
      <c r="KI48" s="150"/>
      <c r="KJ48" s="150"/>
      <c r="KK48" s="150"/>
      <c r="KL48" s="150"/>
      <c r="KM48" s="150"/>
      <c r="KN48" s="150"/>
      <c r="KO48" s="150"/>
      <c r="KP48" s="150"/>
      <c r="KQ48" s="150"/>
      <c r="KR48" s="150"/>
      <c r="KS48" s="150"/>
      <c r="KT48" s="150"/>
      <c r="KU48" s="150"/>
      <c r="KV48" s="150"/>
      <c r="KW48" s="150"/>
      <c r="KX48" s="150"/>
      <c r="KY48" s="150"/>
      <c r="KZ48" s="150"/>
      <c r="LA48" s="150"/>
      <c r="LB48" s="150"/>
      <c r="LC48" s="150"/>
      <c r="LD48" s="150"/>
      <c r="LE48" s="150"/>
      <c r="LF48" s="150"/>
      <c r="LG48" s="150"/>
      <c r="LH48" s="150"/>
      <c r="LI48" s="150"/>
      <c r="LJ48" s="150"/>
      <c r="LK48" s="150"/>
      <c r="LL48" s="150"/>
      <c r="LM48" s="150"/>
      <c r="LN48" s="150"/>
      <c r="LO48" s="150"/>
      <c r="LP48" s="150"/>
      <c r="LQ48" s="150"/>
      <c r="LR48" s="150"/>
      <c r="LS48" s="150"/>
      <c r="LT48" s="150"/>
      <c r="LU48" s="150"/>
      <c r="LV48" s="150"/>
      <c r="LW48" s="150"/>
      <c r="LX48" s="150"/>
      <c r="LY48" s="150"/>
      <c r="LZ48" s="150"/>
      <c r="MA48" s="150"/>
      <c r="MB48" s="150"/>
      <c r="MC48" s="150"/>
      <c r="MD48" s="150"/>
      <c r="ME48" s="150"/>
      <c r="MF48" s="150"/>
      <c r="MG48" s="150"/>
      <c r="MH48" s="150"/>
      <c r="MI48" s="150"/>
      <c r="MJ48" s="150"/>
      <c r="MK48" s="150"/>
      <c r="ML48" s="150"/>
      <c r="MM48" s="150"/>
      <c r="MN48" s="150"/>
      <c r="MO48" s="150"/>
      <c r="MP48" s="150"/>
      <c r="MQ48" s="150"/>
      <c r="MR48" s="150"/>
      <c r="MS48" s="150"/>
      <c r="MT48" s="150"/>
      <c r="MU48" s="150"/>
      <c r="MV48" s="150"/>
      <c r="MW48" s="150"/>
      <c r="MX48" s="150"/>
      <c r="MY48" s="150"/>
      <c r="MZ48" s="150"/>
      <c r="NA48" s="150"/>
      <c r="NB48" s="150"/>
      <c r="NC48" s="150"/>
      <c r="ND48" s="150"/>
      <c r="NE48" s="150"/>
      <c r="NF48" s="150"/>
      <c r="NG48" s="150"/>
      <c r="NH48" s="150"/>
      <c r="NI48" s="150"/>
      <c r="NJ48" s="150"/>
      <c r="NK48" s="150"/>
      <c r="NL48" s="150"/>
      <c r="NM48" s="150"/>
      <c r="NN48" s="150"/>
      <c r="NO48" s="150"/>
      <c r="NP48" s="150"/>
      <c r="NQ48" s="150"/>
      <c r="NR48" s="150"/>
      <c r="NS48" s="150"/>
      <c r="NT48" s="150"/>
      <c r="NU48" s="150"/>
      <c r="NV48" s="150"/>
      <c r="NW48" s="150"/>
      <c r="NX48" s="150"/>
      <c r="NY48" s="150"/>
      <c r="NZ48" s="150"/>
      <c r="OA48" s="150"/>
      <c r="OB48" s="150"/>
      <c r="OC48" s="150"/>
      <c r="OD48" s="150"/>
      <c r="OE48" s="150"/>
      <c r="OF48" s="150"/>
      <c r="OG48" s="150"/>
      <c r="OH48" s="150"/>
      <c r="OI48" s="150"/>
      <c r="OJ48" s="150"/>
      <c r="OK48" s="150"/>
      <c r="OL48" s="150"/>
      <c r="OM48" s="150"/>
      <c r="ON48" s="150"/>
      <c r="OO48" s="150"/>
      <c r="OP48" s="150"/>
      <c r="OQ48" s="150"/>
      <c r="OR48" s="150"/>
      <c r="OS48" s="150"/>
      <c r="OT48" s="150"/>
      <c r="OU48" s="150"/>
      <c r="OV48" s="150"/>
      <c r="OW48" s="150"/>
      <c r="OX48" s="150"/>
      <c r="OY48" s="150"/>
      <c r="OZ48" s="150"/>
      <c r="PA48" s="150"/>
      <c r="PB48" s="150"/>
      <c r="PC48" s="150"/>
      <c r="PD48" s="150"/>
      <c r="PE48" s="150"/>
      <c r="PF48" s="150"/>
      <c r="PG48" s="150"/>
      <c r="PH48" s="150"/>
      <c r="PI48" s="150"/>
      <c r="PJ48" s="150"/>
      <c r="PK48" s="150"/>
      <c r="PL48" s="150"/>
      <c r="PM48" s="150"/>
      <c r="PN48" s="150"/>
      <c r="PO48" s="150"/>
      <c r="PP48" s="150"/>
      <c r="PQ48" s="150"/>
      <c r="PR48" s="150"/>
      <c r="PS48" s="150"/>
      <c r="PT48" s="150"/>
      <c r="PU48" s="150"/>
      <c r="PV48" s="150"/>
      <c r="PW48" s="150"/>
      <c r="PX48" s="150"/>
      <c r="PY48" s="150"/>
      <c r="PZ48" s="150"/>
      <c r="QA48" s="150"/>
      <c r="QB48" s="150"/>
      <c r="QC48" s="150"/>
      <c r="QD48" s="150"/>
      <c r="QE48" s="150"/>
      <c r="QF48" s="150"/>
      <c r="QG48" s="150"/>
      <c r="QH48" s="150"/>
      <c r="QI48" s="150"/>
      <c r="QJ48" s="150"/>
      <c r="QK48" s="150"/>
      <c r="QL48" s="150"/>
      <c r="QM48" s="150"/>
      <c r="QN48" s="150"/>
      <c r="QO48" s="150"/>
      <c r="QP48" s="150"/>
      <c r="QQ48" s="150"/>
      <c r="QR48" s="150"/>
      <c r="QS48" s="150"/>
      <c r="QT48" s="150"/>
      <c r="QU48" s="150"/>
      <c r="QV48" s="150"/>
      <c r="QW48" s="150"/>
      <c r="QX48" s="150"/>
      <c r="QY48" s="150"/>
      <c r="QZ48" s="150"/>
      <c r="RA48" s="150"/>
      <c r="RB48" s="150"/>
      <c r="RC48" s="150"/>
      <c r="RD48" s="150"/>
      <c r="RE48" s="150"/>
      <c r="RF48" s="150"/>
      <c r="RG48" s="150"/>
      <c r="RH48" s="150"/>
      <c r="RI48" s="150"/>
      <c r="RJ48" s="150"/>
      <c r="RK48" s="150"/>
      <c r="RL48" s="150"/>
      <c r="RM48" s="150"/>
      <c r="RN48" s="150"/>
      <c r="RO48" s="150"/>
      <c r="RP48" s="150"/>
      <c r="RQ48" s="150"/>
      <c r="RR48" s="150"/>
      <c r="RS48" s="150"/>
      <c r="RT48" s="150"/>
      <c r="RU48" s="150"/>
      <c r="RV48" s="150"/>
      <c r="RW48" s="150"/>
      <c r="RX48" s="150"/>
      <c r="RY48" s="150"/>
      <c r="RZ48" s="150"/>
      <c r="SA48" s="150"/>
      <c r="SB48" s="150"/>
      <c r="SC48" s="150"/>
      <c r="SD48" s="150"/>
      <c r="SE48" s="150"/>
      <c r="SF48" s="150"/>
      <c r="SG48" s="150"/>
      <c r="SH48" s="150"/>
      <c r="SI48" s="150"/>
      <c r="SJ48" s="150"/>
      <c r="SK48" s="150"/>
      <c r="SL48" s="150"/>
      <c r="SM48" s="150"/>
      <c r="SN48" s="150"/>
      <c r="SO48" s="150"/>
      <c r="SP48" s="150"/>
      <c r="SQ48" s="150"/>
      <c r="SR48" s="150"/>
      <c r="SS48" s="150"/>
      <c r="ST48" s="150"/>
      <c r="SU48" s="150"/>
      <c r="SV48" s="150"/>
      <c r="SW48" s="150"/>
      <c r="SX48" s="150"/>
      <c r="SY48" s="150"/>
      <c r="SZ48" s="150"/>
      <c r="TA48" s="150"/>
      <c r="TB48" s="150"/>
      <c r="TC48" s="150"/>
      <c r="TD48" s="150"/>
      <c r="TE48" s="150"/>
      <c r="TF48" s="150"/>
      <c r="TG48" s="150"/>
      <c r="TH48" s="150"/>
      <c r="TI48" s="150"/>
      <c r="TJ48" s="150"/>
      <c r="TK48" s="150"/>
      <c r="TL48" s="150"/>
      <c r="TM48" s="150"/>
      <c r="TN48" s="150"/>
      <c r="TO48" s="150"/>
      <c r="TP48" s="150"/>
      <c r="TQ48" s="150"/>
      <c r="TR48" s="150"/>
      <c r="TS48" s="150"/>
      <c r="TT48" s="150"/>
      <c r="TU48" s="150"/>
      <c r="TV48" s="150"/>
      <c r="TW48" s="150"/>
      <c r="TX48" s="150"/>
      <c r="TY48" s="150"/>
      <c r="TZ48" s="150"/>
      <c r="UA48" s="150"/>
      <c r="UB48" s="150"/>
      <c r="UC48" s="150"/>
      <c r="UD48" s="150"/>
      <c r="UE48" s="150"/>
      <c r="UF48" s="150"/>
      <c r="UG48" s="150"/>
      <c r="UH48" s="150"/>
      <c r="UI48" s="150"/>
      <c r="UJ48" s="150"/>
      <c r="UK48" s="150"/>
      <c r="UL48" s="150"/>
      <c r="UM48" s="150"/>
      <c r="UN48" s="150"/>
      <c r="UO48" s="150"/>
      <c r="UP48" s="150"/>
      <c r="UQ48" s="150"/>
      <c r="US48" s="150"/>
      <c r="UT48" s="150"/>
      <c r="UU48" s="150"/>
      <c r="UV48" s="150"/>
      <c r="UW48" s="150"/>
      <c r="UX48" s="150"/>
      <c r="UY48" s="150"/>
      <c r="UZ48" s="150"/>
      <c r="VA48" s="150"/>
      <c r="VB48" s="150"/>
      <c r="VC48" s="150"/>
      <c r="VD48" s="150"/>
      <c r="VE48" s="150"/>
      <c r="VF48" s="150"/>
      <c r="VG48" s="150"/>
      <c r="VH48" s="150"/>
      <c r="VI48" s="150"/>
      <c r="VJ48" s="150"/>
      <c r="VK48" s="150"/>
      <c r="VL48" s="150"/>
      <c r="VN48" s="150"/>
      <c r="VO48" s="150"/>
      <c r="VP48" s="150"/>
      <c r="VQ48" s="150"/>
      <c r="VR48" s="150"/>
      <c r="VS48" s="150"/>
      <c r="VT48" s="150"/>
      <c r="VU48" s="150"/>
      <c r="VV48" s="150"/>
      <c r="VW48" s="150"/>
      <c r="VX48" s="150"/>
      <c r="VY48" s="150"/>
      <c r="VZ48" s="150"/>
      <c r="WA48" s="150"/>
      <c r="WB48" s="150"/>
      <c r="WC48" s="150"/>
      <c r="WD48" s="150"/>
      <c r="WE48" s="150"/>
      <c r="WF48" s="150"/>
      <c r="WG48" s="150"/>
      <c r="WI48" s="150"/>
      <c r="WJ48" s="150"/>
      <c r="WK48" s="150"/>
      <c r="WL48" s="150"/>
      <c r="WM48" s="150"/>
      <c r="WN48" s="150"/>
      <c r="WO48" s="150"/>
      <c r="WP48" s="150"/>
      <c r="WQ48" s="150"/>
      <c r="WR48" s="150"/>
      <c r="WS48" s="150"/>
      <c r="WT48" s="150"/>
      <c r="WU48" s="150"/>
      <c r="WV48" s="150"/>
      <c r="WW48" s="150"/>
      <c r="WX48" s="150"/>
      <c r="WY48" s="150"/>
      <c r="WZ48" s="150"/>
      <c r="XA48" s="150"/>
      <c r="XB48" s="150"/>
      <c r="XD48" s="150"/>
      <c r="XE48" s="150"/>
      <c r="XF48" s="150"/>
      <c r="XG48" s="150"/>
      <c r="XH48" s="150"/>
      <c r="XI48" s="150"/>
      <c r="XJ48" s="150"/>
      <c r="XK48" s="150"/>
      <c r="XL48" s="150"/>
      <c r="XM48" s="150"/>
      <c r="XN48" s="150"/>
      <c r="XO48" s="150"/>
      <c r="XP48" s="150"/>
      <c r="XQ48" s="150"/>
      <c r="XR48" s="150"/>
      <c r="XS48" s="150"/>
      <c r="XT48" s="150"/>
      <c r="XU48" s="150"/>
      <c r="XV48" s="150"/>
      <c r="XW48" s="150"/>
      <c r="XY48" s="150"/>
      <c r="XZ48" s="150"/>
      <c r="YA48" s="150"/>
      <c r="YB48" s="150"/>
      <c r="YC48" s="150"/>
      <c r="YD48" s="150"/>
      <c r="YE48" s="150"/>
      <c r="YF48" s="150"/>
      <c r="YG48" s="150"/>
      <c r="YH48" s="150"/>
      <c r="YI48" s="150"/>
      <c r="YJ48" s="150"/>
      <c r="YK48" s="150"/>
      <c r="YL48" s="150"/>
      <c r="YM48" s="150"/>
      <c r="YN48" s="150"/>
      <c r="YO48" s="150"/>
      <c r="YP48" s="150"/>
      <c r="YQ48" s="150"/>
      <c r="YR48" s="150"/>
      <c r="YT48" s="150"/>
      <c r="YU48" s="150"/>
      <c r="YV48" s="150"/>
      <c r="YW48" s="150"/>
      <c r="YX48" s="150"/>
      <c r="YY48" s="150"/>
      <c r="YZ48" s="150"/>
      <c r="ZA48" s="150"/>
      <c r="ZB48" s="150"/>
      <c r="ZC48" s="150"/>
      <c r="ZD48" s="150"/>
      <c r="ZE48" s="150"/>
      <c r="ZF48" s="150"/>
      <c r="ZG48" s="150"/>
      <c r="ZH48" s="150"/>
      <c r="ZI48" s="150"/>
      <c r="ZJ48" s="150"/>
      <c r="ZK48" s="150"/>
      <c r="ZL48" s="150"/>
      <c r="ZM48" s="150"/>
      <c r="ZO48" s="150"/>
      <c r="ZP48" s="150"/>
      <c r="ZQ48" s="150"/>
      <c r="ZR48" s="150"/>
      <c r="ZS48" s="150"/>
      <c r="ZT48" s="150"/>
      <c r="ZU48" s="150"/>
      <c r="ZV48" s="150"/>
      <c r="ZW48" s="150"/>
      <c r="ZX48" s="150"/>
      <c r="ZY48" s="150"/>
      <c r="ZZ48" s="150"/>
      <c r="AAA48" s="150"/>
      <c r="AAB48" s="150"/>
      <c r="AAC48" s="150"/>
      <c r="AAD48" s="150"/>
      <c r="AAE48" s="150"/>
      <c r="AAF48" s="150"/>
      <c r="AAG48" s="150"/>
      <c r="AAH48" s="150"/>
      <c r="AAJ48" s="150"/>
      <c r="AAK48" s="150"/>
      <c r="AAL48" s="150"/>
      <c r="AAM48" s="150"/>
      <c r="AAN48" s="150"/>
      <c r="AAO48" s="150"/>
      <c r="AAP48" s="150"/>
      <c r="AAQ48" s="150"/>
      <c r="AAR48" s="150"/>
      <c r="AAS48" s="150"/>
      <c r="AAT48" s="150"/>
      <c r="AAU48" s="150"/>
      <c r="AAV48" s="150"/>
      <c r="AAW48" s="150"/>
      <c r="AAX48" s="150"/>
      <c r="AAY48" s="150"/>
      <c r="AAZ48" s="150"/>
      <c r="ABA48" s="150"/>
      <c r="ABB48" s="150"/>
      <c r="ABC48" s="150"/>
      <c r="ABE48" s="150"/>
      <c r="ABF48" s="150"/>
      <c r="ABG48" s="150"/>
      <c r="ABH48" s="150"/>
      <c r="ABI48" s="150"/>
      <c r="ABJ48" s="150"/>
      <c r="ABK48" s="150"/>
      <c r="ABL48" s="150"/>
      <c r="ABM48" s="150"/>
      <c r="ABN48" s="150"/>
      <c r="ABO48" s="150"/>
      <c r="ABP48" s="150"/>
      <c r="ABQ48" s="150"/>
      <c r="ABR48" s="150"/>
      <c r="ABS48" s="150"/>
      <c r="ABT48" s="150"/>
      <c r="ABU48" s="150"/>
      <c r="ABV48" s="150"/>
      <c r="ABW48" s="150"/>
      <c r="ABX48" s="150"/>
      <c r="ABZ48" s="150"/>
      <c r="ACA48" s="150"/>
      <c r="ACB48" s="150"/>
      <c r="ACC48" s="150"/>
      <c r="ACD48" s="150"/>
      <c r="ACE48" s="150"/>
      <c r="ACF48" s="150"/>
      <c r="ACG48" s="150"/>
      <c r="ACH48" s="150"/>
      <c r="ACI48" s="150"/>
      <c r="ACJ48" s="150"/>
      <c r="ACK48" s="150"/>
      <c r="ACL48" s="150"/>
      <c r="ACM48" s="150"/>
      <c r="ACN48" s="150"/>
      <c r="ACO48" s="150"/>
      <c r="ACP48" s="150"/>
      <c r="ACQ48" s="150"/>
      <c r="ACR48" s="150"/>
      <c r="ACS48" s="150"/>
      <c r="ACU48" s="150"/>
      <c r="ACV48" s="150"/>
      <c r="ACW48" s="150"/>
      <c r="ACX48" s="150"/>
      <c r="ACY48" s="150"/>
      <c r="ACZ48" s="150"/>
      <c r="ADA48" s="150"/>
      <c r="ADB48" s="150"/>
      <c r="ADC48" s="150"/>
      <c r="ADD48" s="150"/>
      <c r="ADE48" s="150"/>
      <c r="ADF48" s="150"/>
      <c r="ADG48" s="150"/>
      <c r="ADH48" s="150"/>
      <c r="ADI48" s="150"/>
      <c r="ADJ48" s="150"/>
      <c r="ADK48" s="150"/>
      <c r="ADL48" s="150"/>
      <c r="ADM48" s="150"/>
      <c r="ADN48" s="150"/>
      <c r="ADP48" s="150"/>
      <c r="ADQ48" s="150"/>
      <c r="ADR48" s="150"/>
      <c r="ADS48" s="150"/>
      <c r="ADT48" s="150"/>
      <c r="ADU48" s="150"/>
      <c r="ADV48" s="150"/>
      <c r="ADW48" s="150"/>
      <c r="ADX48" s="150"/>
      <c r="ADY48" s="150"/>
      <c r="ADZ48" s="150"/>
      <c r="AEA48" s="150"/>
      <c r="AEB48" s="150"/>
      <c r="AEC48" s="150"/>
      <c r="AED48" s="150"/>
      <c r="AEE48" s="150"/>
      <c r="AEF48" s="150"/>
      <c r="AEG48" s="150"/>
      <c r="AEH48" s="150"/>
      <c r="AEI48" s="150"/>
      <c r="AEK48" s="150"/>
      <c r="AEL48" s="150"/>
      <c r="AEM48" s="150"/>
      <c r="AEN48" s="150"/>
      <c r="AEO48" s="150"/>
      <c r="AEP48" s="150"/>
      <c r="AEQ48" s="150"/>
      <c r="AER48" s="150"/>
      <c r="AES48" s="150"/>
      <c r="AET48" s="150"/>
      <c r="AEU48" s="150"/>
      <c r="AEV48" s="150"/>
      <c r="AEW48" s="150"/>
      <c r="AEX48" s="150"/>
      <c r="AEY48" s="150"/>
      <c r="AEZ48" s="150"/>
      <c r="AFA48" s="150"/>
      <c r="AFB48" s="150"/>
      <c r="AFC48" s="150"/>
      <c r="AFD48" s="150"/>
    </row>
    <row r="49" spans="1:837" s="159" customFormat="1" ht="20.100000000000001" customHeight="1" outlineLevel="4">
      <c r="A49" s="166"/>
      <c r="B49" s="162" t="s">
        <v>495</v>
      </c>
      <c r="C49" s="100" t="s">
        <v>489</v>
      </c>
      <c r="D49" s="110"/>
      <c r="E49" s="167"/>
      <c r="F49" s="206">
        <f>F46+7</f>
        <v>45481</v>
      </c>
      <c r="G49" s="206">
        <f>F49+H49-1</f>
        <v>45501</v>
      </c>
      <c r="H49" s="156">
        <v>21</v>
      </c>
      <c r="I49" s="157">
        <f t="shared" ca="1" si="61"/>
        <v>0</v>
      </c>
      <c r="J49" s="207">
        <f ca="1">H49*K49-H49*I49</f>
        <v>0</v>
      </c>
      <c r="K49" s="111">
        <v>0</v>
      </c>
      <c r="L49" s="158"/>
      <c r="M49" s="158"/>
      <c r="N49" s="158"/>
      <c r="O49" s="158"/>
      <c r="P49" s="158"/>
      <c r="Q49" s="158"/>
      <c r="R49" s="158"/>
      <c r="S49" s="158"/>
      <c r="T49" s="158"/>
      <c r="U49" s="158"/>
      <c r="V49" s="158"/>
      <c r="W49" s="158"/>
      <c r="X49" s="158"/>
      <c r="Y49" s="158"/>
      <c r="Z49" s="158"/>
      <c r="AA49" s="158"/>
      <c r="AB49" s="158"/>
      <c r="AC49" s="158"/>
      <c r="AD49" s="158"/>
      <c r="AE49" s="158"/>
      <c r="AF49" s="158"/>
      <c r="AG49" s="158"/>
      <c r="AH49" s="158"/>
      <c r="AI49" s="158"/>
      <c r="AJ49" s="158"/>
      <c r="AK49" s="158"/>
      <c r="AL49" s="158"/>
      <c r="AM49" s="158"/>
      <c r="AN49" s="158"/>
      <c r="AO49" s="158"/>
      <c r="AP49" s="158"/>
      <c r="AQ49" s="158"/>
      <c r="AR49" s="158"/>
      <c r="AS49" s="158"/>
      <c r="AT49" s="158"/>
      <c r="AU49" s="158"/>
      <c r="AV49" s="158"/>
      <c r="AW49" s="158"/>
      <c r="AX49" s="158"/>
      <c r="AY49" s="158"/>
      <c r="AZ49" s="158"/>
      <c r="BA49" s="158"/>
      <c r="BB49" s="158"/>
      <c r="BC49" s="158"/>
      <c r="BD49" s="158"/>
      <c r="BE49" s="158"/>
      <c r="BF49" s="158"/>
      <c r="BG49" s="158"/>
      <c r="BH49" s="158"/>
      <c r="BI49" s="158"/>
      <c r="BJ49" s="158"/>
      <c r="BK49" s="158"/>
      <c r="BL49" s="158"/>
      <c r="BM49" s="158"/>
      <c r="BN49" s="158"/>
      <c r="BO49" s="158"/>
      <c r="BP49" s="158"/>
      <c r="BQ49" s="158"/>
      <c r="BR49" s="158"/>
      <c r="BS49" s="158"/>
      <c r="BT49" s="158"/>
      <c r="BU49" s="158"/>
      <c r="BV49" s="158"/>
      <c r="BW49" s="158"/>
      <c r="BX49" s="158"/>
      <c r="BY49" s="158"/>
      <c r="BZ49" s="158"/>
      <c r="CA49" s="158"/>
      <c r="CB49" s="158"/>
      <c r="CC49" s="158"/>
      <c r="CD49" s="158"/>
      <c r="CE49" s="158"/>
      <c r="CF49" s="158"/>
      <c r="CG49" s="158"/>
      <c r="CH49" s="158"/>
      <c r="CI49" s="158"/>
      <c r="CJ49" s="158"/>
      <c r="CK49" s="158"/>
      <c r="CL49" s="158"/>
      <c r="CM49" s="158"/>
      <c r="CN49" s="158"/>
      <c r="CO49" s="158"/>
      <c r="CP49" s="158"/>
      <c r="CQ49" s="158"/>
      <c r="CR49" s="158"/>
      <c r="CS49" s="158"/>
      <c r="CT49" s="158"/>
      <c r="CU49" s="158"/>
      <c r="CV49" s="158"/>
      <c r="CW49" s="158"/>
      <c r="CX49" s="158"/>
      <c r="CY49" s="158"/>
      <c r="CZ49" s="158"/>
      <c r="DA49" s="158"/>
      <c r="DB49" s="158"/>
      <c r="DC49" s="158"/>
      <c r="DD49" s="158"/>
      <c r="DE49" s="158"/>
      <c r="DF49" s="158"/>
      <c r="DG49" s="158"/>
      <c r="DH49" s="158"/>
      <c r="DI49" s="158"/>
      <c r="DJ49" s="158"/>
      <c r="DK49" s="158"/>
      <c r="DL49" s="158"/>
      <c r="DM49" s="158"/>
      <c r="DN49" s="158"/>
      <c r="DO49" s="158"/>
      <c r="DP49" s="158"/>
      <c r="DQ49" s="158"/>
      <c r="DR49" s="158"/>
      <c r="DS49" s="158"/>
      <c r="DT49" s="158"/>
      <c r="DU49" s="158"/>
      <c r="DV49" s="158"/>
      <c r="DW49" s="158"/>
      <c r="DX49" s="158"/>
      <c r="DY49" s="158"/>
      <c r="DZ49" s="158"/>
      <c r="EA49" s="158"/>
      <c r="EB49" s="158"/>
      <c r="EC49" s="158"/>
      <c r="ED49" s="158"/>
      <c r="EE49" s="158"/>
      <c r="EF49" s="158"/>
      <c r="EG49" s="158"/>
      <c r="EH49" s="158"/>
      <c r="EI49" s="158"/>
      <c r="EJ49" s="158"/>
      <c r="EK49" s="158"/>
      <c r="EL49" s="158"/>
      <c r="EM49" s="158"/>
      <c r="EN49" s="158"/>
      <c r="EO49" s="158"/>
      <c r="EP49" s="158"/>
      <c r="EQ49" s="158"/>
      <c r="ER49" s="158"/>
      <c r="ES49" s="158"/>
      <c r="ET49" s="158"/>
      <c r="EU49" s="158"/>
      <c r="EV49" s="158"/>
      <c r="EW49" s="158"/>
      <c r="EX49" s="158"/>
      <c r="EY49" s="158"/>
      <c r="EZ49" s="158"/>
      <c r="FA49" s="158"/>
      <c r="FB49" s="158"/>
      <c r="FC49" s="158"/>
      <c r="FD49" s="158"/>
      <c r="FE49" s="158"/>
      <c r="FF49" s="158"/>
      <c r="FG49" s="158"/>
      <c r="FH49" s="158"/>
      <c r="FI49" s="158"/>
      <c r="FJ49" s="158"/>
      <c r="FK49" s="158"/>
      <c r="FL49" s="158"/>
      <c r="FM49" s="158"/>
      <c r="FN49" s="158"/>
      <c r="FO49" s="158"/>
      <c r="FP49" s="158"/>
      <c r="FQ49" s="158"/>
      <c r="FR49" s="158"/>
      <c r="FS49" s="158"/>
      <c r="FT49" s="158"/>
      <c r="FU49" s="158"/>
      <c r="FV49" s="158"/>
      <c r="FW49" s="158"/>
      <c r="FX49" s="158"/>
      <c r="FY49" s="158"/>
      <c r="FZ49" s="158"/>
      <c r="GA49" s="158"/>
      <c r="GB49" s="158"/>
      <c r="GC49" s="158"/>
      <c r="GD49" s="158"/>
      <c r="GE49" s="158"/>
      <c r="GF49" s="158"/>
      <c r="GG49" s="158"/>
      <c r="GH49" s="158"/>
      <c r="GI49" s="158"/>
      <c r="GJ49" s="158"/>
      <c r="GK49" s="158"/>
      <c r="GL49" s="158"/>
      <c r="GM49" s="158"/>
      <c r="GN49" s="158"/>
      <c r="GO49" s="158"/>
      <c r="GP49" s="158"/>
      <c r="GQ49" s="158"/>
      <c r="GR49" s="158"/>
      <c r="GS49" s="158"/>
      <c r="GT49" s="158"/>
      <c r="GU49" s="158"/>
      <c r="GV49" s="158"/>
      <c r="GW49" s="158"/>
      <c r="GX49" s="158"/>
      <c r="GY49" s="158"/>
      <c r="GZ49" s="158"/>
      <c r="HA49" s="158"/>
      <c r="HB49" s="158"/>
      <c r="HC49" s="158"/>
      <c r="HD49" s="158"/>
      <c r="HE49" s="158"/>
      <c r="HF49" s="158"/>
      <c r="HG49" s="158"/>
      <c r="HH49" s="158"/>
      <c r="HI49" s="158"/>
      <c r="HJ49" s="158"/>
      <c r="HK49" s="158"/>
      <c r="HL49" s="158"/>
      <c r="HM49" s="158"/>
      <c r="HN49" s="158"/>
      <c r="HO49" s="158"/>
      <c r="HP49" s="158"/>
      <c r="HQ49" s="158"/>
      <c r="HR49" s="158"/>
      <c r="HS49" s="158"/>
      <c r="HT49" s="158"/>
      <c r="HU49" s="158"/>
      <c r="HV49" s="158"/>
      <c r="HW49" s="158"/>
      <c r="HX49" s="158"/>
      <c r="HY49" s="158"/>
      <c r="HZ49" s="158"/>
      <c r="IA49" s="158"/>
      <c r="IB49" s="158"/>
      <c r="IC49" s="158"/>
      <c r="ID49" s="158"/>
      <c r="IE49" s="158"/>
      <c r="IF49" s="158"/>
      <c r="IG49" s="158"/>
      <c r="IH49" s="158"/>
      <c r="II49" s="158"/>
      <c r="IJ49" s="158"/>
      <c r="IK49" s="158"/>
      <c r="IL49" s="158"/>
      <c r="IM49" s="158"/>
      <c r="IN49" s="158"/>
      <c r="IO49" s="158"/>
      <c r="IP49" s="158"/>
      <c r="IQ49" s="158"/>
      <c r="IR49" s="158"/>
      <c r="IS49" s="158"/>
      <c r="IT49" s="158"/>
      <c r="IU49" s="158"/>
      <c r="IV49" s="158"/>
      <c r="IW49" s="158"/>
      <c r="IX49" s="158"/>
      <c r="IY49" s="158"/>
      <c r="IZ49" s="158"/>
      <c r="JA49" s="158"/>
      <c r="JB49" s="158"/>
      <c r="JC49" s="158"/>
      <c r="JD49" s="158"/>
      <c r="JE49" s="158"/>
      <c r="JF49" s="158"/>
      <c r="JG49" s="158"/>
      <c r="JH49" s="158"/>
      <c r="JI49" s="158"/>
      <c r="JJ49" s="158"/>
      <c r="JK49" s="158"/>
      <c r="JL49" s="158"/>
      <c r="JM49" s="158"/>
      <c r="JN49" s="158"/>
      <c r="JO49" s="158"/>
      <c r="JP49" s="158"/>
      <c r="JQ49" s="158"/>
      <c r="JR49" s="158"/>
      <c r="JS49" s="158"/>
      <c r="JT49" s="158"/>
      <c r="JU49" s="158"/>
      <c r="JV49" s="158"/>
      <c r="JW49" s="158"/>
      <c r="JX49" s="158"/>
      <c r="JY49" s="158"/>
      <c r="JZ49" s="158"/>
      <c r="KA49" s="158"/>
      <c r="KB49" s="158"/>
      <c r="KC49" s="158"/>
      <c r="KD49" s="158"/>
      <c r="KE49" s="158"/>
      <c r="KF49" s="158"/>
      <c r="KG49" s="158"/>
      <c r="KH49" s="158"/>
      <c r="KI49" s="158"/>
      <c r="KJ49" s="158"/>
      <c r="KK49" s="158"/>
      <c r="KL49" s="158"/>
      <c r="KM49" s="158"/>
      <c r="KN49" s="158"/>
      <c r="KO49" s="158"/>
      <c r="KP49" s="158"/>
      <c r="KQ49" s="158"/>
      <c r="KR49" s="158"/>
      <c r="KS49" s="158"/>
      <c r="KT49" s="158"/>
      <c r="KU49" s="158"/>
      <c r="KV49" s="158"/>
      <c r="KW49" s="158"/>
      <c r="KX49" s="158"/>
      <c r="KY49" s="158"/>
      <c r="KZ49" s="158"/>
      <c r="LA49" s="158"/>
      <c r="LB49" s="158"/>
      <c r="LC49" s="158"/>
      <c r="LD49" s="158"/>
      <c r="LE49" s="158"/>
      <c r="LF49" s="158"/>
      <c r="LG49" s="158"/>
      <c r="LH49" s="158"/>
      <c r="LI49" s="158"/>
      <c r="LJ49" s="158"/>
      <c r="LK49" s="158"/>
      <c r="LL49" s="158"/>
      <c r="LM49" s="158"/>
      <c r="LN49" s="158"/>
      <c r="LO49" s="158"/>
      <c r="LP49" s="158"/>
      <c r="LQ49" s="158"/>
      <c r="LR49" s="158"/>
      <c r="LS49" s="158"/>
      <c r="LT49" s="158"/>
      <c r="LU49" s="158"/>
      <c r="LV49" s="158"/>
      <c r="LW49" s="158"/>
      <c r="LX49" s="158"/>
      <c r="LY49" s="158"/>
      <c r="LZ49" s="158"/>
      <c r="MA49" s="158"/>
      <c r="MB49" s="158"/>
      <c r="MC49" s="158"/>
      <c r="MD49" s="158"/>
      <c r="ME49" s="158"/>
      <c r="MF49" s="158"/>
      <c r="MG49" s="158"/>
      <c r="MH49" s="158"/>
      <c r="MI49" s="158"/>
      <c r="MJ49" s="158"/>
      <c r="MK49" s="158"/>
      <c r="ML49" s="158"/>
      <c r="MM49" s="158"/>
      <c r="MN49" s="158"/>
      <c r="MO49" s="158"/>
      <c r="MP49" s="158"/>
      <c r="MQ49" s="158"/>
      <c r="MR49" s="158"/>
      <c r="MS49" s="158"/>
      <c r="MT49" s="158"/>
      <c r="MU49" s="158"/>
      <c r="MV49" s="158"/>
      <c r="MW49" s="158"/>
      <c r="MX49" s="158"/>
      <c r="MY49" s="158"/>
      <c r="MZ49" s="158"/>
      <c r="NA49" s="158"/>
      <c r="NB49" s="158"/>
      <c r="NC49" s="158"/>
      <c r="ND49" s="158"/>
      <c r="NE49" s="158"/>
      <c r="NF49" s="158"/>
      <c r="NG49" s="158"/>
      <c r="NH49" s="158"/>
      <c r="NI49" s="158"/>
      <c r="NJ49" s="158"/>
      <c r="NK49" s="158"/>
      <c r="NL49" s="158"/>
      <c r="NM49" s="158"/>
      <c r="NN49" s="158"/>
      <c r="NO49" s="158"/>
      <c r="NP49" s="158"/>
      <c r="NQ49" s="158"/>
      <c r="NR49" s="158"/>
      <c r="NS49" s="158"/>
      <c r="NT49" s="158"/>
      <c r="NU49" s="158"/>
      <c r="NV49" s="158"/>
      <c r="NW49" s="158"/>
      <c r="NX49" s="158"/>
      <c r="NY49" s="158"/>
      <c r="NZ49" s="158"/>
      <c r="OA49" s="158"/>
      <c r="OB49" s="158"/>
      <c r="OC49" s="158"/>
      <c r="OD49" s="158"/>
      <c r="OE49" s="158"/>
      <c r="OF49" s="158"/>
      <c r="OG49" s="158"/>
      <c r="OH49" s="158"/>
      <c r="OI49" s="158"/>
      <c r="OJ49" s="158"/>
      <c r="OK49" s="158"/>
      <c r="OL49" s="158"/>
      <c r="OM49" s="158"/>
      <c r="ON49" s="158"/>
      <c r="OO49" s="158"/>
      <c r="OP49" s="158"/>
      <c r="OQ49" s="158"/>
      <c r="OR49" s="158"/>
      <c r="OS49" s="158"/>
      <c r="OT49" s="158"/>
      <c r="OU49" s="158"/>
      <c r="OV49" s="158"/>
      <c r="OW49" s="158"/>
      <c r="OX49" s="158"/>
      <c r="OY49" s="158"/>
      <c r="OZ49" s="158"/>
      <c r="PA49" s="158"/>
      <c r="PB49" s="158"/>
      <c r="PC49" s="158"/>
      <c r="PD49" s="158"/>
      <c r="PE49" s="158"/>
      <c r="PF49" s="158"/>
      <c r="PG49" s="158"/>
      <c r="PH49" s="158"/>
      <c r="PI49" s="158"/>
      <c r="PJ49" s="158"/>
      <c r="PK49" s="158"/>
      <c r="PL49" s="158"/>
      <c r="PM49" s="158"/>
      <c r="PN49" s="158"/>
      <c r="PO49" s="158"/>
      <c r="PP49" s="158"/>
      <c r="PQ49" s="158"/>
      <c r="PR49" s="158"/>
      <c r="PS49" s="158"/>
      <c r="PT49" s="158"/>
      <c r="PU49" s="158"/>
      <c r="PV49" s="158"/>
      <c r="PW49" s="158"/>
      <c r="PX49" s="158"/>
      <c r="PY49" s="158"/>
      <c r="PZ49" s="158"/>
      <c r="QA49" s="158"/>
      <c r="QB49" s="158"/>
      <c r="QC49" s="158"/>
      <c r="QD49" s="158"/>
      <c r="QE49" s="158"/>
      <c r="QF49" s="158"/>
      <c r="QG49" s="158"/>
      <c r="QH49" s="158"/>
      <c r="QI49" s="158"/>
      <c r="QJ49" s="158"/>
      <c r="QK49" s="158"/>
      <c r="QL49" s="158"/>
      <c r="QM49" s="158"/>
      <c r="QN49" s="158"/>
      <c r="QO49" s="158"/>
      <c r="QP49" s="158"/>
      <c r="QQ49" s="158"/>
      <c r="QR49" s="158"/>
      <c r="QS49" s="158"/>
      <c r="QT49" s="158"/>
      <c r="QU49" s="158"/>
      <c r="QV49" s="158"/>
      <c r="QW49" s="158"/>
      <c r="QX49" s="158"/>
      <c r="QY49" s="158"/>
      <c r="QZ49" s="158"/>
      <c r="RA49" s="158"/>
      <c r="RB49" s="158"/>
      <c r="RC49" s="158"/>
      <c r="RD49" s="158"/>
      <c r="RE49" s="158"/>
      <c r="RF49" s="158"/>
      <c r="RG49" s="158"/>
      <c r="RH49" s="158"/>
      <c r="RI49" s="158"/>
      <c r="RJ49" s="158"/>
      <c r="RK49" s="158"/>
      <c r="RL49" s="158"/>
      <c r="RM49" s="158"/>
      <c r="RN49" s="158"/>
      <c r="RO49" s="158"/>
      <c r="RP49" s="158"/>
      <c r="RQ49" s="158"/>
      <c r="RR49" s="158"/>
      <c r="RS49" s="158"/>
      <c r="RT49" s="158"/>
      <c r="RU49" s="158"/>
      <c r="RV49" s="158"/>
      <c r="RW49" s="158"/>
      <c r="RX49" s="158"/>
      <c r="RY49" s="158"/>
      <c r="RZ49" s="158"/>
      <c r="SA49" s="158"/>
      <c r="SB49" s="158"/>
      <c r="SC49" s="158"/>
      <c r="SD49" s="158"/>
      <c r="SE49" s="158"/>
      <c r="SF49" s="158"/>
      <c r="SG49" s="158"/>
      <c r="SH49" s="158"/>
      <c r="SI49" s="158"/>
      <c r="SJ49" s="158"/>
      <c r="SK49" s="158"/>
      <c r="SL49" s="158"/>
      <c r="SM49" s="158"/>
      <c r="SN49" s="158"/>
      <c r="SO49" s="158"/>
      <c r="SP49" s="158"/>
      <c r="SQ49" s="158"/>
      <c r="SR49" s="158"/>
      <c r="SS49" s="158"/>
      <c r="ST49" s="158"/>
      <c r="SU49" s="158"/>
      <c r="SV49" s="158"/>
      <c r="SW49" s="158"/>
      <c r="SX49" s="158"/>
      <c r="SY49" s="158"/>
      <c r="SZ49" s="158"/>
      <c r="TA49" s="158"/>
      <c r="TB49" s="158"/>
      <c r="TC49" s="158"/>
      <c r="TD49" s="158"/>
      <c r="TE49" s="158"/>
      <c r="TF49" s="158"/>
      <c r="TG49" s="158"/>
      <c r="TH49" s="158"/>
      <c r="TI49" s="158"/>
      <c r="TJ49" s="158"/>
      <c r="TK49" s="158"/>
      <c r="TL49" s="158"/>
      <c r="TM49" s="158"/>
      <c r="TN49" s="158"/>
      <c r="TO49" s="158"/>
      <c r="TP49" s="158"/>
      <c r="TQ49" s="158"/>
      <c r="TR49" s="158"/>
      <c r="TS49" s="158"/>
      <c r="TT49" s="158"/>
      <c r="TU49" s="158"/>
      <c r="TV49" s="158"/>
      <c r="TW49" s="158"/>
      <c r="TX49" s="158"/>
      <c r="TY49" s="158"/>
      <c r="TZ49" s="158"/>
      <c r="UA49" s="158"/>
      <c r="UB49" s="158"/>
      <c r="UC49" s="158"/>
      <c r="UD49" s="158"/>
      <c r="UE49" s="158"/>
      <c r="UF49" s="158"/>
      <c r="UG49" s="158"/>
      <c r="UH49" s="158"/>
      <c r="UI49" s="158"/>
      <c r="UJ49" s="158"/>
      <c r="UK49" s="158"/>
      <c r="UL49" s="158"/>
      <c r="UM49" s="158"/>
      <c r="UN49" s="158"/>
      <c r="UO49" s="158"/>
      <c r="UP49" s="158"/>
      <c r="UQ49" s="158"/>
      <c r="US49" s="158"/>
      <c r="UT49" s="158"/>
      <c r="UU49" s="158"/>
      <c r="UV49" s="158"/>
      <c r="UW49" s="158"/>
      <c r="UX49" s="158"/>
      <c r="UY49" s="158"/>
      <c r="UZ49" s="158"/>
      <c r="VA49" s="158"/>
      <c r="VB49" s="158"/>
      <c r="VC49" s="158"/>
      <c r="VD49" s="158"/>
      <c r="VE49" s="158"/>
      <c r="VF49" s="158"/>
      <c r="VG49" s="158"/>
      <c r="VH49" s="158"/>
      <c r="VI49" s="158"/>
      <c r="VJ49" s="158"/>
      <c r="VK49" s="158"/>
      <c r="VL49" s="158"/>
      <c r="VN49" s="158"/>
      <c r="VO49" s="158"/>
      <c r="VP49" s="158"/>
      <c r="VQ49" s="158"/>
      <c r="VR49" s="158"/>
      <c r="VS49" s="158"/>
      <c r="VT49" s="158"/>
      <c r="VU49" s="158"/>
      <c r="VV49" s="158"/>
      <c r="VW49" s="158"/>
      <c r="VX49" s="158"/>
      <c r="VY49" s="158"/>
      <c r="VZ49" s="158"/>
      <c r="WA49" s="158"/>
      <c r="WB49" s="158"/>
      <c r="WC49" s="158"/>
      <c r="WD49" s="158"/>
      <c r="WE49" s="158"/>
      <c r="WF49" s="158"/>
      <c r="WG49" s="158"/>
      <c r="WI49" s="158"/>
      <c r="WJ49" s="158"/>
      <c r="WK49" s="158"/>
      <c r="WL49" s="158"/>
      <c r="WM49" s="158"/>
      <c r="WN49" s="158"/>
      <c r="WO49" s="158"/>
      <c r="WP49" s="158"/>
      <c r="WQ49" s="158"/>
      <c r="WR49" s="158"/>
      <c r="WS49" s="158"/>
      <c r="WT49" s="158"/>
      <c r="WU49" s="158"/>
      <c r="WV49" s="158"/>
      <c r="WW49" s="158"/>
      <c r="WX49" s="158"/>
      <c r="WY49" s="158"/>
      <c r="WZ49" s="158"/>
      <c r="XA49" s="158"/>
      <c r="XB49" s="158"/>
      <c r="XD49" s="158"/>
      <c r="XE49" s="158"/>
      <c r="XF49" s="158"/>
      <c r="XG49" s="158"/>
      <c r="XH49" s="158"/>
      <c r="XI49" s="158"/>
      <c r="XJ49" s="158"/>
      <c r="XK49" s="158"/>
      <c r="XL49" s="158"/>
      <c r="XM49" s="158"/>
      <c r="XN49" s="158"/>
      <c r="XO49" s="158"/>
      <c r="XP49" s="158"/>
      <c r="XQ49" s="158"/>
      <c r="XR49" s="158"/>
      <c r="XS49" s="158"/>
      <c r="XT49" s="158"/>
      <c r="XU49" s="158"/>
      <c r="XV49" s="158"/>
      <c r="XW49" s="158"/>
      <c r="XY49" s="158"/>
      <c r="XZ49" s="158"/>
      <c r="YA49" s="158"/>
      <c r="YB49" s="158"/>
      <c r="YC49" s="158"/>
      <c r="YD49" s="158"/>
      <c r="YE49" s="158"/>
      <c r="YF49" s="158"/>
      <c r="YG49" s="158"/>
      <c r="YH49" s="158"/>
      <c r="YI49" s="158"/>
      <c r="YJ49" s="158"/>
      <c r="YK49" s="158"/>
      <c r="YL49" s="158"/>
      <c r="YM49" s="158"/>
      <c r="YN49" s="158"/>
      <c r="YO49" s="158"/>
      <c r="YP49" s="158"/>
      <c r="YQ49" s="158"/>
      <c r="YR49" s="158"/>
      <c r="YT49" s="158"/>
      <c r="YU49" s="158"/>
      <c r="YV49" s="158"/>
      <c r="YW49" s="158"/>
      <c r="YX49" s="158"/>
      <c r="YY49" s="158"/>
      <c r="YZ49" s="158"/>
      <c r="ZA49" s="158"/>
      <c r="ZB49" s="158"/>
      <c r="ZC49" s="158"/>
      <c r="ZD49" s="158"/>
      <c r="ZE49" s="158"/>
      <c r="ZF49" s="158"/>
      <c r="ZG49" s="158"/>
      <c r="ZH49" s="158"/>
      <c r="ZI49" s="158"/>
      <c r="ZJ49" s="158"/>
      <c r="ZK49" s="158"/>
      <c r="ZL49" s="158"/>
      <c r="ZM49" s="158"/>
      <c r="ZO49" s="158"/>
      <c r="ZP49" s="158"/>
      <c r="ZQ49" s="158"/>
      <c r="ZR49" s="158"/>
      <c r="ZS49" s="158"/>
      <c r="ZT49" s="158"/>
      <c r="ZU49" s="158"/>
      <c r="ZV49" s="158"/>
      <c r="ZW49" s="158"/>
      <c r="ZX49" s="158"/>
      <c r="ZY49" s="158"/>
      <c r="ZZ49" s="158"/>
      <c r="AAA49" s="158"/>
      <c r="AAB49" s="158"/>
      <c r="AAC49" s="158"/>
      <c r="AAD49" s="158"/>
      <c r="AAE49" s="158"/>
      <c r="AAF49" s="158"/>
      <c r="AAG49" s="158"/>
      <c r="AAH49" s="158"/>
      <c r="AAJ49" s="158"/>
      <c r="AAK49" s="158"/>
      <c r="AAL49" s="158"/>
      <c r="AAM49" s="158"/>
      <c r="AAN49" s="158"/>
      <c r="AAO49" s="158"/>
      <c r="AAP49" s="158"/>
      <c r="AAQ49" s="158"/>
      <c r="AAR49" s="158"/>
      <c r="AAS49" s="158"/>
      <c r="AAT49" s="158"/>
      <c r="AAU49" s="158"/>
      <c r="AAV49" s="158"/>
      <c r="AAW49" s="158"/>
      <c r="AAX49" s="158"/>
      <c r="AAY49" s="158"/>
      <c r="AAZ49" s="158"/>
      <c r="ABA49" s="158"/>
      <c r="ABB49" s="158"/>
      <c r="ABC49" s="158"/>
      <c r="ABE49" s="158"/>
      <c r="ABF49" s="158"/>
      <c r="ABG49" s="158"/>
      <c r="ABH49" s="158"/>
      <c r="ABI49" s="158"/>
      <c r="ABJ49" s="158"/>
      <c r="ABK49" s="158"/>
      <c r="ABL49" s="158"/>
      <c r="ABM49" s="158"/>
      <c r="ABN49" s="158"/>
      <c r="ABO49" s="158"/>
      <c r="ABP49" s="158"/>
      <c r="ABQ49" s="158"/>
      <c r="ABR49" s="158"/>
      <c r="ABS49" s="158"/>
      <c r="ABT49" s="158"/>
      <c r="ABU49" s="158"/>
      <c r="ABV49" s="158"/>
      <c r="ABW49" s="158"/>
      <c r="ABX49" s="158"/>
      <c r="ABZ49" s="158"/>
      <c r="ACA49" s="158"/>
      <c r="ACB49" s="158"/>
      <c r="ACC49" s="158"/>
      <c r="ACD49" s="158"/>
      <c r="ACE49" s="158"/>
      <c r="ACF49" s="158"/>
      <c r="ACG49" s="158"/>
      <c r="ACH49" s="158"/>
      <c r="ACI49" s="158"/>
      <c r="ACJ49" s="158"/>
      <c r="ACK49" s="158"/>
      <c r="ACL49" s="158"/>
      <c r="ACM49" s="158"/>
      <c r="ACN49" s="158"/>
      <c r="ACO49" s="158"/>
      <c r="ACP49" s="158"/>
      <c r="ACQ49" s="158"/>
      <c r="ACR49" s="158"/>
      <c r="ACS49" s="158"/>
      <c r="ACU49" s="158"/>
      <c r="ACV49" s="158"/>
      <c r="ACW49" s="158"/>
      <c r="ACX49" s="158"/>
      <c r="ACY49" s="158"/>
      <c r="ACZ49" s="158"/>
      <c r="ADA49" s="158"/>
      <c r="ADB49" s="158"/>
      <c r="ADC49" s="158"/>
      <c r="ADD49" s="158"/>
      <c r="ADE49" s="158"/>
      <c r="ADF49" s="158"/>
      <c r="ADG49" s="158"/>
      <c r="ADH49" s="158"/>
      <c r="ADI49" s="158"/>
      <c r="ADJ49" s="158"/>
      <c r="ADK49" s="158"/>
      <c r="ADL49" s="158"/>
      <c r="ADM49" s="158"/>
      <c r="ADN49" s="158"/>
      <c r="ADP49" s="158"/>
      <c r="ADQ49" s="158"/>
      <c r="ADR49" s="158"/>
      <c r="ADS49" s="158"/>
      <c r="ADT49" s="158"/>
      <c r="ADU49" s="158"/>
      <c r="ADV49" s="158"/>
      <c r="ADW49" s="158"/>
      <c r="ADX49" s="158"/>
      <c r="ADY49" s="158"/>
      <c r="ADZ49" s="158"/>
      <c r="AEA49" s="158"/>
      <c r="AEB49" s="158"/>
      <c r="AEC49" s="158"/>
      <c r="AED49" s="158"/>
      <c r="AEE49" s="158"/>
      <c r="AEF49" s="158"/>
      <c r="AEG49" s="158"/>
      <c r="AEH49" s="158"/>
      <c r="AEI49" s="158"/>
      <c r="AEK49" s="158"/>
      <c r="AEL49" s="158"/>
      <c r="AEM49" s="158"/>
      <c r="AEN49" s="158"/>
      <c r="AEO49" s="158"/>
      <c r="AEP49" s="158"/>
      <c r="AEQ49" s="158"/>
      <c r="AER49" s="158"/>
      <c r="AES49" s="158"/>
      <c r="AET49" s="158"/>
      <c r="AEU49" s="158"/>
      <c r="AEV49" s="158"/>
      <c r="AEW49" s="158"/>
      <c r="AEX49" s="158"/>
      <c r="AEY49" s="158"/>
      <c r="AEZ49" s="158"/>
      <c r="AFA49" s="158"/>
      <c r="AFB49" s="158"/>
      <c r="AFC49" s="158"/>
      <c r="AFD49" s="158"/>
    </row>
    <row r="50" spans="1:837" s="159" customFormat="1" ht="20.100000000000001" customHeight="1" outlineLevel="4">
      <c r="A50" s="166"/>
      <c r="B50" s="162" t="s">
        <v>495</v>
      </c>
      <c r="C50" s="100" t="s">
        <v>490</v>
      </c>
      <c r="D50" s="110"/>
      <c r="E50" s="167"/>
      <c r="F50" s="206">
        <f>G49</f>
        <v>45501</v>
      </c>
      <c r="G50" s="206">
        <f t="shared" ref="G50" si="73">F50+H50-1</f>
        <v>45528</v>
      </c>
      <c r="H50" s="156">
        <v>28</v>
      </c>
      <c r="I50" s="157">
        <f t="shared" ca="1" si="61"/>
        <v>0</v>
      </c>
      <c r="J50" s="207">
        <f ca="1">H50*K50-H50*I50</f>
        <v>0</v>
      </c>
      <c r="K50" s="111">
        <v>0</v>
      </c>
      <c r="L50" s="158"/>
      <c r="M50" s="158"/>
      <c r="N50" s="158"/>
      <c r="O50" s="158"/>
      <c r="P50" s="158"/>
      <c r="Q50" s="158"/>
      <c r="R50" s="158"/>
      <c r="S50" s="158"/>
      <c r="T50" s="158"/>
      <c r="U50" s="158"/>
      <c r="V50" s="158"/>
      <c r="W50" s="158"/>
      <c r="X50" s="158"/>
      <c r="Y50" s="158"/>
      <c r="Z50" s="158"/>
      <c r="AA50" s="158"/>
      <c r="AB50" s="158"/>
      <c r="AC50" s="158"/>
      <c r="AD50" s="158"/>
      <c r="AE50" s="158"/>
      <c r="AF50" s="158"/>
      <c r="AG50" s="158"/>
      <c r="AH50" s="158"/>
      <c r="AI50" s="158"/>
      <c r="AJ50" s="158"/>
      <c r="AK50" s="158"/>
      <c r="AL50" s="158"/>
      <c r="AM50" s="158"/>
      <c r="AN50" s="158"/>
      <c r="AO50" s="158"/>
      <c r="AP50" s="158"/>
      <c r="AQ50" s="158"/>
      <c r="AR50" s="158"/>
      <c r="AS50" s="158"/>
      <c r="AT50" s="158"/>
      <c r="AU50" s="158"/>
      <c r="AV50" s="158"/>
      <c r="AW50" s="158"/>
      <c r="AX50" s="158"/>
      <c r="AY50" s="158"/>
      <c r="AZ50" s="158"/>
      <c r="BA50" s="158"/>
      <c r="BB50" s="158"/>
      <c r="BC50" s="158"/>
      <c r="BD50" s="158"/>
      <c r="BE50" s="158"/>
      <c r="BF50" s="158"/>
      <c r="BG50" s="158"/>
      <c r="BH50" s="158"/>
      <c r="BI50" s="158"/>
      <c r="BJ50" s="158"/>
      <c r="BK50" s="158"/>
      <c r="BL50" s="158"/>
      <c r="BM50" s="158"/>
      <c r="BN50" s="158"/>
      <c r="BO50" s="158"/>
      <c r="BP50" s="158"/>
      <c r="BQ50" s="158"/>
      <c r="BR50" s="158"/>
      <c r="BS50" s="158"/>
      <c r="BT50" s="158"/>
      <c r="BU50" s="158"/>
      <c r="BV50" s="158"/>
      <c r="BW50" s="158"/>
      <c r="BX50" s="158"/>
      <c r="BY50" s="158"/>
      <c r="BZ50" s="158"/>
      <c r="CA50" s="158"/>
      <c r="CB50" s="158"/>
      <c r="CC50" s="158"/>
      <c r="CD50" s="158"/>
      <c r="CE50" s="158"/>
      <c r="CF50" s="158"/>
      <c r="CG50" s="158"/>
      <c r="CH50" s="158"/>
      <c r="CI50" s="158"/>
      <c r="CJ50" s="158"/>
      <c r="CK50" s="158"/>
      <c r="CL50" s="158"/>
      <c r="CM50" s="158"/>
      <c r="CN50" s="158"/>
      <c r="CO50" s="158"/>
      <c r="CP50" s="158"/>
      <c r="CQ50" s="158"/>
      <c r="CR50" s="158"/>
      <c r="CS50" s="158"/>
      <c r="CT50" s="158"/>
      <c r="CU50" s="158"/>
      <c r="CV50" s="158"/>
      <c r="CW50" s="158"/>
      <c r="CX50" s="158"/>
      <c r="CY50" s="158"/>
      <c r="CZ50" s="158"/>
      <c r="DA50" s="158"/>
      <c r="DB50" s="158"/>
      <c r="DC50" s="158"/>
      <c r="DD50" s="158"/>
      <c r="DE50" s="158"/>
      <c r="DF50" s="158"/>
      <c r="DG50" s="158"/>
      <c r="DH50" s="158"/>
      <c r="DI50" s="158"/>
      <c r="DJ50" s="158"/>
      <c r="DK50" s="158"/>
      <c r="DL50" s="158"/>
      <c r="DM50" s="158"/>
      <c r="DN50" s="158"/>
      <c r="DO50" s="158"/>
      <c r="DP50" s="158"/>
      <c r="DQ50" s="158"/>
      <c r="DR50" s="158"/>
      <c r="DS50" s="158"/>
      <c r="DT50" s="158"/>
      <c r="DU50" s="158"/>
      <c r="DV50" s="158"/>
      <c r="DW50" s="158"/>
      <c r="DX50" s="158"/>
      <c r="DY50" s="158"/>
      <c r="DZ50" s="158"/>
      <c r="EA50" s="158"/>
      <c r="EB50" s="158"/>
      <c r="EC50" s="158"/>
      <c r="ED50" s="158"/>
      <c r="EE50" s="158"/>
      <c r="EF50" s="158"/>
      <c r="EG50" s="158"/>
      <c r="EH50" s="158"/>
      <c r="EI50" s="158"/>
      <c r="EJ50" s="158"/>
      <c r="EK50" s="158"/>
      <c r="EL50" s="158"/>
      <c r="EM50" s="158"/>
      <c r="EN50" s="158"/>
      <c r="EO50" s="158"/>
      <c r="EP50" s="158"/>
      <c r="EQ50" s="158"/>
      <c r="ER50" s="158"/>
      <c r="ES50" s="158"/>
      <c r="ET50" s="158"/>
      <c r="EU50" s="158"/>
      <c r="EV50" s="158"/>
      <c r="EW50" s="158"/>
      <c r="EX50" s="158"/>
      <c r="EY50" s="158"/>
      <c r="EZ50" s="158"/>
      <c r="FA50" s="158"/>
      <c r="FB50" s="158"/>
      <c r="FC50" s="158"/>
      <c r="FD50" s="158"/>
      <c r="FE50" s="158"/>
      <c r="FF50" s="158"/>
      <c r="FG50" s="158"/>
      <c r="FH50" s="158"/>
      <c r="FI50" s="158"/>
      <c r="FJ50" s="158"/>
      <c r="FK50" s="158"/>
      <c r="FL50" s="158"/>
      <c r="FM50" s="158"/>
      <c r="FN50" s="158"/>
      <c r="FO50" s="158"/>
      <c r="FP50" s="158"/>
      <c r="FQ50" s="158"/>
      <c r="FR50" s="158"/>
      <c r="FS50" s="158"/>
      <c r="FT50" s="158"/>
      <c r="FU50" s="158"/>
      <c r="FV50" s="158"/>
      <c r="FW50" s="158"/>
      <c r="FX50" s="158"/>
      <c r="FY50" s="158"/>
      <c r="FZ50" s="158"/>
      <c r="GA50" s="158"/>
      <c r="GB50" s="158"/>
      <c r="GC50" s="158"/>
      <c r="GD50" s="158"/>
      <c r="GE50" s="158"/>
      <c r="GF50" s="158"/>
      <c r="GG50" s="158"/>
      <c r="GH50" s="158"/>
      <c r="GI50" s="158"/>
      <c r="GJ50" s="158"/>
      <c r="GK50" s="158"/>
      <c r="GL50" s="158"/>
      <c r="GM50" s="158"/>
      <c r="GN50" s="158"/>
      <c r="GO50" s="158"/>
      <c r="GP50" s="158"/>
      <c r="GQ50" s="158"/>
      <c r="GR50" s="158"/>
      <c r="GS50" s="158"/>
      <c r="GT50" s="158"/>
      <c r="GU50" s="158"/>
      <c r="GV50" s="158"/>
      <c r="GW50" s="158"/>
      <c r="GX50" s="158"/>
      <c r="GY50" s="158"/>
      <c r="GZ50" s="158"/>
      <c r="HA50" s="158"/>
      <c r="HB50" s="158"/>
      <c r="HC50" s="158"/>
      <c r="HD50" s="158"/>
      <c r="HE50" s="158"/>
      <c r="HF50" s="158"/>
      <c r="HG50" s="158"/>
      <c r="HH50" s="158"/>
      <c r="HI50" s="158"/>
      <c r="HJ50" s="158"/>
      <c r="HK50" s="158"/>
      <c r="HL50" s="158"/>
      <c r="HM50" s="158"/>
      <c r="HN50" s="158"/>
      <c r="HO50" s="158"/>
      <c r="HP50" s="158"/>
      <c r="HQ50" s="158"/>
      <c r="HR50" s="158"/>
      <c r="HS50" s="158"/>
      <c r="HT50" s="158"/>
      <c r="HU50" s="158"/>
      <c r="HV50" s="158"/>
      <c r="HW50" s="158"/>
      <c r="HX50" s="158"/>
      <c r="HY50" s="158"/>
      <c r="HZ50" s="158"/>
      <c r="IA50" s="158"/>
      <c r="IB50" s="158"/>
      <c r="IC50" s="158"/>
      <c r="ID50" s="158"/>
      <c r="IE50" s="158"/>
      <c r="IF50" s="158"/>
      <c r="IG50" s="158"/>
      <c r="IH50" s="158"/>
      <c r="II50" s="158"/>
      <c r="IJ50" s="158"/>
      <c r="IK50" s="158"/>
      <c r="IL50" s="158"/>
      <c r="IM50" s="158"/>
      <c r="IN50" s="158"/>
      <c r="IO50" s="158"/>
      <c r="IP50" s="158"/>
      <c r="IQ50" s="158"/>
      <c r="IR50" s="158"/>
      <c r="IS50" s="158"/>
      <c r="IT50" s="158"/>
      <c r="IU50" s="158"/>
      <c r="IV50" s="158"/>
      <c r="IW50" s="158"/>
      <c r="IX50" s="158"/>
      <c r="IY50" s="158"/>
      <c r="IZ50" s="158"/>
      <c r="JA50" s="158"/>
      <c r="JB50" s="158"/>
      <c r="JC50" s="158"/>
      <c r="JD50" s="158"/>
      <c r="JE50" s="158"/>
      <c r="JF50" s="158"/>
      <c r="JG50" s="158"/>
      <c r="JH50" s="158"/>
      <c r="JI50" s="158"/>
      <c r="JJ50" s="158"/>
      <c r="JK50" s="158"/>
      <c r="JL50" s="158"/>
      <c r="JM50" s="158"/>
      <c r="JN50" s="158"/>
      <c r="JO50" s="158"/>
      <c r="JP50" s="158"/>
      <c r="JQ50" s="158"/>
      <c r="JR50" s="158"/>
      <c r="JS50" s="158"/>
      <c r="JT50" s="158"/>
      <c r="JU50" s="158"/>
      <c r="JV50" s="158"/>
      <c r="JW50" s="158"/>
      <c r="JX50" s="158"/>
      <c r="JY50" s="158"/>
      <c r="JZ50" s="158"/>
      <c r="KA50" s="158"/>
      <c r="KB50" s="158"/>
      <c r="KC50" s="158"/>
      <c r="KD50" s="158"/>
      <c r="KE50" s="158"/>
      <c r="KF50" s="158"/>
      <c r="KG50" s="158"/>
      <c r="KH50" s="158"/>
      <c r="KI50" s="158"/>
      <c r="KJ50" s="158"/>
      <c r="KK50" s="158"/>
      <c r="KL50" s="158"/>
      <c r="KM50" s="158"/>
      <c r="KN50" s="158"/>
      <c r="KO50" s="158"/>
      <c r="KP50" s="158"/>
      <c r="KQ50" s="158"/>
      <c r="KR50" s="158"/>
      <c r="KS50" s="158"/>
      <c r="KT50" s="158"/>
      <c r="KU50" s="158"/>
      <c r="KV50" s="158"/>
      <c r="KW50" s="158"/>
      <c r="KX50" s="158"/>
      <c r="KY50" s="158"/>
      <c r="KZ50" s="158"/>
      <c r="LA50" s="158"/>
      <c r="LB50" s="158"/>
      <c r="LC50" s="158"/>
      <c r="LD50" s="158"/>
      <c r="LE50" s="158"/>
      <c r="LF50" s="158"/>
      <c r="LG50" s="158"/>
      <c r="LH50" s="158"/>
      <c r="LI50" s="158"/>
      <c r="LJ50" s="158"/>
      <c r="LK50" s="158"/>
      <c r="LL50" s="158"/>
      <c r="LM50" s="158"/>
      <c r="LN50" s="158"/>
      <c r="LO50" s="158"/>
      <c r="LP50" s="158"/>
      <c r="LQ50" s="158"/>
      <c r="LR50" s="158"/>
      <c r="LS50" s="158"/>
      <c r="LT50" s="158"/>
      <c r="LU50" s="158"/>
      <c r="LV50" s="158"/>
      <c r="LW50" s="158"/>
      <c r="LX50" s="158"/>
      <c r="LY50" s="158"/>
      <c r="LZ50" s="158"/>
      <c r="MA50" s="158"/>
      <c r="MB50" s="158"/>
      <c r="MC50" s="158"/>
      <c r="MD50" s="158"/>
      <c r="ME50" s="158"/>
      <c r="MF50" s="158"/>
      <c r="MG50" s="158"/>
      <c r="MH50" s="158"/>
      <c r="MI50" s="158"/>
      <c r="MJ50" s="158"/>
      <c r="MK50" s="158"/>
      <c r="ML50" s="158"/>
      <c r="MM50" s="158"/>
      <c r="MN50" s="158"/>
      <c r="MO50" s="158"/>
      <c r="MP50" s="158"/>
      <c r="MQ50" s="158"/>
      <c r="MR50" s="158"/>
      <c r="MS50" s="158"/>
      <c r="MT50" s="158"/>
      <c r="MU50" s="158"/>
      <c r="MV50" s="158"/>
      <c r="MW50" s="158"/>
      <c r="MX50" s="158"/>
      <c r="MY50" s="158"/>
      <c r="MZ50" s="158"/>
      <c r="NA50" s="158"/>
      <c r="NB50" s="158"/>
      <c r="NC50" s="158"/>
      <c r="ND50" s="158"/>
      <c r="NE50" s="158"/>
      <c r="NF50" s="158"/>
      <c r="NG50" s="158"/>
      <c r="NH50" s="158"/>
      <c r="NI50" s="158"/>
      <c r="NJ50" s="158"/>
      <c r="NK50" s="158"/>
      <c r="NL50" s="158"/>
      <c r="NM50" s="158"/>
      <c r="NN50" s="158"/>
      <c r="NO50" s="158"/>
      <c r="NP50" s="158"/>
      <c r="NQ50" s="158"/>
      <c r="NR50" s="158"/>
      <c r="NS50" s="158"/>
      <c r="NT50" s="158"/>
      <c r="NU50" s="158"/>
      <c r="NV50" s="158"/>
      <c r="NW50" s="158"/>
      <c r="NX50" s="158"/>
      <c r="NY50" s="158"/>
      <c r="NZ50" s="158"/>
      <c r="OA50" s="158"/>
      <c r="OB50" s="158"/>
      <c r="OC50" s="158"/>
      <c r="OD50" s="158"/>
      <c r="OE50" s="158"/>
      <c r="OF50" s="158"/>
      <c r="OG50" s="158"/>
      <c r="OH50" s="158"/>
      <c r="OI50" s="158"/>
      <c r="OJ50" s="158"/>
      <c r="OK50" s="158"/>
      <c r="OL50" s="158"/>
      <c r="OM50" s="158"/>
      <c r="ON50" s="158"/>
      <c r="OO50" s="158"/>
      <c r="OP50" s="158"/>
      <c r="OQ50" s="158"/>
      <c r="OR50" s="158"/>
      <c r="OS50" s="158"/>
      <c r="OT50" s="158"/>
      <c r="OU50" s="158"/>
      <c r="OV50" s="158"/>
      <c r="OW50" s="158"/>
      <c r="OX50" s="158"/>
      <c r="OY50" s="158"/>
      <c r="OZ50" s="158"/>
      <c r="PA50" s="158"/>
      <c r="PB50" s="158"/>
      <c r="PC50" s="158"/>
      <c r="PD50" s="158"/>
      <c r="PE50" s="158"/>
      <c r="PF50" s="158"/>
      <c r="PG50" s="158"/>
      <c r="PH50" s="158"/>
      <c r="PI50" s="158"/>
      <c r="PJ50" s="158"/>
      <c r="PK50" s="158"/>
      <c r="PL50" s="158"/>
      <c r="PM50" s="158"/>
      <c r="PN50" s="158"/>
      <c r="PO50" s="158"/>
      <c r="PP50" s="158"/>
      <c r="PQ50" s="158"/>
      <c r="PR50" s="158"/>
      <c r="PS50" s="158"/>
      <c r="PT50" s="158"/>
      <c r="PU50" s="158"/>
      <c r="PV50" s="158"/>
      <c r="PW50" s="158"/>
      <c r="PX50" s="158"/>
      <c r="PY50" s="158"/>
      <c r="PZ50" s="158"/>
      <c r="QA50" s="158"/>
      <c r="QB50" s="158"/>
      <c r="QC50" s="158"/>
      <c r="QD50" s="158"/>
      <c r="QE50" s="158"/>
      <c r="QF50" s="158"/>
      <c r="QG50" s="158"/>
      <c r="QH50" s="158"/>
      <c r="QI50" s="158"/>
      <c r="QJ50" s="158"/>
      <c r="QK50" s="158"/>
      <c r="QL50" s="158"/>
      <c r="QM50" s="158"/>
      <c r="QN50" s="158"/>
      <c r="QO50" s="158"/>
      <c r="QP50" s="158"/>
      <c r="QQ50" s="158"/>
      <c r="QR50" s="158"/>
      <c r="QS50" s="158"/>
      <c r="QT50" s="158"/>
      <c r="QU50" s="158"/>
      <c r="QV50" s="158"/>
      <c r="QW50" s="158"/>
      <c r="QX50" s="158"/>
      <c r="QY50" s="158"/>
      <c r="QZ50" s="158"/>
      <c r="RA50" s="158"/>
      <c r="RB50" s="158"/>
      <c r="RC50" s="158"/>
      <c r="RD50" s="158"/>
      <c r="RE50" s="158"/>
      <c r="RF50" s="158"/>
      <c r="RG50" s="158"/>
      <c r="RH50" s="158"/>
      <c r="RI50" s="158"/>
      <c r="RJ50" s="158"/>
      <c r="RK50" s="158"/>
      <c r="RL50" s="158"/>
      <c r="RM50" s="158"/>
      <c r="RN50" s="158"/>
      <c r="RO50" s="158"/>
      <c r="RP50" s="158"/>
      <c r="RQ50" s="158"/>
      <c r="RR50" s="158"/>
      <c r="RS50" s="158"/>
      <c r="RT50" s="158"/>
      <c r="RU50" s="158"/>
      <c r="RV50" s="158"/>
      <c r="RW50" s="158"/>
      <c r="RX50" s="158"/>
      <c r="RY50" s="158"/>
      <c r="RZ50" s="158"/>
      <c r="SA50" s="158"/>
      <c r="SB50" s="158"/>
      <c r="SC50" s="158"/>
      <c r="SD50" s="158"/>
      <c r="SE50" s="158"/>
      <c r="SF50" s="158"/>
      <c r="SG50" s="158"/>
      <c r="SH50" s="158"/>
      <c r="SI50" s="158"/>
      <c r="SJ50" s="158"/>
      <c r="SK50" s="158"/>
      <c r="SL50" s="158"/>
      <c r="SM50" s="158"/>
      <c r="SN50" s="158"/>
      <c r="SO50" s="158"/>
      <c r="SP50" s="158"/>
      <c r="SQ50" s="158"/>
      <c r="SR50" s="158"/>
      <c r="SS50" s="158"/>
      <c r="ST50" s="158"/>
      <c r="SU50" s="158"/>
      <c r="SV50" s="158"/>
      <c r="SW50" s="158"/>
      <c r="SX50" s="158"/>
      <c r="SY50" s="158"/>
      <c r="SZ50" s="158"/>
      <c r="TA50" s="158"/>
      <c r="TB50" s="158"/>
      <c r="TC50" s="158"/>
      <c r="TD50" s="158"/>
      <c r="TE50" s="158"/>
      <c r="TF50" s="158"/>
      <c r="TG50" s="158"/>
      <c r="TH50" s="158"/>
      <c r="TI50" s="158"/>
      <c r="TJ50" s="158"/>
      <c r="TK50" s="158"/>
      <c r="TL50" s="158"/>
      <c r="TM50" s="158"/>
      <c r="TN50" s="158"/>
      <c r="TO50" s="158"/>
      <c r="TP50" s="158"/>
      <c r="TQ50" s="158"/>
      <c r="TR50" s="158"/>
      <c r="TS50" s="158"/>
      <c r="TT50" s="158"/>
      <c r="TU50" s="158"/>
      <c r="TV50" s="158"/>
      <c r="TW50" s="158"/>
      <c r="TX50" s="158"/>
      <c r="TY50" s="158"/>
      <c r="TZ50" s="158"/>
      <c r="UA50" s="158"/>
      <c r="UB50" s="158"/>
      <c r="UC50" s="158"/>
      <c r="UD50" s="158"/>
      <c r="UE50" s="158"/>
      <c r="UF50" s="158"/>
      <c r="UG50" s="158"/>
      <c r="UH50" s="158"/>
      <c r="UI50" s="158"/>
      <c r="UJ50" s="158"/>
      <c r="UK50" s="158"/>
      <c r="UL50" s="158"/>
      <c r="UM50" s="158"/>
      <c r="UN50" s="158"/>
      <c r="UO50" s="158"/>
      <c r="UP50" s="158"/>
      <c r="UQ50" s="158"/>
      <c r="US50" s="158"/>
      <c r="UT50" s="158"/>
      <c r="UU50" s="158"/>
      <c r="UV50" s="158"/>
      <c r="UW50" s="158"/>
      <c r="UX50" s="158"/>
      <c r="UY50" s="158"/>
      <c r="UZ50" s="158"/>
      <c r="VA50" s="158"/>
      <c r="VB50" s="158"/>
      <c r="VC50" s="158"/>
      <c r="VD50" s="158"/>
      <c r="VE50" s="158"/>
      <c r="VF50" s="158"/>
      <c r="VG50" s="158"/>
      <c r="VH50" s="158"/>
      <c r="VI50" s="158"/>
      <c r="VJ50" s="158"/>
      <c r="VK50" s="158"/>
      <c r="VL50" s="158"/>
      <c r="VN50" s="158"/>
      <c r="VO50" s="158"/>
      <c r="VP50" s="158"/>
      <c r="VQ50" s="158"/>
      <c r="VR50" s="158"/>
      <c r="VS50" s="158"/>
      <c r="VT50" s="158"/>
      <c r="VU50" s="158"/>
      <c r="VV50" s="158"/>
      <c r="VW50" s="158"/>
      <c r="VX50" s="158"/>
      <c r="VY50" s="158"/>
      <c r="VZ50" s="158"/>
      <c r="WA50" s="158"/>
      <c r="WB50" s="158"/>
      <c r="WC50" s="158"/>
      <c r="WD50" s="158"/>
      <c r="WE50" s="158"/>
      <c r="WF50" s="158"/>
      <c r="WG50" s="158"/>
      <c r="WI50" s="158"/>
      <c r="WJ50" s="158"/>
      <c r="WK50" s="158"/>
      <c r="WL50" s="158"/>
      <c r="WM50" s="158"/>
      <c r="WN50" s="158"/>
      <c r="WO50" s="158"/>
      <c r="WP50" s="158"/>
      <c r="WQ50" s="158"/>
      <c r="WR50" s="158"/>
      <c r="WS50" s="158"/>
      <c r="WT50" s="158"/>
      <c r="WU50" s="158"/>
      <c r="WV50" s="158"/>
      <c r="WW50" s="158"/>
      <c r="WX50" s="158"/>
      <c r="WY50" s="158"/>
      <c r="WZ50" s="158"/>
      <c r="XA50" s="158"/>
      <c r="XB50" s="158"/>
      <c r="XD50" s="158"/>
      <c r="XE50" s="158"/>
      <c r="XF50" s="158"/>
      <c r="XG50" s="158"/>
      <c r="XH50" s="158"/>
      <c r="XI50" s="158"/>
      <c r="XJ50" s="158"/>
      <c r="XK50" s="158"/>
      <c r="XL50" s="158"/>
      <c r="XM50" s="158"/>
      <c r="XN50" s="158"/>
      <c r="XO50" s="158"/>
      <c r="XP50" s="158"/>
      <c r="XQ50" s="158"/>
      <c r="XR50" s="158"/>
      <c r="XS50" s="158"/>
      <c r="XT50" s="158"/>
      <c r="XU50" s="158"/>
      <c r="XV50" s="158"/>
      <c r="XW50" s="158"/>
      <c r="XY50" s="158"/>
      <c r="XZ50" s="158"/>
      <c r="YA50" s="158"/>
      <c r="YB50" s="158"/>
      <c r="YC50" s="158"/>
      <c r="YD50" s="158"/>
      <c r="YE50" s="158"/>
      <c r="YF50" s="158"/>
      <c r="YG50" s="158"/>
      <c r="YH50" s="158"/>
      <c r="YI50" s="158"/>
      <c r="YJ50" s="158"/>
      <c r="YK50" s="158"/>
      <c r="YL50" s="158"/>
      <c r="YM50" s="158"/>
      <c r="YN50" s="158"/>
      <c r="YO50" s="158"/>
      <c r="YP50" s="158"/>
      <c r="YQ50" s="158"/>
      <c r="YR50" s="158"/>
      <c r="YT50" s="158"/>
      <c r="YU50" s="158"/>
      <c r="YV50" s="158"/>
      <c r="YW50" s="158"/>
      <c r="YX50" s="158"/>
      <c r="YY50" s="158"/>
      <c r="YZ50" s="158"/>
      <c r="ZA50" s="158"/>
      <c r="ZB50" s="158"/>
      <c r="ZC50" s="158"/>
      <c r="ZD50" s="158"/>
      <c r="ZE50" s="158"/>
      <c r="ZF50" s="158"/>
      <c r="ZG50" s="158"/>
      <c r="ZH50" s="158"/>
      <c r="ZI50" s="158"/>
      <c r="ZJ50" s="158"/>
      <c r="ZK50" s="158"/>
      <c r="ZL50" s="158"/>
      <c r="ZM50" s="158"/>
      <c r="ZO50" s="158"/>
      <c r="ZP50" s="158"/>
      <c r="ZQ50" s="158"/>
      <c r="ZR50" s="158"/>
      <c r="ZS50" s="158"/>
      <c r="ZT50" s="158"/>
      <c r="ZU50" s="158"/>
      <c r="ZV50" s="158"/>
      <c r="ZW50" s="158"/>
      <c r="ZX50" s="158"/>
      <c r="ZY50" s="158"/>
      <c r="ZZ50" s="158"/>
      <c r="AAA50" s="158"/>
      <c r="AAB50" s="158"/>
      <c r="AAC50" s="158"/>
      <c r="AAD50" s="158"/>
      <c r="AAE50" s="158"/>
      <c r="AAF50" s="158"/>
      <c r="AAG50" s="158"/>
      <c r="AAH50" s="158"/>
      <c r="AAJ50" s="158"/>
      <c r="AAK50" s="158"/>
      <c r="AAL50" s="158"/>
      <c r="AAM50" s="158"/>
      <c r="AAN50" s="158"/>
      <c r="AAO50" s="158"/>
      <c r="AAP50" s="158"/>
      <c r="AAQ50" s="158"/>
      <c r="AAR50" s="158"/>
      <c r="AAS50" s="158"/>
      <c r="AAT50" s="158"/>
      <c r="AAU50" s="158"/>
      <c r="AAV50" s="158"/>
      <c r="AAW50" s="158"/>
      <c r="AAX50" s="158"/>
      <c r="AAY50" s="158"/>
      <c r="AAZ50" s="158"/>
      <c r="ABA50" s="158"/>
      <c r="ABB50" s="158"/>
      <c r="ABC50" s="158"/>
      <c r="ABE50" s="158"/>
      <c r="ABF50" s="158"/>
      <c r="ABG50" s="158"/>
      <c r="ABH50" s="158"/>
      <c r="ABI50" s="158"/>
      <c r="ABJ50" s="158"/>
      <c r="ABK50" s="158"/>
      <c r="ABL50" s="158"/>
      <c r="ABM50" s="158"/>
      <c r="ABN50" s="158"/>
      <c r="ABO50" s="158"/>
      <c r="ABP50" s="158"/>
      <c r="ABQ50" s="158"/>
      <c r="ABR50" s="158"/>
      <c r="ABS50" s="158"/>
      <c r="ABT50" s="158"/>
      <c r="ABU50" s="158"/>
      <c r="ABV50" s="158"/>
      <c r="ABW50" s="158"/>
      <c r="ABX50" s="158"/>
      <c r="ABZ50" s="158"/>
      <c r="ACA50" s="158"/>
      <c r="ACB50" s="158"/>
      <c r="ACC50" s="158"/>
      <c r="ACD50" s="158"/>
      <c r="ACE50" s="158"/>
      <c r="ACF50" s="158"/>
      <c r="ACG50" s="158"/>
      <c r="ACH50" s="158"/>
      <c r="ACI50" s="158"/>
      <c r="ACJ50" s="158"/>
      <c r="ACK50" s="158"/>
      <c r="ACL50" s="158"/>
      <c r="ACM50" s="158"/>
      <c r="ACN50" s="158"/>
      <c r="ACO50" s="158"/>
      <c r="ACP50" s="158"/>
      <c r="ACQ50" s="158"/>
      <c r="ACR50" s="158"/>
      <c r="ACS50" s="158"/>
      <c r="ACU50" s="158"/>
      <c r="ACV50" s="158"/>
      <c r="ACW50" s="158"/>
      <c r="ACX50" s="158"/>
      <c r="ACY50" s="158"/>
      <c r="ACZ50" s="158"/>
      <c r="ADA50" s="158"/>
      <c r="ADB50" s="158"/>
      <c r="ADC50" s="158"/>
      <c r="ADD50" s="158"/>
      <c r="ADE50" s="158"/>
      <c r="ADF50" s="158"/>
      <c r="ADG50" s="158"/>
      <c r="ADH50" s="158"/>
      <c r="ADI50" s="158"/>
      <c r="ADJ50" s="158"/>
      <c r="ADK50" s="158"/>
      <c r="ADL50" s="158"/>
      <c r="ADM50" s="158"/>
      <c r="ADN50" s="158"/>
      <c r="ADP50" s="158"/>
      <c r="ADQ50" s="158"/>
      <c r="ADR50" s="158"/>
      <c r="ADS50" s="158"/>
      <c r="ADT50" s="158"/>
      <c r="ADU50" s="158"/>
      <c r="ADV50" s="158"/>
      <c r="ADW50" s="158"/>
      <c r="ADX50" s="158"/>
      <c r="ADY50" s="158"/>
      <c r="ADZ50" s="158"/>
      <c r="AEA50" s="158"/>
      <c r="AEB50" s="158"/>
      <c r="AEC50" s="158"/>
      <c r="AED50" s="158"/>
      <c r="AEE50" s="158"/>
      <c r="AEF50" s="158"/>
      <c r="AEG50" s="158"/>
      <c r="AEH50" s="158"/>
      <c r="AEI50" s="158"/>
      <c r="AEK50" s="158"/>
      <c r="AEL50" s="158"/>
      <c r="AEM50" s="158"/>
      <c r="AEN50" s="158"/>
      <c r="AEO50" s="158"/>
      <c r="AEP50" s="158"/>
      <c r="AEQ50" s="158"/>
      <c r="AER50" s="158"/>
      <c r="AES50" s="158"/>
      <c r="AET50" s="158"/>
      <c r="AEU50" s="158"/>
      <c r="AEV50" s="158"/>
      <c r="AEW50" s="158"/>
      <c r="AEX50" s="158"/>
      <c r="AEY50" s="158"/>
      <c r="AEZ50" s="158"/>
      <c r="AFA50" s="158"/>
      <c r="AFB50" s="158"/>
      <c r="AFC50" s="158"/>
      <c r="AFD50" s="158"/>
    </row>
    <row r="51" spans="1:837" s="151" customFormat="1" ht="20.100000000000001" customHeight="1" outlineLevel="1">
      <c r="A51" s="93" t="s">
        <v>398</v>
      </c>
      <c r="B51" s="94" t="s">
        <v>496</v>
      </c>
      <c r="C51" s="108" t="s">
        <v>399</v>
      </c>
      <c r="D51" s="109"/>
      <c r="E51" s="165"/>
      <c r="F51" s="204">
        <f>MIN(F52:F53)</f>
        <v>45488</v>
      </c>
      <c r="G51" s="204">
        <f>MAX(G52:G53)</f>
        <v>45535</v>
      </c>
      <c r="H51" s="96">
        <f t="shared" si="60"/>
        <v>48</v>
      </c>
      <c r="I51" s="97">
        <f t="shared" ca="1" si="61"/>
        <v>0</v>
      </c>
      <c r="J51" s="205">
        <f ca="1">AVERAGE(J52:J53)*2</f>
        <v>0</v>
      </c>
      <c r="K51" s="97">
        <f ca="1">I51+J51/H51</f>
        <v>0</v>
      </c>
      <c r="L51" s="150"/>
      <c r="M51" s="150"/>
      <c r="N51" s="150"/>
      <c r="O51" s="150"/>
      <c r="P51" s="150"/>
      <c r="Q51" s="150"/>
      <c r="R51" s="150"/>
      <c r="S51" s="150"/>
      <c r="T51" s="150"/>
      <c r="U51" s="150"/>
      <c r="V51" s="150"/>
      <c r="W51" s="150"/>
      <c r="X51" s="150"/>
      <c r="Y51" s="150"/>
      <c r="Z51" s="150"/>
      <c r="AA51" s="150"/>
      <c r="AB51" s="150"/>
      <c r="AC51" s="150"/>
      <c r="AD51" s="150"/>
      <c r="AE51" s="150"/>
      <c r="AF51" s="150"/>
      <c r="AG51" s="150"/>
      <c r="AH51" s="150"/>
      <c r="AI51" s="150"/>
      <c r="AJ51" s="150"/>
      <c r="AK51" s="150"/>
      <c r="AL51" s="150"/>
      <c r="AM51" s="150"/>
      <c r="AN51" s="150"/>
      <c r="AO51" s="150"/>
      <c r="AP51" s="150"/>
      <c r="AQ51" s="150"/>
      <c r="AR51" s="150"/>
      <c r="AS51" s="150"/>
      <c r="AT51" s="150"/>
      <c r="AU51" s="150"/>
      <c r="AV51" s="150"/>
      <c r="AW51" s="150"/>
      <c r="AX51" s="150"/>
      <c r="AY51" s="150"/>
      <c r="AZ51" s="150"/>
      <c r="BA51" s="150"/>
      <c r="BB51" s="150"/>
      <c r="BC51" s="150"/>
      <c r="BD51" s="150"/>
      <c r="BE51" s="150"/>
      <c r="BF51" s="150"/>
      <c r="BG51" s="150"/>
      <c r="BH51" s="150"/>
      <c r="BI51" s="150"/>
      <c r="BJ51" s="150"/>
      <c r="BK51" s="150"/>
      <c r="BL51" s="150"/>
      <c r="BM51" s="150"/>
      <c r="BN51" s="150"/>
      <c r="BO51" s="150"/>
      <c r="BP51" s="150"/>
      <c r="BQ51" s="150"/>
      <c r="BR51" s="150"/>
      <c r="BS51" s="150"/>
      <c r="BT51" s="150"/>
      <c r="BU51" s="150"/>
      <c r="BV51" s="150"/>
      <c r="BW51" s="150"/>
      <c r="BX51" s="150"/>
      <c r="BY51" s="150"/>
      <c r="BZ51" s="150"/>
      <c r="CA51" s="150"/>
      <c r="CB51" s="150"/>
      <c r="CC51" s="150"/>
      <c r="CD51" s="150"/>
      <c r="CE51" s="150"/>
      <c r="CF51" s="150"/>
      <c r="CG51" s="150"/>
      <c r="CH51" s="150"/>
      <c r="CI51" s="150"/>
      <c r="CJ51" s="150"/>
      <c r="CK51" s="150"/>
      <c r="CL51" s="150"/>
      <c r="CM51" s="150"/>
      <c r="CN51" s="150"/>
      <c r="CO51" s="150"/>
      <c r="CP51" s="150"/>
      <c r="CQ51" s="150"/>
      <c r="CR51" s="150"/>
      <c r="CS51" s="150"/>
      <c r="CT51" s="150"/>
      <c r="CU51" s="150"/>
      <c r="CV51" s="150"/>
      <c r="CW51" s="150"/>
      <c r="CX51" s="150"/>
      <c r="CY51" s="150"/>
      <c r="CZ51" s="150"/>
      <c r="DA51" s="150"/>
      <c r="DB51" s="150"/>
      <c r="DC51" s="150"/>
      <c r="DD51" s="150"/>
      <c r="DE51" s="150"/>
      <c r="DF51" s="150"/>
      <c r="DG51" s="150"/>
      <c r="DH51" s="150"/>
      <c r="DI51" s="150"/>
      <c r="DJ51" s="150"/>
      <c r="DK51" s="150"/>
      <c r="DL51" s="150"/>
      <c r="DM51" s="150"/>
      <c r="DN51" s="150"/>
      <c r="DO51" s="150"/>
      <c r="DP51" s="150"/>
      <c r="DQ51" s="150"/>
      <c r="DR51" s="150"/>
      <c r="DS51" s="150"/>
      <c r="DT51" s="150"/>
      <c r="DU51" s="150"/>
      <c r="DV51" s="150"/>
      <c r="DW51" s="150"/>
      <c r="DX51" s="150"/>
      <c r="DY51" s="150"/>
      <c r="DZ51" s="150"/>
      <c r="EA51" s="150"/>
      <c r="EB51" s="150"/>
      <c r="EC51" s="150"/>
      <c r="ED51" s="150"/>
      <c r="EE51" s="150"/>
      <c r="EF51" s="150"/>
      <c r="EG51" s="150"/>
      <c r="EH51" s="150"/>
      <c r="EI51" s="150"/>
      <c r="EJ51" s="150"/>
      <c r="EK51" s="150"/>
      <c r="EL51" s="150"/>
      <c r="EM51" s="150"/>
      <c r="EN51" s="150"/>
      <c r="EO51" s="150"/>
      <c r="EP51" s="150"/>
      <c r="EQ51" s="150"/>
      <c r="ER51" s="150"/>
      <c r="ES51" s="150"/>
      <c r="ET51" s="150"/>
      <c r="EU51" s="150"/>
      <c r="EV51" s="150"/>
      <c r="EW51" s="150"/>
      <c r="EX51" s="150"/>
      <c r="EY51" s="150"/>
      <c r="EZ51" s="150"/>
      <c r="FA51" s="150"/>
      <c r="FB51" s="150"/>
      <c r="FC51" s="150"/>
      <c r="FD51" s="150"/>
      <c r="FE51" s="150"/>
      <c r="FF51" s="150"/>
      <c r="FG51" s="150"/>
      <c r="FH51" s="150"/>
      <c r="FI51" s="150"/>
      <c r="FJ51" s="150"/>
      <c r="FK51" s="150"/>
      <c r="FL51" s="150"/>
      <c r="FM51" s="150"/>
      <c r="FN51" s="150"/>
      <c r="FO51" s="150"/>
      <c r="FP51" s="150"/>
      <c r="FQ51" s="150"/>
      <c r="FR51" s="150"/>
      <c r="FS51" s="150"/>
      <c r="FT51" s="150"/>
      <c r="FU51" s="150"/>
      <c r="FV51" s="150"/>
      <c r="FW51" s="150"/>
      <c r="FX51" s="150"/>
      <c r="FY51" s="150"/>
      <c r="FZ51" s="150"/>
      <c r="GA51" s="150"/>
      <c r="GB51" s="150"/>
      <c r="GC51" s="150"/>
      <c r="GD51" s="150"/>
      <c r="GE51" s="150"/>
      <c r="GF51" s="150"/>
      <c r="GG51" s="150"/>
      <c r="GH51" s="150"/>
      <c r="GI51" s="150"/>
      <c r="GJ51" s="150"/>
      <c r="GK51" s="150"/>
      <c r="GL51" s="150"/>
      <c r="GM51" s="150"/>
      <c r="GN51" s="150"/>
      <c r="GO51" s="150"/>
      <c r="GP51" s="150"/>
      <c r="GQ51" s="150"/>
      <c r="GR51" s="150"/>
      <c r="GS51" s="150"/>
      <c r="GT51" s="150"/>
      <c r="GU51" s="150"/>
      <c r="GV51" s="150"/>
      <c r="GW51" s="150"/>
      <c r="GX51" s="150"/>
      <c r="GY51" s="150"/>
      <c r="GZ51" s="150"/>
      <c r="HA51" s="150"/>
      <c r="HB51" s="150"/>
      <c r="HC51" s="150"/>
      <c r="HD51" s="150"/>
      <c r="HE51" s="150"/>
      <c r="HF51" s="150"/>
      <c r="HG51" s="150"/>
      <c r="HH51" s="150"/>
      <c r="HI51" s="150"/>
      <c r="HJ51" s="150"/>
      <c r="HK51" s="150"/>
      <c r="HL51" s="150"/>
      <c r="HM51" s="150"/>
      <c r="HN51" s="150"/>
      <c r="HO51" s="150"/>
      <c r="HP51" s="150"/>
      <c r="HQ51" s="150"/>
      <c r="HR51" s="150"/>
      <c r="HS51" s="150"/>
      <c r="HT51" s="150"/>
      <c r="HU51" s="150"/>
      <c r="HV51" s="150"/>
      <c r="HW51" s="150"/>
      <c r="HX51" s="150"/>
      <c r="HY51" s="150"/>
      <c r="HZ51" s="150"/>
      <c r="IA51" s="150"/>
      <c r="IB51" s="150"/>
      <c r="IC51" s="150"/>
      <c r="ID51" s="150"/>
      <c r="IE51" s="150"/>
      <c r="IF51" s="150"/>
      <c r="IG51" s="150"/>
      <c r="IH51" s="150"/>
      <c r="II51" s="150"/>
      <c r="IJ51" s="150"/>
      <c r="IK51" s="150"/>
      <c r="IL51" s="150"/>
      <c r="IM51" s="150"/>
      <c r="IN51" s="150"/>
      <c r="IO51" s="150"/>
      <c r="IP51" s="150"/>
      <c r="IQ51" s="150"/>
      <c r="IR51" s="150"/>
      <c r="IS51" s="150"/>
      <c r="IT51" s="150"/>
      <c r="IU51" s="150"/>
      <c r="IV51" s="150"/>
      <c r="IW51" s="150"/>
      <c r="IX51" s="150"/>
      <c r="IY51" s="150"/>
      <c r="IZ51" s="150"/>
      <c r="JA51" s="150"/>
      <c r="JB51" s="150"/>
      <c r="JC51" s="150"/>
      <c r="JD51" s="150"/>
      <c r="JE51" s="150"/>
      <c r="JF51" s="150"/>
      <c r="JG51" s="150"/>
      <c r="JH51" s="150"/>
      <c r="JI51" s="150"/>
      <c r="JJ51" s="150"/>
      <c r="JK51" s="150"/>
      <c r="JL51" s="150"/>
      <c r="JM51" s="150"/>
      <c r="JN51" s="150"/>
      <c r="JO51" s="150"/>
      <c r="JP51" s="150"/>
      <c r="JQ51" s="150"/>
      <c r="JR51" s="150"/>
      <c r="JS51" s="150"/>
      <c r="JT51" s="150"/>
      <c r="JU51" s="150"/>
      <c r="JV51" s="150"/>
      <c r="JW51" s="150"/>
      <c r="JX51" s="150"/>
      <c r="JY51" s="150"/>
      <c r="JZ51" s="150"/>
      <c r="KA51" s="150"/>
      <c r="KB51" s="150"/>
      <c r="KC51" s="150"/>
      <c r="KD51" s="150"/>
      <c r="KE51" s="150"/>
      <c r="KF51" s="150"/>
      <c r="KG51" s="150"/>
      <c r="KH51" s="150"/>
      <c r="KI51" s="150"/>
      <c r="KJ51" s="150"/>
      <c r="KK51" s="150"/>
      <c r="KL51" s="150"/>
      <c r="KM51" s="150"/>
      <c r="KN51" s="150"/>
      <c r="KO51" s="150"/>
      <c r="KP51" s="150"/>
      <c r="KQ51" s="150"/>
      <c r="KR51" s="150"/>
      <c r="KS51" s="150"/>
      <c r="KT51" s="150"/>
      <c r="KU51" s="150"/>
      <c r="KV51" s="150"/>
      <c r="KW51" s="150"/>
      <c r="KX51" s="150"/>
      <c r="KY51" s="150"/>
      <c r="KZ51" s="150"/>
      <c r="LA51" s="150"/>
      <c r="LB51" s="150"/>
      <c r="LC51" s="150"/>
      <c r="LD51" s="150"/>
      <c r="LE51" s="150"/>
      <c r="LF51" s="150"/>
      <c r="LG51" s="150"/>
      <c r="LH51" s="150"/>
      <c r="LI51" s="150"/>
      <c r="LJ51" s="150"/>
      <c r="LK51" s="150"/>
      <c r="LL51" s="150"/>
      <c r="LM51" s="150"/>
      <c r="LN51" s="150"/>
      <c r="LO51" s="150"/>
      <c r="LP51" s="150"/>
      <c r="LQ51" s="150"/>
      <c r="LR51" s="150"/>
      <c r="LS51" s="150"/>
      <c r="LT51" s="150"/>
      <c r="LU51" s="150"/>
      <c r="LV51" s="150"/>
      <c r="LW51" s="150"/>
      <c r="LX51" s="150"/>
      <c r="LY51" s="150"/>
      <c r="LZ51" s="150"/>
      <c r="MA51" s="150"/>
      <c r="MB51" s="150"/>
      <c r="MC51" s="150"/>
      <c r="MD51" s="150"/>
      <c r="ME51" s="150"/>
      <c r="MF51" s="150"/>
      <c r="MG51" s="150"/>
      <c r="MH51" s="150"/>
      <c r="MI51" s="150"/>
      <c r="MJ51" s="150"/>
      <c r="MK51" s="150"/>
      <c r="ML51" s="150"/>
      <c r="MM51" s="150"/>
      <c r="MN51" s="150"/>
      <c r="MO51" s="150"/>
      <c r="MP51" s="150"/>
      <c r="MQ51" s="150"/>
      <c r="MR51" s="150"/>
      <c r="MS51" s="150"/>
      <c r="MT51" s="150"/>
      <c r="MU51" s="150"/>
      <c r="MV51" s="150"/>
      <c r="MW51" s="150"/>
      <c r="MX51" s="150"/>
      <c r="MY51" s="150"/>
      <c r="MZ51" s="150"/>
      <c r="NA51" s="150"/>
      <c r="NB51" s="150"/>
      <c r="NC51" s="150"/>
      <c r="ND51" s="150"/>
      <c r="NE51" s="150"/>
      <c r="NF51" s="150"/>
      <c r="NG51" s="150"/>
      <c r="NH51" s="150"/>
      <c r="NI51" s="150"/>
      <c r="NJ51" s="150"/>
      <c r="NK51" s="150"/>
      <c r="NL51" s="150"/>
      <c r="NM51" s="150"/>
      <c r="NN51" s="150"/>
      <c r="NO51" s="150"/>
      <c r="NP51" s="150"/>
      <c r="NQ51" s="150"/>
      <c r="NR51" s="150"/>
      <c r="NS51" s="150"/>
      <c r="NT51" s="150"/>
      <c r="NU51" s="150"/>
      <c r="NV51" s="150"/>
      <c r="NW51" s="150"/>
      <c r="NX51" s="150"/>
      <c r="NY51" s="150"/>
      <c r="NZ51" s="150"/>
      <c r="OA51" s="150"/>
      <c r="OB51" s="150"/>
      <c r="OC51" s="150"/>
      <c r="OD51" s="150"/>
      <c r="OE51" s="150"/>
      <c r="OF51" s="150"/>
      <c r="OG51" s="150"/>
      <c r="OH51" s="150"/>
      <c r="OI51" s="150"/>
      <c r="OJ51" s="150"/>
      <c r="OK51" s="150"/>
      <c r="OL51" s="150"/>
      <c r="OM51" s="150"/>
      <c r="ON51" s="150"/>
      <c r="OO51" s="150"/>
      <c r="OP51" s="150"/>
      <c r="OQ51" s="150"/>
      <c r="OR51" s="150"/>
      <c r="OS51" s="150"/>
      <c r="OT51" s="150"/>
      <c r="OU51" s="150"/>
      <c r="OV51" s="150"/>
      <c r="OW51" s="150"/>
      <c r="OX51" s="150"/>
      <c r="OY51" s="150"/>
      <c r="OZ51" s="150"/>
      <c r="PA51" s="150"/>
      <c r="PB51" s="150"/>
      <c r="PC51" s="150"/>
      <c r="PD51" s="150"/>
      <c r="PE51" s="150"/>
      <c r="PF51" s="150"/>
      <c r="PG51" s="150"/>
      <c r="PH51" s="150"/>
      <c r="PI51" s="150"/>
      <c r="PJ51" s="150"/>
      <c r="PK51" s="150"/>
      <c r="PL51" s="150"/>
      <c r="PM51" s="150"/>
      <c r="PN51" s="150"/>
      <c r="PO51" s="150"/>
      <c r="PP51" s="150"/>
      <c r="PQ51" s="150"/>
      <c r="PR51" s="150"/>
      <c r="PS51" s="150"/>
      <c r="PT51" s="150"/>
      <c r="PU51" s="150"/>
      <c r="PV51" s="150"/>
      <c r="PW51" s="150"/>
      <c r="PX51" s="150"/>
      <c r="PY51" s="150"/>
      <c r="PZ51" s="150"/>
      <c r="QA51" s="150"/>
      <c r="QB51" s="150"/>
      <c r="QC51" s="150"/>
      <c r="QD51" s="150"/>
      <c r="QE51" s="150"/>
      <c r="QF51" s="150"/>
      <c r="QG51" s="150"/>
      <c r="QH51" s="150"/>
      <c r="QI51" s="150"/>
      <c r="QJ51" s="150"/>
      <c r="QK51" s="150"/>
      <c r="QL51" s="150"/>
      <c r="QM51" s="150"/>
      <c r="QN51" s="150"/>
      <c r="QO51" s="150"/>
      <c r="QP51" s="150"/>
      <c r="QQ51" s="150"/>
      <c r="QR51" s="150"/>
      <c r="QS51" s="150"/>
      <c r="QT51" s="150"/>
      <c r="QU51" s="150"/>
      <c r="QV51" s="150"/>
      <c r="QW51" s="150"/>
      <c r="QX51" s="150"/>
      <c r="QY51" s="150"/>
      <c r="QZ51" s="150"/>
      <c r="RA51" s="150"/>
      <c r="RB51" s="150"/>
      <c r="RC51" s="150"/>
      <c r="RD51" s="150"/>
      <c r="RE51" s="150"/>
      <c r="RF51" s="150"/>
      <c r="RG51" s="150"/>
      <c r="RH51" s="150"/>
      <c r="RI51" s="150"/>
      <c r="RJ51" s="150"/>
      <c r="RK51" s="150"/>
      <c r="RL51" s="150"/>
      <c r="RM51" s="150"/>
      <c r="RN51" s="150"/>
      <c r="RO51" s="150"/>
      <c r="RP51" s="150"/>
      <c r="RQ51" s="150"/>
      <c r="RR51" s="150"/>
      <c r="RS51" s="150"/>
      <c r="RT51" s="150"/>
      <c r="RU51" s="150"/>
      <c r="RV51" s="150"/>
      <c r="RW51" s="150"/>
      <c r="RX51" s="150"/>
      <c r="RY51" s="150"/>
      <c r="RZ51" s="150"/>
      <c r="SA51" s="150"/>
      <c r="SB51" s="150"/>
      <c r="SC51" s="150"/>
      <c r="SD51" s="150"/>
      <c r="SE51" s="150"/>
      <c r="SF51" s="150"/>
      <c r="SG51" s="150"/>
      <c r="SH51" s="150"/>
      <c r="SI51" s="150"/>
      <c r="SJ51" s="150"/>
      <c r="SK51" s="150"/>
      <c r="SL51" s="150"/>
      <c r="SM51" s="150"/>
      <c r="SN51" s="150"/>
      <c r="SO51" s="150"/>
      <c r="SP51" s="150"/>
      <c r="SQ51" s="150"/>
      <c r="SR51" s="150"/>
      <c r="SS51" s="150"/>
      <c r="ST51" s="150"/>
      <c r="SU51" s="150"/>
      <c r="SV51" s="150"/>
      <c r="SW51" s="150"/>
      <c r="SX51" s="150"/>
      <c r="SY51" s="150"/>
      <c r="SZ51" s="150"/>
      <c r="TA51" s="150"/>
      <c r="TB51" s="150"/>
      <c r="TC51" s="150"/>
      <c r="TD51" s="150"/>
      <c r="TE51" s="150"/>
      <c r="TF51" s="150"/>
      <c r="TG51" s="150"/>
      <c r="TH51" s="150"/>
      <c r="TI51" s="150"/>
      <c r="TJ51" s="150"/>
      <c r="TK51" s="150"/>
      <c r="TL51" s="150"/>
      <c r="TM51" s="150"/>
      <c r="TN51" s="150"/>
      <c r="TO51" s="150"/>
      <c r="TP51" s="150"/>
      <c r="TQ51" s="150"/>
      <c r="TR51" s="150"/>
      <c r="TS51" s="150"/>
      <c r="TT51" s="150"/>
      <c r="TU51" s="150"/>
      <c r="TV51" s="150"/>
      <c r="TW51" s="150"/>
      <c r="TX51" s="150"/>
      <c r="TY51" s="150"/>
      <c r="TZ51" s="150"/>
      <c r="UA51" s="150"/>
      <c r="UB51" s="150"/>
      <c r="UC51" s="150"/>
      <c r="UD51" s="150"/>
      <c r="UE51" s="150"/>
      <c r="UF51" s="150"/>
      <c r="UG51" s="150"/>
      <c r="UH51" s="150"/>
      <c r="UI51" s="150"/>
      <c r="UJ51" s="150"/>
      <c r="UK51" s="150"/>
      <c r="UL51" s="150"/>
      <c r="UM51" s="150"/>
      <c r="UN51" s="150"/>
      <c r="UO51" s="150"/>
      <c r="UP51" s="150"/>
      <c r="UQ51" s="150"/>
      <c r="US51" s="150"/>
      <c r="UT51" s="150"/>
      <c r="UU51" s="150"/>
      <c r="UV51" s="150"/>
      <c r="UW51" s="150"/>
      <c r="UX51" s="150"/>
      <c r="UY51" s="150"/>
      <c r="UZ51" s="150"/>
      <c r="VA51" s="150"/>
      <c r="VB51" s="150"/>
      <c r="VC51" s="150"/>
      <c r="VD51" s="150"/>
      <c r="VE51" s="150"/>
      <c r="VF51" s="150"/>
      <c r="VG51" s="150"/>
      <c r="VH51" s="150"/>
      <c r="VI51" s="150"/>
      <c r="VJ51" s="150"/>
      <c r="VK51" s="150"/>
      <c r="VL51" s="150"/>
      <c r="VN51" s="150"/>
      <c r="VO51" s="150"/>
      <c r="VP51" s="150"/>
      <c r="VQ51" s="150"/>
      <c r="VR51" s="150"/>
      <c r="VS51" s="150"/>
      <c r="VT51" s="150"/>
      <c r="VU51" s="150"/>
      <c r="VV51" s="150"/>
      <c r="VW51" s="150"/>
      <c r="VX51" s="150"/>
      <c r="VY51" s="150"/>
      <c r="VZ51" s="150"/>
      <c r="WA51" s="150"/>
      <c r="WB51" s="150"/>
      <c r="WC51" s="150"/>
      <c r="WD51" s="150"/>
      <c r="WE51" s="150"/>
      <c r="WF51" s="150"/>
      <c r="WG51" s="150"/>
      <c r="WI51" s="150"/>
      <c r="WJ51" s="150"/>
      <c r="WK51" s="150"/>
      <c r="WL51" s="150"/>
      <c r="WM51" s="150"/>
      <c r="WN51" s="150"/>
      <c r="WO51" s="150"/>
      <c r="WP51" s="150"/>
      <c r="WQ51" s="150"/>
      <c r="WR51" s="150"/>
      <c r="WS51" s="150"/>
      <c r="WT51" s="150"/>
      <c r="WU51" s="150"/>
      <c r="WV51" s="150"/>
      <c r="WW51" s="150"/>
      <c r="WX51" s="150"/>
      <c r="WY51" s="150"/>
      <c r="WZ51" s="150"/>
      <c r="XA51" s="150"/>
      <c r="XB51" s="150"/>
      <c r="XD51" s="150"/>
      <c r="XE51" s="150"/>
      <c r="XF51" s="150"/>
      <c r="XG51" s="150"/>
      <c r="XH51" s="150"/>
      <c r="XI51" s="150"/>
      <c r="XJ51" s="150"/>
      <c r="XK51" s="150"/>
      <c r="XL51" s="150"/>
      <c r="XM51" s="150"/>
      <c r="XN51" s="150"/>
      <c r="XO51" s="150"/>
      <c r="XP51" s="150"/>
      <c r="XQ51" s="150"/>
      <c r="XR51" s="150"/>
      <c r="XS51" s="150"/>
      <c r="XT51" s="150"/>
      <c r="XU51" s="150"/>
      <c r="XV51" s="150"/>
      <c r="XW51" s="150"/>
      <c r="XY51" s="150"/>
      <c r="XZ51" s="150"/>
      <c r="YA51" s="150"/>
      <c r="YB51" s="150"/>
      <c r="YC51" s="150"/>
      <c r="YD51" s="150"/>
      <c r="YE51" s="150"/>
      <c r="YF51" s="150"/>
      <c r="YG51" s="150"/>
      <c r="YH51" s="150"/>
      <c r="YI51" s="150"/>
      <c r="YJ51" s="150"/>
      <c r="YK51" s="150"/>
      <c r="YL51" s="150"/>
      <c r="YM51" s="150"/>
      <c r="YN51" s="150"/>
      <c r="YO51" s="150"/>
      <c r="YP51" s="150"/>
      <c r="YQ51" s="150"/>
      <c r="YR51" s="150"/>
      <c r="YT51" s="150"/>
      <c r="YU51" s="150"/>
      <c r="YV51" s="150"/>
      <c r="YW51" s="150"/>
      <c r="YX51" s="150"/>
      <c r="YY51" s="150"/>
      <c r="YZ51" s="150"/>
      <c r="ZA51" s="150"/>
      <c r="ZB51" s="150"/>
      <c r="ZC51" s="150"/>
      <c r="ZD51" s="150"/>
      <c r="ZE51" s="150"/>
      <c r="ZF51" s="150"/>
      <c r="ZG51" s="150"/>
      <c r="ZH51" s="150"/>
      <c r="ZI51" s="150"/>
      <c r="ZJ51" s="150"/>
      <c r="ZK51" s="150"/>
      <c r="ZL51" s="150"/>
      <c r="ZM51" s="150"/>
      <c r="ZO51" s="150"/>
      <c r="ZP51" s="150"/>
      <c r="ZQ51" s="150"/>
      <c r="ZR51" s="150"/>
      <c r="ZS51" s="150"/>
      <c r="ZT51" s="150"/>
      <c r="ZU51" s="150"/>
      <c r="ZV51" s="150"/>
      <c r="ZW51" s="150"/>
      <c r="ZX51" s="150"/>
      <c r="ZY51" s="150"/>
      <c r="ZZ51" s="150"/>
      <c r="AAA51" s="150"/>
      <c r="AAB51" s="150"/>
      <c r="AAC51" s="150"/>
      <c r="AAD51" s="150"/>
      <c r="AAE51" s="150"/>
      <c r="AAF51" s="150"/>
      <c r="AAG51" s="150"/>
      <c r="AAH51" s="150"/>
      <c r="AAJ51" s="150"/>
      <c r="AAK51" s="150"/>
      <c r="AAL51" s="150"/>
      <c r="AAM51" s="150"/>
      <c r="AAN51" s="150"/>
      <c r="AAO51" s="150"/>
      <c r="AAP51" s="150"/>
      <c r="AAQ51" s="150"/>
      <c r="AAR51" s="150"/>
      <c r="AAS51" s="150"/>
      <c r="AAT51" s="150"/>
      <c r="AAU51" s="150"/>
      <c r="AAV51" s="150"/>
      <c r="AAW51" s="150"/>
      <c r="AAX51" s="150"/>
      <c r="AAY51" s="150"/>
      <c r="AAZ51" s="150"/>
      <c r="ABA51" s="150"/>
      <c r="ABB51" s="150"/>
      <c r="ABC51" s="150"/>
      <c r="ABE51" s="150"/>
      <c r="ABF51" s="150"/>
      <c r="ABG51" s="150"/>
      <c r="ABH51" s="150"/>
      <c r="ABI51" s="150"/>
      <c r="ABJ51" s="150"/>
      <c r="ABK51" s="150"/>
      <c r="ABL51" s="150"/>
      <c r="ABM51" s="150"/>
      <c r="ABN51" s="150"/>
      <c r="ABO51" s="150"/>
      <c r="ABP51" s="150"/>
      <c r="ABQ51" s="150"/>
      <c r="ABR51" s="150"/>
      <c r="ABS51" s="150"/>
      <c r="ABT51" s="150"/>
      <c r="ABU51" s="150"/>
      <c r="ABV51" s="150"/>
      <c r="ABW51" s="150"/>
      <c r="ABX51" s="150"/>
      <c r="ABZ51" s="150"/>
      <c r="ACA51" s="150"/>
      <c r="ACB51" s="150"/>
      <c r="ACC51" s="150"/>
      <c r="ACD51" s="150"/>
      <c r="ACE51" s="150"/>
      <c r="ACF51" s="150"/>
      <c r="ACG51" s="150"/>
      <c r="ACH51" s="150"/>
      <c r="ACI51" s="150"/>
      <c r="ACJ51" s="150"/>
      <c r="ACK51" s="150"/>
      <c r="ACL51" s="150"/>
      <c r="ACM51" s="150"/>
      <c r="ACN51" s="150"/>
      <c r="ACO51" s="150"/>
      <c r="ACP51" s="150"/>
      <c r="ACQ51" s="150"/>
      <c r="ACR51" s="150"/>
      <c r="ACS51" s="150"/>
      <c r="ACU51" s="150"/>
      <c r="ACV51" s="150"/>
      <c r="ACW51" s="150"/>
      <c r="ACX51" s="150"/>
      <c r="ACY51" s="150"/>
      <c r="ACZ51" s="150"/>
      <c r="ADA51" s="150"/>
      <c r="ADB51" s="150"/>
      <c r="ADC51" s="150"/>
      <c r="ADD51" s="150"/>
      <c r="ADE51" s="150"/>
      <c r="ADF51" s="150"/>
      <c r="ADG51" s="150"/>
      <c r="ADH51" s="150"/>
      <c r="ADI51" s="150"/>
      <c r="ADJ51" s="150"/>
      <c r="ADK51" s="150"/>
      <c r="ADL51" s="150"/>
      <c r="ADM51" s="150"/>
      <c r="ADN51" s="150"/>
      <c r="ADP51" s="150"/>
      <c r="ADQ51" s="150"/>
      <c r="ADR51" s="150"/>
      <c r="ADS51" s="150"/>
      <c r="ADT51" s="150"/>
      <c r="ADU51" s="150"/>
      <c r="ADV51" s="150"/>
      <c r="ADW51" s="150"/>
      <c r="ADX51" s="150"/>
      <c r="ADY51" s="150"/>
      <c r="ADZ51" s="150"/>
      <c r="AEA51" s="150"/>
      <c r="AEB51" s="150"/>
      <c r="AEC51" s="150"/>
      <c r="AED51" s="150"/>
      <c r="AEE51" s="150"/>
      <c r="AEF51" s="150"/>
      <c r="AEG51" s="150"/>
      <c r="AEH51" s="150"/>
      <c r="AEI51" s="150"/>
      <c r="AEK51" s="150"/>
      <c r="AEL51" s="150"/>
      <c r="AEM51" s="150"/>
      <c r="AEN51" s="150"/>
      <c r="AEO51" s="150"/>
      <c r="AEP51" s="150"/>
      <c r="AEQ51" s="150"/>
      <c r="AER51" s="150"/>
      <c r="AES51" s="150"/>
      <c r="AET51" s="150"/>
      <c r="AEU51" s="150"/>
      <c r="AEV51" s="150"/>
      <c r="AEW51" s="150"/>
      <c r="AEX51" s="150"/>
      <c r="AEY51" s="150"/>
      <c r="AEZ51" s="150"/>
      <c r="AFA51" s="150"/>
      <c r="AFB51" s="150"/>
      <c r="AFC51" s="150"/>
      <c r="AFD51" s="150"/>
    </row>
    <row r="52" spans="1:837" s="159" customFormat="1" ht="20.100000000000001" customHeight="1" outlineLevel="4">
      <c r="A52" s="166"/>
      <c r="B52" s="162" t="s">
        <v>496</v>
      </c>
      <c r="C52" s="100" t="s">
        <v>489</v>
      </c>
      <c r="D52" s="110"/>
      <c r="E52" s="167"/>
      <c r="F52" s="206">
        <f>F49+7</f>
        <v>45488</v>
      </c>
      <c r="G52" s="206">
        <f>F52+H52-1</f>
        <v>45508</v>
      </c>
      <c r="H52" s="156">
        <v>21</v>
      </c>
      <c r="I52" s="157">
        <f t="shared" ca="1" si="61"/>
        <v>0</v>
      </c>
      <c r="J52" s="207">
        <f ca="1">H52*K52-H52*I52</f>
        <v>0</v>
      </c>
      <c r="K52" s="111">
        <v>0</v>
      </c>
      <c r="L52" s="158"/>
      <c r="M52" s="158"/>
      <c r="N52" s="158"/>
      <c r="O52" s="158"/>
      <c r="P52" s="158"/>
      <c r="Q52" s="158"/>
      <c r="R52" s="158"/>
      <c r="S52" s="158"/>
      <c r="T52" s="158"/>
      <c r="U52" s="158"/>
      <c r="V52" s="158"/>
      <c r="W52" s="158"/>
      <c r="X52" s="158"/>
      <c r="Y52" s="158"/>
      <c r="Z52" s="158"/>
      <c r="AA52" s="158"/>
      <c r="AB52" s="158"/>
      <c r="AC52" s="158"/>
      <c r="AD52" s="158"/>
      <c r="AE52" s="158"/>
      <c r="AF52" s="158"/>
      <c r="AG52" s="158"/>
      <c r="AH52" s="158"/>
      <c r="AI52" s="158"/>
      <c r="AJ52" s="158"/>
      <c r="AK52" s="158"/>
      <c r="AL52" s="158"/>
      <c r="AM52" s="158"/>
      <c r="AN52" s="158"/>
      <c r="AO52" s="158"/>
      <c r="AP52" s="158"/>
      <c r="AQ52" s="158"/>
      <c r="AR52" s="158"/>
      <c r="AS52" s="158"/>
      <c r="AT52" s="158"/>
      <c r="AU52" s="158"/>
      <c r="AV52" s="158"/>
      <c r="AW52" s="158"/>
      <c r="AX52" s="158"/>
      <c r="AY52" s="158"/>
      <c r="AZ52" s="158"/>
      <c r="BA52" s="158"/>
      <c r="BB52" s="158"/>
      <c r="BC52" s="158"/>
      <c r="BD52" s="158"/>
      <c r="BE52" s="158"/>
      <c r="BF52" s="158"/>
      <c r="BG52" s="158"/>
      <c r="BH52" s="158"/>
      <c r="BI52" s="158"/>
      <c r="BJ52" s="158"/>
      <c r="BK52" s="158"/>
      <c r="BL52" s="158"/>
      <c r="BM52" s="158"/>
      <c r="BN52" s="158"/>
      <c r="BO52" s="158"/>
      <c r="BP52" s="158"/>
      <c r="BQ52" s="158"/>
      <c r="BR52" s="158"/>
      <c r="BS52" s="158"/>
      <c r="BT52" s="158"/>
      <c r="BU52" s="158"/>
      <c r="BV52" s="158"/>
      <c r="BW52" s="158"/>
      <c r="BX52" s="158"/>
      <c r="BY52" s="158"/>
      <c r="BZ52" s="158"/>
      <c r="CA52" s="158"/>
      <c r="CB52" s="158"/>
      <c r="CC52" s="158"/>
      <c r="CD52" s="158"/>
      <c r="CE52" s="158"/>
      <c r="CF52" s="158"/>
      <c r="CG52" s="158"/>
      <c r="CH52" s="158"/>
      <c r="CI52" s="158"/>
      <c r="CJ52" s="158"/>
      <c r="CK52" s="158"/>
      <c r="CL52" s="158"/>
      <c r="CM52" s="158"/>
      <c r="CN52" s="158"/>
      <c r="CO52" s="158"/>
      <c r="CP52" s="158"/>
      <c r="CQ52" s="158"/>
      <c r="CR52" s="158"/>
      <c r="CS52" s="158"/>
      <c r="CT52" s="158"/>
      <c r="CU52" s="158"/>
      <c r="CV52" s="158"/>
      <c r="CW52" s="158"/>
      <c r="CX52" s="158"/>
      <c r="CY52" s="158"/>
      <c r="CZ52" s="158"/>
      <c r="DA52" s="158"/>
      <c r="DB52" s="158"/>
      <c r="DC52" s="158"/>
      <c r="DD52" s="158"/>
      <c r="DE52" s="158"/>
      <c r="DF52" s="158"/>
      <c r="DG52" s="158"/>
      <c r="DH52" s="158"/>
      <c r="DI52" s="158"/>
      <c r="DJ52" s="158"/>
      <c r="DK52" s="158"/>
      <c r="DL52" s="158"/>
      <c r="DM52" s="158"/>
      <c r="DN52" s="158"/>
      <c r="DO52" s="158"/>
      <c r="DP52" s="158"/>
      <c r="DQ52" s="158"/>
      <c r="DR52" s="158"/>
      <c r="DS52" s="158"/>
      <c r="DT52" s="158"/>
      <c r="DU52" s="158"/>
      <c r="DV52" s="158"/>
      <c r="DW52" s="158"/>
      <c r="DX52" s="158"/>
      <c r="DY52" s="158"/>
      <c r="DZ52" s="158"/>
      <c r="EA52" s="158"/>
      <c r="EB52" s="158"/>
      <c r="EC52" s="158"/>
      <c r="ED52" s="158"/>
      <c r="EE52" s="158"/>
      <c r="EF52" s="158"/>
      <c r="EG52" s="158"/>
      <c r="EH52" s="158"/>
      <c r="EI52" s="158"/>
      <c r="EJ52" s="158"/>
      <c r="EK52" s="158"/>
      <c r="EL52" s="158"/>
      <c r="EM52" s="158"/>
      <c r="EN52" s="158"/>
      <c r="EO52" s="158"/>
      <c r="EP52" s="158"/>
      <c r="EQ52" s="158"/>
      <c r="ER52" s="158"/>
      <c r="ES52" s="158"/>
      <c r="ET52" s="158"/>
      <c r="EU52" s="158"/>
      <c r="EV52" s="158"/>
      <c r="EW52" s="158"/>
      <c r="EX52" s="158"/>
      <c r="EY52" s="158"/>
      <c r="EZ52" s="158"/>
      <c r="FA52" s="158"/>
      <c r="FB52" s="158"/>
      <c r="FC52" s="158"/>
      <c r="FD52" s="158"/>
      <c r="FE52" s="158"/>
      <c r="FF52" s="158"/>
      <c r="FG52" s="158"/>
      <c r="FH52" s="158"/>
      <c r="FI52" s="158"/>
      <c r="FJ52" s="158"/>
      <c r="FK52" s="158"/>
      <c r="FL52" s="158"/>
      <c r="FM52" s="158"/>
      <c r="FN52" s="158"/>
      <c r="FO52" s="158"/>
      <c r="FP52" s="158"/>
      <c r="FQ52" s="158"/>
      <c r="FR52" s="158"/>
      <c r="FS52" s="158"/>
      <c r="FT52" s="158"/>
      <c r="FU52" s="158"/>
      <c r="FV52" s="158"/>
      <c r="FW52" s="158"/>
      <c r="FX52" s="158"/>
      <c r="FY52" s="158"/>
      <c r="FZ52" s="158"/>
      <c r="GA52" s="158"/>
      <c r="GB52" s="158"/>
      <c r="GC52" s="158"/>
      <c r="GD52" s="158"/>
      <c r="GE52" s="158"/>
      <c r="GF52" s="158"/>
      <c r="GG52" s="158"/>
      <c r="GH52" s="158"/>
      <c r="GI52" s="158"/>
      <c r="GJ52" s="158"/>
      <c r="GK52" s="158"/>
      <c r="GL52" s="158"/>
      <c r="GM52" s="158"/>
      <c r="GN52" s="158"/>
      <c r="GO52" s="158"/>
      <c r="GP52" s="158"/>
      <c r="GQ52" s="158"/>
      <c r="GR52" s="158"/>
      <c r="GS52" s="158"/>
      <c r="GT52" s="158"/>
      <c r="GU52" s="158"/>
      <c r="GV52" s="158"/>
      <c r="GW52" s="158"/>
      <c r="GX52" s="158"/>
      <c r="GY52" s="158"/>
      <c r="GZ52" s="158"/>
      <c r="HA52" s="158"/>
      <c r="HB52" s="158"/>
      <c r="HC52" s="158"/>
      <c r="HD52" s="158"/>
      <c r="HE52" s="158"/>
      <c r="HF52" s="158"/>
      <c r="HG52" s="158"/>
      <c r="HH52" s="158"/>
      <c r="HI52" s="158"/>
      <c r="HJ52" s="158"/>
      <c r="HK52" s="158"/>
      <c r="HL52" s="158"/>
      <c r="HM52" s="158"/>
      <c r="HN52" s="158"/>
      <c r="HO52" s="158"/>
      <c r="HP52" s="158"/>
      <c r="HQ52" s="158"/>
      <c r="HR52" s="158"/>
      <c r="HS52" s="158"/>
      <c r="HT52" s="158"/>
      <c r="HU52" s="158"/>
      <c r="HV52" s="158"/>
      <c r="HW52" s="158"/>
      <c r="HX52" s="158"/>
      <c r="HY52" s="158"/>
      <c r="HZ52" s="158"/>
      <c r="IA52" s="158"/>
      <c r="IB52" s="158"/>
      <c r="IC52" s="158"/>
      <c r="ID52" s="158"/>
      <c r="IE52" s="158"/>
      <c r="IF52" s="158"/>
      <c r="IG52" s="158"/>
      <c r="IH52" s="158"/>
      <c r="II52" s="158"/>
      <c r="IJ52" s="158"/>
      <c r="IK52" s="158"/>
      <c r="IL52" s="158"/>
      <c r="IM52" s="158"/>
      <c r="IN52" s="158"/>
      <c r="IO52" s="158"/>
      <c r="IP52" s="158"/>
      <c r="IQ52" s="158"/>
      <c r="IR52" s="158"/>
      <c r="IS52" s="158"/>
      <c r="IT52" s="158"/>
      <c r="IU52" s="158"/>
      <c r="IV52" s="158"/>
      <c r="IW52" s="158"/>
      <c r="IX52" s="158"/>
      <c r="IY52" s="158"/>
      <c r="IZ52" s="158"/>
      <c r="JA52" s="158"/>
      <c r="JB52" s="158"/>
      <c r="JC52" s="158"/>
      <c r="JD52" s="158"/>
      <c r="JE52" s="158"/>
      <c r="JF52" s="158"/>
      <c r="JG52" s="158"/>
      <c r="JH52" s="158"/>
      <c r="JI52" s="158"/>
      <c r="JJ52" s="158"/>
      <c r="JK52" s="158"/>
      <c r="JL52" s="158"/>
      <c r="JM52" s="158"/>
      <c r="JN52" s="158"/>
      <c r="JO52" s="158"/>
      <c r="JP52" s="158"/>
      <c r="JQ52" s="158"/>
      <c r="JR52" s="158"/>
      <c r="JS52" s="158"/>
      <c r="JT52" s="158"/>
      <c r="JU52" s="158"/>
      <c r="JV52" s="158"/>
      <c r="JW52" s="158"/>
      <c r="JX52" s="158"/>
      <c r="JY52" s="158"/>
      <c r="JZ52" s="158"/>
      <c r="KA52" s="158"/>
      <c r="KB52" s="158"/>
      <c r="KC52" s="158"/>
      <c r="KD52" s="158"/>
      <c r="KE52" s="158"/>
      <c r="KF52" s="158"/>
      <c r="KG52" s="158"/>
      <c r="KH52" s="158"/>
      <c r="KI52" s="158"/>
      <c r="KJ52" s="158"/>
      <c r="KK52" s="158"/>
      <c r="KL52" s="158"/>
      <c r="KM52" s="158"/>
      <c r="KN52" s="158"/>
      <c r="KO52" s="158"/>
      <c r="KP52" s="158"/>
      <c r="KQ52" s="158"/>
      <c r="KR52" s="158"/>
      <c r="KS52" s="158"/>
      <c r="KT52" s="158"/>
      <c r="KU52" s="158"/>
      <c r="KV52" s="158"/>
      <c r="KW52" s="158"/>
      <c r="KX52" s="158"/>
      <c r="KY52" s="158"/>
      <c r="KZ52" s="158"/>
      <c r="LA52" s="158"/>
      <c r="LB52" s="158"/>
      <c r="LC52" s="158"/>
      <c r="LD52" s="158"/>
      <c r="LE52" s="158"/>
      <c r="LF52" s="158"/>
      <c r="LG52" s="158"/>
      <c r="LH52" s="158"/>
      <c r="LI52" s="158"/>
      <c r="LJ52" s="158"/>
      <c r="LK52" s="158"/>
      <c r="LL52" s="158"/>
      <c r="LM52" s="158"/>
      <c r="LN52" s="158"/>
      <c r="LO52" s="158"/>
      <c r="LP52" s="158"/>
      <c r="LQ52" s="158"/>
      <c r="LR52" s="158"/>
      <c r="LS52" s="158"/>
      <c r="LT52" s="158"/>
      <c r="LU52" s="158"/>
      <c r="LV52" s="158"/>
      <c r="LW52" s="158"/>
      <c r="LX52" s="158"/>
      <c r="LY52" s="158"/>
      <c r="LZ52" s="158"/>
      <c r="MA52" s="158"/>
      <c r="MB52" s="158"/>
      <c r="MC52" s="158"/>
      <c r="MD52" s="158"/>
      <c r="ME52" s="158"/>
      <c r="MF52" s="158"/>
      <c r="MG52" s="158"/>
      <c r="MH52" s="158"/>
      <c r="MI52" s="158"/>
      <c r="MJ52" s="158"/>
      <c r="MK52" s="158"/>
      <c r="ML52" s="158"/>
      <c r="MM52" s="158"/>
      <c r="MN52" s="158"/>
      <c r="MO52" s="158"/>
      <c r="MP52" s="158"/>
      <c r="MQ52" s="158"/>
      <c r="MR52" s="158"/>
      <c r="MS52" s="158"/>
      <c r="MT52" s="158"/>
      <c r="MU52" s="158"/>
      <c r="MV52" s="158"/>
      <c r="MW52" s="158"/>
      <c r="MX52" s="158"/>
      <c r="MY52" s="158"/>
      <c r="MZ52" s="158"/>
      <c r="NA52" s="158"/>
      <c r="NB52" s="158"/>
      <c r="NC52" s="158"/>
      <c r="ND52" s="158"/>
      <c r="NE52" s="158"/>
      <c r="NF52" s="158"/>
      <c r="NG52" s="158"/>
      <c r="NH52" s="158"/>
      <c r="NI52" s="158"/>
      <c r="NJ52" s="158"/>
      <c r="NK52" s="158"/>
      <c r="NL52" s="158"/>
      <c r="NM52" s="158"/>
      <c r="NN52" s="158"/>
      <c r="NO52" s="158"/>
      <c r="NP52" s="158"/>
      <c r="NQ52" s="158"/>
      <c r="NR52" s="158"/>
      <c r="NS52" s="158"/>
      <c r="NT52" s="158"/>
      <c r="NU52" s="158"/>
      <c r="NV52" s="158"/>
      <c r="NW52" s="158"/>
      <c r="NX52" s="158"/>
      <c r="NY52" s="158"/>
      <c r="NZ52" s="158"/>
      <c r="OA52" s="158"/>
      <c r="OB52" s="158"/>
      <c r="OC52" s="158"/>
      <c r="OD52" s="158"/>
      <c r="OE52" s="158"/>
      <c r="OF52" s="158"/>
      <c r="OG52" s="158"/>
      <c r="OH52" s="158"/>
      <c r="OI52" s="158"/>
      <c r="OJ52" s="158"/>
      <c r="OK52" s="158"/>
      <c r="OL52" s="158"/>
      <c r="OM52" s="158"/>
      <c r="ON52" s="158"/>
      <c r="OO52" s="158"/>
      <c r="OP52" s="158"/>
      <c r="OQ52" s="158"/>
      <c r="OR52" s="158"/>
      <c r="OS52" s="158"/>
      <c r="OT52" s="158"/>
      <c r="OU52" s="158"/>
      <c r="OV52" s="158"/>
      <c r="OW52" s="158"/>
      <c r="OX52" s="158"/>
      <c r="OY52" s="158"/>
      <c r="OZ52" s="158"/>
      <c r="PA52" s="158"/>
      <c r="PB52" s="158"/>
      <c r="PC52" s="158"/>
      <c r="PD52" s="158"/>
      <c r="PE52" s="158"/>
      <c r="PF52" s="158"/>
      <c r="PG52" s="158"/>
      <c r="PH52" s="158"/>
      <c r="PI52" s="158"/>
      <c r="PJ52" s="158"/>
      <c r="PK52" s="158"/>
      <c r="PL52" s="158"/>
      <c r="PM52" s="158"/>
      <c r="PN52" s="158"/>
      <c r="PO52" s="158"/>
      <c r="PP52" s="158"/>
      <c r="PQ52" s="158"/>
      <c r="PR52" s="158"/>
      <c r="PS52" s="158"/>
      <c r="PT52" s="158"/>
      <c r="PU52" s="158"/>
      <c r="PV52" s="158"/>
      <c r="PW52" s="158"/>
      <c r="PX52" s="158"/>
      <c r="PY52" s="158"/>
      <c r="PZ52" s="158"/>
      <c r="QA52" s="158"/>
      <c r="QB52" s="158"/>
      <c r="QC52" s="158"/>
      <c r="QD52" s="158"/>
      <c r="QE52" s="158"/>
      <c r="QF52" s="158"/>
      <c r="QG52" s="158"/>
      <c r="QH52" s="158"/>
      <c r="QI52" s="158"/>
      <c r="QJ52" s="158"/>
      <c r="QK52" s="158"/>
      <c r="QL52" s="158"/>
      <c r="QM52" s="158"/>
      <c r="QN52" s="158"/>
      <c r="QO52" s="158"/>
      <c r="QP52" s="158"/>
      <c r="QQ52" s="158"/>
      <c r="QR52" s="158"/>
      <c r="QS52" s="158"/>
      <c r="QT52" s="158"/>
      <c r="QU52" s="158"/>
      <c r="QV52" s="158"/>
      <c r="QW52" s="158"/>
      <c r="QX52" s="158"/>
      <c r="QY52" s="158"/>
      <c r="QZ52" s="158"/>
      <c r="RA52" s="158"/>
      <c r="RB52" s="158"/>
      <c r="RC52" s="158"/>
      <c r="RD52" s="158"/>
      <c r="RE52" s="158"/>
      <c r="RF52" s="158"/>
      <c r="RG52" s="158"/>
      <c r="RH52" s="158"/>
      <c r="RI52" s="158"/>
      <c r="RJ52" s="158"/>
      <c r="RK52" s="158"/>
      <c r="RL52" s="158"/>
      <c r="RM52" s="158"/>
      <c r="RN52" s="158"/>
      <c r="RO52" s="158"/>
      <c r="RP52" s="158"/>
      <c r="RQ52" s="158"/>
      <c r="RR52" s="158"/>
      <c r="RS52" s="158"/>
      <c r="RT52" s="158"/>
      <c r="RU52" s="158"/>
      <c r="RV52" s="158"/>
      <c r="RW52" s="158"/>
      <c r="RX52" s="158"/>
      <c r="RY52" s="158"/>
      <c r="RZ52" s="158"/>
      <c r="SA52" s="158"/>
      <c r="SB52" s="158"/>
      <c r="SC52" s="158"/>
      <c r="SD52" s="158"/>
      <c r="SE52" s="158"/>
      <c r="SF52" s="158"/>
      <c r="SG52" s="158"/>
      <c r="SH52" s="158"/>
      <c r="SI52" s="158"/>
      <c r="SJ52" s="158"/>
      <c r="SK52" s="158"/>
      <c r="SL52" s="158"/>
      <c r="SM52" s="158"/>
      <c r="SN52" s="158"/>
      <c r="SO52" s="158"/>
      <c r="SP52" s="158"/>
      <c r="SQ52" s="158"/>
      <c r="SR52" s="158"/>
      <c r="SS52" s="158"/>
      <c r="ST52" s="158"/>
      <c r="SU52" s="158"/>
      <c r="SV52" s="158"/>
      <c r="SW52" s="158"/>
      <c r="SX52" s="158"/>
      <c r="SY52" s="158"/>
      <c r="SZ52" s="158"/>
      <c r="TA52" s="158"/>
      <c r="TB52" s="158"/>
      <c r="TC52" s="158"/>
      <c r="TD52" s="158"/>
      <c r="TE52" s="158"/>
      <c r="TF52" s="158"/>
      <c r="TG52" s="158"/>
      <c r="TH52" s="158"/>
      <c r="TI52" s="158"/>
      <c r="TJ52" s="158"/>
      <c r="TK52" s="158"/>
      <c r="TL52" s="158"/>
      <c r="TM52" s="158"/>
      <c r="TN52" s="158"/>
      <c r="TO52" s="158"/>
      <c r="TP52" s="158"/>
      <c r="TQ52" s="158"/>
      <c r="TR52" s="158"/>
      <c r="TS52" s="158"/>
      <c r="TT52" s="158"/>
      <c r="TU52" s="158"/>
      <c r="TV52" s="158"/>
      <c r="TW52" s="158"/>
      <c r="TX52" s="158"/>
      <c r="TY52" s="158"/>
      <c r="TZ52" s="158"/>
      <c r="UA52" s="158"/>
      <c r="UB52" s="158"/>
      <c r="UC52" s="158"/>
      <c r="UD52" s="158"/>
      <c r="UE52" s="158"/>
      <c r="UF52" s="158"/>
      <c r="UG52" s="158"/>
      <c r="UH52" s="158"/>
      <c r="UI52" s="158"/>
      <c r="UJ52" s="158"/>
      <c r="UK52" s="158"/>
      <c r="UL52" s="158"/>
      <c r="UM52" s="158"/>
      <c r="UN52" s="158"/>
      <c r="UO52" s="158"/>
      <c r="UP52" s="158"/>
      <c r="UQ52" s="158"/>
      <c r="US52" s="158"/>
      <c r="UT52" s="158"/>
      <c r="UU52" s="158"/>
      <c r="UV52" s="158"/>
      <c r="UW52" s="158"/>
      <c r="UX52" s="158"/>
      <c r="UY52" s="158"/>
      <c r="UZ52" s="158"/>
      <c r="VA52" s="158"/>
      <c r="VB52" s="158"/>
      <c r="VC52" s="158"/>
      <c r="VD52" s="158"/>
      <c r="VE52" s="158"/>
      <c r="VF52" s="158"/>
      <c r="VG52" s="158"/>
      <c r="VH52" s="158"/>
      <c r="VI52" s="158"/>
      <c r="VJ52" s="158"/>
      <c r="VK52" s="158"/>
      <c r="VL52" s="158"/>
      <c r="VN52" s="158"/>
      <c r="VO52" s="158"/>
      <c r="VP52" s="158"/>
      <c r="VQ52" s="158"/>
      <c r="VR52" s="158"/>
      <c r="VS52" s="158"/>
      <c r="VT52" s="158"/>
      <c r="VU52" s="158"/>
      <c r="VV52" s="158"/>
      <c r="VW52" s="158"/>
      <c r="VX52" s="158"/>
      <c r="VY52" s="158"/>
      <c r="VZ52" s="158"/>
      <c r="WA52" s="158"/>
      <c r="WB52" s="158"/>
      <c r="WC52" s="158"/>
      <c r="WD52" s="158"/>
      <c r="WE52" s="158"/>
      <c r="WF52" s="158"/>
      <c r="WG52" s="158"/>
      <c r="WI52" s="158"/>
      <c r="WJ52" s="158"/>
      <c r="WK52" s="158"/>
      <c r="WL52" s="158"/>
      <c r="WM52" s="158"/>
      <c r="WN52" s="158"/>
      <c r="WO52" s="158"/>
      <c r="WP52" s="158"/>
      <c r="WQ52" s="158"/>
      <c r="WR52" s="158"/>
      <c r="WS52" s="158"/>
      <c r="WT52" s="158"/>
      <c r="WU52" s="158"/>
      <c r="WV52" s="158"/>
      <c r="WW52" s="158"/>
      <c r="WX52" s="158"/>
      <c r="WY52" s="158"/>
      <c r="WZ52" s="158"/>
      <c r="XA52" s="158"/>
      <c r="XB52" s="158"/>
      <c r="XD52" s="158"/>
      <c r="XE52" s="158"/>
      <c r="XF52" s="158"/>
      <c r="XG52" s="158"/>
      <c r="XH52" s="158"/>
      <c r="XI52" s="158"/>
      <c r="XJ52" s="158"/>
      <c r="XK52" s="158"/>
      <c r="XL52" s="158"/>
      <c r="XM52" s="158"/>
      <c r="XN52" s="158"/>
      <c r="XO52" s="158"/>
      <c r="XP52" s="158"/>
      <c r="XQ52" s="158"/>
      <c r="XR52" s="158"/>
      <c r="XS52" s="158"/>
      <c r="XT52" s="158"/>
      <c r="XU52" s="158"/>
      <c r="XV52" s="158"/>
      <c r="XW52" s="158"/>
      <c r="XY52" s="158"/>
      <c r="XZ52" s="158"/>
      <c r="YA52" s="158"/>
      <c r="YB52" s="158"/>
      <c r="YC52" s="158"/>
      <c r="YD52" s="158"/>
      <c r="YE52" s="158"/>
      <c r="YF52" s="158"/>
      <c r="YG52" s="158"/>
      <c r="YH52" s="158"/>
      <c r="YI52" s="158"/>
      <c r="YJ52" s="158"/>
      <c r="YK52" s="158"/>
      <c r="YL52" s="158"/>
      <c r="YM52" s="158"/>
      <c r="YN52" s="158"/>
      <c r="YO52" s="158"/>
      <c r="YP52" s="158"/>
      <c r="YQ52" s="158"/>
      <c r="YR52" s="158"/>
      <c r="YT52" s="158"/>
      <c r="YU52" s="158"/>
      <c r="YV52" s="158"/>
      <c r="YW52" s="158"/>
      <c r="YX52" s="158"/>
      <c r="YY52" s="158"/>
      <c r="YZ52" s="158"/>
      <c r="ZA52" s="158"/>
      <c r="ZB52" s="158"/>
      <c r="ZC52" s="158"/>
      <c r="ZD52" s="158"/>
      <c r="ZE52" s="158"/>
      <c r="ZF52" s="158"/>
      <c r="ZG52" s="158"/>
      <c r="ZH52" s="158"/>
      <c r="ZI52" s="158"/>
      <c r="ZJ52" s="158"/>
      <c r="ZK52" s="158"/>
      <c r="ZL52" s="158"/>
      <c r="ZM52" s="158"/>
      <c r="ZO52" s="158"/>
      <c r="ZP52" s="158"/>
      <c r="ZQ52" s="158"/>
      <c r="ZR52" s="158"/>
      <c r="ZS52" s="158"/>
      <c r="ZT52" s="158"/>
      <c r="ZU52" s="158"/>
      <c r="ZV52" s="158"/>
      <c r="ZW52" s="158"/>
      <c r="ZX52" s="158"/>
      <c r="ZY52" s="158"/>
      <c r="ZZ52" s="158"/>
      <c r="AAA52" s="158"/>
      <c r="AAB52" s="158"/>
      <c r="AAC52" s="158"/>
      <c r="AAD52" s="158"/>
      <c r="AAE52" s="158"/>
      <c r="AAF52" s="158"/>
      <c r="AAG52" s="158"/>
      <c r="AAH52" s="158"/>
      <c r="AAJ52" s="158"/>
      <c r="AAK52" s="158"/>
      <c r="AAL52" s="158"/>
      <c r="AAM52" s="158"/>
      <c r="AAN52" s="158"/>
      <c r="AAO52" s="158"/>
      <c r="AAP52" s="158"/>
      <c r="AAQ52" s="158"/>
      <c r="AAR52" s="158"/>
      <c r="AAS52" s="158"/>
      <c r="AAT52" s="158"/>
      <c r="AAU52" s="158"/>
      <c r="AAV52" s="158"/>
      <c r="AAW52" s="158"/>
      <c r="AAX52" s="158"/>
      <c r="AAY52" s="158"/>
      <c r="AAZ52" s="158"/>
      <c r="ABA52" s="158"/>
      <c r="ABB52" s="158"/>
      <c r="ABC52" s="158"/>
      <c r="ABE52" s="158"/>
      <c r="ABF52" s="158"/>
      <c r="ABG52" s="158"/>
      <c r="ABH52" s="158"/>
      <c r="ABI52" s="158"/>
      <c r="ABJ52" s="158"/>
      <c r="ABK52" s="158"/>
      <c r="ABL52" s="158"/>
      <c r="ABM52" s="158"/>
      <c r="ABN52" s="158"/>
      <c r="ABO52" s="158"/>
      <c r="ABP52" s="158"/>
      <c r="ABQ52" s="158"/>
      <c r="ABR52" s="158"/>
      <c r="ABS52" s="158"/>
      <c r="ABT52" s="158"/>
      <c r="ABU52" s="158"/>
      <c r="ABV52" s="158"/>
      <c r="ABW52" s="158"/>
      <c r="ABX52" s="158"/>
      <c r="ABZ52" s="158"/>
      <c r="ACA52" s="158"/>
      <c r="ACB52" s="158"/>
      <c r="ACC52" s="158"/>
      <c r="ACD52" s="158"/>
      <c r="ACE52" s="158"/>
      <c r="ACF52" s="158"/>
      <c r="ACG52" s="158"/>
      <c r="ACH52" s="158"/>
      <c r="ACI52" s="158"/>
      <c r="ACJ52" s="158"/>
      <c r="ACK52" s="158"/>
      <c r="ACL52" s="158"/>
      <c r="ACM52" s="158"/>
      <c r="ACN52" s="158"/>
      <c r="ACO52" s="158"/>
      <c r="ACP52" s="158"/>
      <c r="ACQ52" s="158"/>
      <c r="ACR52" s="158"/>
      <c r="ACS52" s="158"/>
      <c r="ACU52" s="158"/>
      <c r="ACV52" s="158"/>
      <c r="ACW52" s="158"/>
      <c r="ACX52" s="158"/>
      <c r="ACY52" s="158"/>
      <c r="ACZ52" s="158"/>
      <c r="ADA52" s="158"/>
      <c r="ADB52" s="158"/>
      <c r="ADC52" s="158"/>
      <c r="ADD52" s="158"/>
      <c r="ADE52" s="158"/>
      <c r="ADF52" s="158"/>
      <c r="ADG52" s="158"/>
      <c r="ADH52" s="158"/>
      <c r="ADI52" s="158"/>
      <c r="ADJ52" s="158"/>
      <c r="ADK52" s="158"/>
      <c r="ADL52" s="158"/>
      <c r="ADM52" s="158"/>
      <c r="ADN52" s="158"/>
      <c r="ADP52" s="158"/>
      <c r="ADQ52" s="158"/>
      <c r="ADR52" s="158"/>
      <c r="ADS52" s="158"/>
      <c r="ADT52" s="158"/>
      <c r="ADU52" s="158"/>
      <c r="ADV52" s="158"/>
      <c r="ADW52" s="158"/>
      <c r="ADX52" s="158"/>
      <c r="ADY52" s="158"/>
      <c r="ADZ52" s="158"/>
      <c r="AEA52" s="158"/>
      <c r="AEB52" s="158"/>
      <c r="AEC52" s="158"/>
      <c r="AED52" s="158"/>
      <c r="AEE52" s="158"/>
      <c r="AEF52" s="158"/>
      <c r="AEG52" s="158"/>
      <c r="AEH52" s="158"/>
      <c r="AEI52" s="158"/>
      <c r="AEK52" s="158"/>
      <c r="AEL52" s="158"/>
      <c r="AEM52" s="158"/>
      <c r="AEN52" s="158"/>
      <c r="AEO52" s="158"/>
      <c r="AEP52" s="158"/>
      <c r="AEQ52" s="158"/>
      <c r="AER52" s="158"/>
      <c r="AES52" s="158"/>
      <c r="AET52" s="158"/>
      <c r="AEU52" s="158"/>
      <c r="AEV52" s="158"/>
      <c r="AEW52" s="158"/>
      <c r="AEX52" s="158"/>
      <c r="AEY52" s="158"/>
      <c r="AEZ52" s="158"/>
      <c r="AFA52" s="158"/>
      <c r="AFB52" s="158"/>
      <c r="AFC52" s="158"/>
      <c r="AFD52" s="158"/>
    </row>
    <row r="53" spans="1:837" s="159" customFormat="1" ht="20.100000000000001" customHeight="1" outlineLevel="4">
      <c r="A53" s="166"/>
      <c r="B53" s="162" t="s">
        <v>496</v>
      </c>
      <c r="C53" s="100" t="s">
        <v>490</v>
      </c>
      <c r="D53" s="110"/>
      <c r="E53" s="167"/>
      <c r="F53" s="206">
        <f>G52</f>
        <v>45508</v>
      </c>
      <c r="G53" s="206">
        <f t="shared" ref="G53" si="74">F53+H53-1</f>
        <v>45535</v>
      </c>
      <c r="H53" s="156">
        <v>28</v>
      </c>
      <c r="I53" s="157">
        <f t="shared" ca="1" si="61"/>
        <v>0</v>
      </c>
      <c r="J53" s="207">
        <f ca="1">H53*K53-H53*I53</f>
        <v>0</v>
      </c>
      <c r="K53" s="111">
        <v>0</v>
      </c>
      <c r="L53" s="158"/>
      <c r="M53" s="158"/>
      <c r="N53" s="158"/>
      <c r="O53" s="158"/>
      <c r="P53" s="158"/>
      <c r="Q53" s="158"/>
      <c r="R53" s="158"/>
      <c r="S53" s="158"/>
      <c r="T53" s="158"/>
      <c r="U53" s="158"/>
      <c r="V53" s="158"/>
      <c r="W53" s="158"/>
      <c r="X53" s="158"/>
      <c r="Y53" s="158"/>
      <c r="Z53" s="158"/>
      <c r="AA53" s="158"/>
      <c r="AB53" s="158"/>
      <c r="AC53" s="158"/>
      <c r="AD53" s="158"/>
      <c r="AE53" s="158"/>
      <c r="AF53" s="158"/>
      <c r="AG53" s="158"/>
      <c r="AH53" s="158"/>
      <c r="AI53" s="158"/>
      <c r="AJ53" s="158"/>
      <c r="AK53" s="158"/>
      <c r="AL53" s="158"/>
      <c r="AM53" s="158"/>
      <c r="AN53" s="158"/>
      <c r="AO53" s="158"/>
      <c r="AP53" s="158"/>
      <c r="AQ53" s="158"/>
      <c r="AR53" s="158"/>
      <c r="AS53" s="158"/>
      <c r="AT53" s="158"/>
      <c r="AU53" s="158"/>
      <c r="AV53" s="158"/>
      <c r="AW53" s="158"/>
      <c r="AX53" s="158"/>
      <c r="AY53" s="158"/>
      <c r="AZ53" s="158"/>
      <c r="BA53" s="158"/>
      <c r="BB53" s="158"/>
      <c r="BC53" s="158"/>
      <c r="BD53" s="158"/>
      <c r="BE53" s="158"/>
      <c r="BF53" s="158"/>
      <c r="BG53" s="158"/>
      <c r="BH53" s="158"/>
      <c r="BI53" s="158"/>
      <c r="BJ53" s="158"/>
      <c r="BK53" s="158"/>
      <c r="BL53" s="158"/>
      <c r="BM53" s="158"/>
      <c r="BN53" s="158"/>
      <c r="BO53" s="158"/>
      <c r="BP53" s="158"/>
      <c r="BQ53" s="158"/>
      <c r="BR53" s="158"/>
      <c r="BS53" s="158"/>
      <c r="BT53" s="158"/>
      <c r="BU53" s="158"/>
      <c r="BV53" s="158"/>
      <c r="BW53" s="158"/>
      <c r="BX53" s="158"/>
      <c r="BY53" s="158"/>
      <c r="BZ53" s="158"/>
      <c r="CA53" s="158"/>
      <c r="CB53" s="158"/>
      <c r="CC53" s="158"/>
      <c r="CD53" s="158"/>
      <c r="CE53" s="158"/>
      <c r="CF53" s="158"/>
      <c r="CG53" s="158"/>
      <c r="CH53" s="158"/>
      <c r="CI53" s="158"/>
      <c r="CJ53" s="158"/>
      <c r="CK53" s="158"/>
      <c r="CL53" s="158"/>
      <c r="CM53" s="158"/>
      <c r="CN53" s="158"/>
      <c r="CO53" s="158"/>
      <c r="CP53" s="158"/>
      <c r="CQ53" s="158"/>
      <c r="CR53" s="158"/>
      <c r="CS53" s="158"/>
      <c r="CT53" s="158"/>
      <c r="CU53" s="158"/>
      <c r="CV53" s="158"/>
      <c r="CW53" s="158"/>
      <c r="CX53" s="158"/>
      <c r="CY53" s="158"/>
      <c r="CZ53" s="158"/>
      <c r="DA53" s="158"/>
      <c r="DB53" s="158"/>
      <c r="DC53" s="158"/>
      <c r="DD53" s="158"/>
      <c r="DE53" s="158"/>
      <c r="DF53" s="158"/>
      <c r="DG53" s="158"/>
      <c r="DH53" s="158"/>
      <c r="DI53" s="158"/>
      <c r="DJ53" s="158"/>
      <c r="DK53" s="158"/>
      <c r="DL53" s="158"/>
      <c r="DM53" s="158"/>
      <c r="DN53" s="158"/>
      <c r="DO53" s="158"/>
      <c r="DP53" s="158"/>
      <c r="DQ53" s="158"/>
      <c r="DR53" s="158"/>
      <c r="DS53" s="158"/>
      <c r="DT53" s="158"/>
      <c r="DU53" s="158"/>
      <c r="DV53" s="158"/>
      <c r="DW53" s="158"/>
      <c r="DX53" s="158"/>
      <c r="DY53" s="158"/>
      <c r="DZ53" s="158"/>
      <c r="EA53" s="158"/>
      <c r="EB53" s="158"/>
      <c r="EC53" s="158"/>
      <c r="ED53" s="158"/>
      <c r="EE53" s="158"/>
      <c r="EF53" s="158"/>
      <c r="EG53" s="158"/>
      <c r="EH53" s="158"/>
      <c r="EI53" s="158"/>
      <c r="EJ53" s="158"/>
      <c r="EK53" s="158"/>
      <c r="EL53" s="158"/>
      <c r="EM53" s="158"/>
      <c r="EN53" s="158"/>
      <c r="EO53" s="158"/>
      <c r="EP53" s="158"/>
      <c r="EQ53" s="158"/>
      <c r="ER53" s="158"/>
      <c r="ES53" s="158"/>
      <c r="ET53" s="158"/>
      <c r="EU53" s="158"/>
      <c r="EV53" s="158"/>
      <c r="EW53" s="158"/>
      <c r="EX53" s="158"/>
      <c r="EY53" s="158"/>
      <c r="EZ53" s="158"/>
      <c r="FA53" s="158"/>
      <c r="FB53" s="158"/>
      <c r="FC53" s="158"/>
      <c r="FD53" s="158"/>
      <c r="FE53" s="158"/>
      <c r="FF53" s="158"/>
      <c r="FG53" s="158"/>
      <c r="FH53" s="158"/>
      <c r="FI53" s="158"/>
      <c r="FJ53" s="158"/>
      <c r="FK53" s="158"/>
      <c r="FL53" s="158"/>
      <c r="FM53" s="158"/>
      <c r="FN53" s="158"/>
      <c r="FO53" s="158"/>
      <c r="FP53" s="158"/>
      <c r="FQ53" s="158"/>
      <c r="FR53" s="158"/>
      <c r="FS53" s="158"/>
      <c r="FT53" s="158"/>
      <c r="FU53" s="158"/>
      <c r="FV53" s="158"/>
      <c r="FW53" s="158"/>
      <c r="FX53" s="158"/>
      <c r="FY53" s="158"/>
      <c r="FZ53" s="158"/>
      <c r="GA53" s="158"/>
      <c r="GB53" s="158"/>
      <c r="GC53" s="158"/>
      <c r="GD53" s="158"/>
      <c r="GE53" s="158"/>
      <c r="GF53" s="158"/>
      <c r="GG53" s="158"/>
      <c r="GH53" s="158"/>
      <c r="GI53" s="158"/>
      <c r="GJ53" s="158"/>
      <c r="GK53" s="158"/>
      <c r="GL53" s="158"/>
      <c r="GM53" s="158"/>
      <c r="GN53" s="158"/>
      <c r="GO53" s="158"/>
      <c r="GP53" s="158"/>
      <c r="GQ53" s="158"/>
      <c r="GR53" s="158"/>
      <c r="GS53" s="158"/>
      <c r="GT53" s="158"/>
      <c r="GU53" s="158"/>
      <c r="GV53" s="158"/>
      <c r="GW53" s="158"/>
      <c r="GX53" s="158"/>
      <c r="GY53" s="158"/>
      <c r="GZ53" s="158"/>
      <c r="HA53" s="158"/>
      <c r="HB53" s="158"/>
      <c r="HC53" s="158"/>
      <c r="HD53" s="158"/>
      <c r="HE53" s="158"/>
      <c r="HF53" s="158"/>
      <c r="HG53" s="158"/>
      <c r="HH53" s="158"/>
      <c r="HI53" s="158"/>
      <c r="HJ53" s="158"/>
      <c r="HK53" s="158"/>
      <c r="HL53" s="158"/>
      <c r="HM53" s="158"/>
      <c r="HN53" s="158"/>
      <c r="HO53" s="158"/>
      <c r="HP53" s="158"/>
      <c r="HQ53" s="158"/>
      <c r="HR53" s="158"/>
      <c r="HS53" s="158"/>
      <c r="HT53" s="158"/>
      <c r="HU53" s="158"/>
      <c r="HV53" s="158"/>
      <c r="HW53" s="158"/>
      <c r="HX53" s="158"/>
      <c r="HY53" s="158"/>
      <c r="HZ53" s="158"/>
      <c r="IA53" s="158"/>
      <c r="IB53" s="158"/>
      <c r="IC53" s="158"/>
      <c r="ID53" s="158"/>
      <c r="IE53" s="158"/>
      <c r="IF53" s="158"/>
      <c r="IG53" s="158"/>
      <c r="IH53" s="158"/>
      <c r="II53" s="158"/>
      <c r="IJ53" s="158"/>
      <c r="IK53" s="158"/>
      <c r="IL53" s="158"/>
      <c r="IM53" s="158"/>
      <c r="IN53" s="158"/>
      <c r="IO53" s="158"/>
      <c r="IP53" s="158"/>
      <c r="IQ53" s="158"/>
      <c r="IR53" s="158"/>
      <c r="IS53" s="158"/>
      <c r="IT53" s="158"/>
      <c r="IU53" s="158"/>
      <c r="IV53" s="158"/>
      <c r="IW53" s="158"/>
      <c r="IX53" s="158"/>
      <c r="IY53" s="158"/>
      <c r="IZ53" s="158"/>
      <c r="JA53" s="158"/>
      <c r="JB53" s="158"/>
      <c r="JC53" s="158"/>
      <c r="JD53" s="158"/>
      <c r="JE53" s="158"/>
      <c r="JF53" s="158"/>
      <c r="JG53" s="158"/>
      <c r="JH53" s="158"/>
      <c r="JI53" s="158"/>
      <c r="JJ53" s="158"/>
      <c r="JK53" s="158"/>
      <c r="JL53" s="158"/>
      <c r="JM53" s="158"/>
      <c r="JN53" s="158"/>
      <c r="JO53" s="158"/>
      <c r="JP53" s="158"/>
      <c r="JQ53" s="158"/>
      <c r="JR53" s="158"/>
      <c r="JS53" s="158"/>
      <c r="JT53" s="158"/>
      <c r="JU53" s="158"/>
      <c r="JV53" s="158"/>
      <c r="JW53" s="158"/>
      <c r="JX53" s="158"/>
      <c r="JY53" s="158"/>
      <c r="JZ53" s="158"/>
      <c r="KA53" s="158"/>
      <c r="KB53" s="158"/>
      <c r="KC53" s="158"/>
      <c r="KD53" s="158"/>
      <c r="KE53" s="158"/>
      <c r="KF53" s="158"/>
      <c r="KG53" s="158"/>
      <c r="KH53" s="158"/>
      <c r="KI53" s="158"/>
      <c r="KJ53" s="158"/>
      <c r="KK53" s="158"/>
      <c r="KL53" s="158"/>
      <c r="KM53" s="158"/>
      <c r="KN53" s="158"/>
      <c r="KO53" s="158"/>
      <c r="KP53" s="158"/>
      <c r="KQ53" s="158"/>
      <c r="KR53" s="158"/>
      <c r="KS53" s="158"/>
      <c r="KT53" s="158"/>
      <c r="KU53" s="158"/>
      <c r="KV53" s="158"/>
      <c r="KW53" s="158"/>
      <c r="KX53" s="158"/>
      <c r="KY53" s="158"/>
      <c r="KZ53" s="158"/>
      <c r="LA53" s="158"/>
      <c r="LB53" s="158"/>
      <c r="LC53" s="158"/>
      <c r="LD53" s="158"/>
      <c r="LE53" s="158"/>
      <c r="LF53" s="158"/>
      <c r="LG53" s="158"/>
      <c r="LH53" s="158"/>
      <c r="LI53" s="158"/>
      <c r="LJ53" s="158"/>
      <c r="LK53" s="158"/>
      <c r="LL53" s="158"/>
      <c r="LM53" s="158"/>
      <c r="LN53" s="158"/>
      <c r="LO53" s="158"/>
      <c r="LP53" s="158"/>
      <c r="LQ53" s="158"/>
      <c r="LR53" s="158"/>
      <c r="LS53" s="158"/>
      <c r="LT53" s="158"/>
      <c r="LU53" s="158"/>
      <c r="LV53" s="158"/>
      <c r="LW53" s="158"/>
      <c r="LX53" s="158"/>
      <c r="LY53" s="158"/>
      <c r="LZ53" s="158"/>
      <c r="MA53" s="158"/>
      <c r="MB53" s="158"/>
      <c r="MC53" s="158"/>
      <c r="MD53" s="158"/>
      <c r="ME53" s="158"/>
      <c r="MF53" s="158"/>
      <c r="MG53" s="158"/>
      <c r="MH53" s="158"/>
      <c r="MI53" s="158"/>
      <c r="MJ53" s="158"/>
      <c r="MK53" s="158"/>
      <c r="ML53" s="158"/>
      <c r="MM53" s="158"/>
      <c r="MN53" s="158"/>
      <c r="MO53" s="158"/>
      <c r="MP53" s="158"/>
      <c r="MQ53" s="158"/>
      <c r="MR53" s="158"/>
      <c r="MS53" s="158"/>
      <c r="MT53" s="158"/>
      <c r="MU53" s="158"/>
      <c r="MV53" s="158"/>
      <c r="MW53" s="158"/>
      <c r="MX53" s="158"/>
      <c r="MY53" s="158"/>
      <c r="MZ53" s="158"/>
      <c r="NA53" s="158"/>
      <c r="NB53" s="158"/>
      <c r="NC53" s="158"/>
      <c r="ND53" s="158"/>
      <c r="NE53" s="158"/>
      <c r="NF53" s="158"/>
      <c r="NG53" s="158"/>
      <c r="NH53" s="158"/>
      <c r="NI53" s="158"/>
      <c r="NJ53" s="158"/>
      <c r="NK53" s="158"/>
      <c r="NL53" s="158"/>
      <c r="NM53" s="158"/>
      <c r="NN53" s="158"/>
      <c r="NO53" s="158"/>
      <c r="NP53" s="158"/>
      <c r="NQ53" s="158"/>
      <c r="NR53" s="158"/>
      <c r="NS53" s="158"/>
      <c r="NT53" s="158"/>
      <c r="NU53" s="158"/>
      <c r="NV53" s="158"/>
      <c r="NW53" s="158"/>
      <c r="NX53" s="158"/>
      <c r="NY53" s="158"/>
      <c r="NZ53" s="158"/>
      <c r="OA53" s="158"/>
      <c r="OB53" s="158"/>
      <c r="OC53" s="158"/>
      <c r="OD53" s="158"/>
      <c r="OE53" s="158"/>
      <c r="OF53" s="158"/>
      <c r="OG53" s="158"/>
      <c r="OH53" s="158"/>
      <c r="OI53" s="158"/>
      <c r="OJ53" s="158"/>
      <c r="OK53" s="158"/>
      <c r="OL53" s="158"/>
      <c r="OM53" s="158"/>
      <c r="ON53" s="158"/>
      <c r="OO53" s="158"/>
      <c r="OP53" s="158"/>
      <c r="OQ53" s="158"/>
      <c r="OR53" s="158"/>
      <c r="OS53" s="158"/>
      <c r="OT53" s="158"/>
      <c r="OU53" s="158"/>
      <c r="OV53" s="158"/>
      <c r="OW53" s="158"/>
      <c r="OX53" s="158"/>
      <c r="OY53" s="158"/>
      <c r="OZ53" s="158"/>
      <c r="PA53" s="158"/>
      <c r="PB53" s="158"/>
      <c r="PC53" s="158"/>
      <c r="PD53" s="158"/>
      <c r="PE53" s="158"/>
      <c r="PF53" s="158"/>
      <c r="PG53" s="158"/>
      <c r="PH53" s="158"/>
      <c r="PI53" s="158"/>
      <c r="PJ53" s="158"/>
      <c r="PK53" s="158"/>
      <c r="PL53" s="158"/>
      <c r="PM53" s="158"/>
      <c r="PN53" s="158"/>
      <c r="PO53" s="158"/>
      <c r="PP53" s="158"/>
      <c r="PQ53" s="158"/>
      <c r="PR53" s="158"/>
      <c r="PS53" s="158"/>
      <c r="PT53" s="158"/>
      <c r="PU53" s="158"/>
      <c r="PV53" s="158"/>
      <c r="PW53" s="158"/>
      <c r="PX53" s="158"/>
      <c r="PY53" s="158"/>
      <c r="PZ53" s="158"/>
      <c r="QA53" s="158"/>
      <c r="QB53" s="158"/>
      <c r="QC53" s="158"/>
      <c r="QD53" s="158"/>
      <c r="QE53" s="158"/>
      <c r="QF53" s="158"/>
      <c r="QG53" s="158"/>
      <c r="QH53" s="158"/>
      <c r="QI53" s="158"/>
      <c r="QJ53" s="158"/>
      <c r="QK53" s="158"/>
      <c r="QL53" s="158"/>
      <c r="QM53" s="158"/>
      <c r="QN53" s="158"/>
      <c r="QO53" s="158"/>
      <c r="QP53" s="158"/>
      <c r="QQ53" s="158"/>
      <c r="QR53" s="158"/>
      <c r="QS53" s="158"/>
      <c r="QT53" s="158"/>
      <c r="QU53" s="158"/>
      <c r="QV53" s="158"/>
      <c r="QW53" s="158"/>
      <c r="QX53" s="158"/>
      <c r="QY53" s="158"/>
      <c r="QZ53" s="158"/>
      <c r="RA53" s="158"/>
      <c r="RB53" s="158"/>
      <c r="RC53" s="158"/>
      <c r="RD53" s="158"/>
      <c r="RE53" s="158"/>
      <c r="RF53" s="158"/>
      <c r="RG53" s="158"/>
      <c r="RH53" s="158"/>
      <c r="RI53" s="158"/>
      <c r="RJ53" s="158"/>
      <c r="RK53" s="158"/>
      <c r="RL53" s="158"/>
      <c r="RM53" s="158"/>
      <c r="RN53" s="158"/>
      <c r="RO53" s="158"/>
      <c r="RP53" s="158"/>
      <c r="RQ53" s="158"/>
      <c r="RR53" s="158"/>
      <c r="RS53" s="158"/>
      <c r="RT53" s="158"/>
      <c r="RU53" s="158"/>
      <c r="RV53" s="158"/>
      <c r="RW53" s="158"/>
      <c r="RX53" s="158"/>
      <c r="RY53" s="158"/>
      <c r="RZ53" s="158"/>
      <c r="SA53" s="158"/>
      <c r="SB53" s="158"/>
      <c r="SC53" s="158"/>
      <c r="SD53" s="158"/>
      <c r="SE53" s="158"/>
      <c r="SF53" s="158"/>
      <c r="SG53" s="158"/>
      <c r="SH53" s="158"/>
      <c r="SI53" s="158"/>
      <c r="SJ53" s="158"/>
      <c r="SK53" s="158"/>
      <c r="SL53" s="158"/>
      <c r="SM53" s="158"/>
      <c r="SN53" s="158"/>
      <c r="SO53" s="158"/>
      <c r="SP53" s="158"/>
      <c r="SQ53" s="158"/>
      <c r="SR53" s="158"/>
      <c r="SS53" s="158"/>
      <c r="ST53" s="158"/>
      <c r="SU53" s="158"/>
      <c r="SV53" s="158"/>
      <c r="SW53" s="158"/>
      <c r="SX53" s="158"/>
      <c r="SY53" s="158"/>
      <c r="SZ53" s="158"/>
      <c r="TA53" s="158"/>
      <c r="TB53" s="158"/>
      <c r="TC53" s="158"/>
      <c r="TD53" s="158"/>
      <c r="TE53" s="158"/>
      <c r="TF53" s="158"/>
      <c r="TG53" s="158"/>
      <c r="TH53" s="158"/>
      <c r="TI53" s="158"/>
      <c r="TJ53" s="158"/>
      <c r="TK53" s="158"/>
      <c r="TL53" s="158"/>
      <c r="TM53" s="158"/>
      <c r="TN53" s="158"/>
      <c r="TO53" s="158"/>
      <c r="TP53" s="158"/>
      <c r="TQ53" s="158"/>
      <c r="TR53" s="158"/>
      <c r="TS53" s="158"/>
      <c r="TT53" s="158"/>
      <c r="TU53" s="158"/>
      <c r="TV53" s="158"/>
      <c r="TW53" s="158"/>
      <c r="TX53" s="158"/>
      <c r="TY53" s="158"/>
      <c r="TZ53" s="158"/>
      <c r="UA53" s="158"/>
      <c r="UB53" s="158"/>
      <c r="UC53" s="158"/>
      <c r="UD53" s="158"/>
      <c r="UE53" s="158"/>
      <c r="UF53" s="158"/>
      <c r="UG53" s="158"/>
      <c r="UH53" s="158"/>
      <c r="UI53" s="158"/>
      <c r="UJ53" s="158"/>
      <c r="UK53" s="158"/>
      <c r="UL53" s="158"/>
      <c r="UM53" s="158"/>
      <c r="UN53" s="158"/>
      <c r="UO53" s="158"/>
      <c r="UP53" s="158"/>
      <c r="UQ53" s="158"/>
      <c r="US53" s="158"/>
      <c r="UT53" s="158"/>
      <c r="UU53" s="158"/>
      <c r="UV53" s="158"/>
      <c r="UW53" s="158"/>
      <c r="UX53" s="158"/>
      <c r="UY53" s="158"/>
      <c r="UZ53" s="158"/>
      <c r="VA53" s="158"/>
      <c r="VB53" s="158"/>
      <c r="VC53" s="158"/>
      <c r="VD53" s="158"/>
      <c r="VE53" s="158"/>
      <c r="VF53" s="158"/>
      <c r="VG53" s="158"/>
      <c r="VH53" s="158"/>
      <c r="VI53" s="158"/>
      <c r="VJ53" s="158"/>
      <c r="VK53" s="158"/>
      <c r="VL53" s="158"/>
      <c r="VN53" s="158"/>
      <c r="VO53" s="158"/>
      <c r="VP53" s="158"/>
      <c r="VQ53" s="158"/>
      <c r="VR53" s="158"/>
      <c r="VS53" s="158"/>
      <c r="VT53" s="158"/>
      <c r="VU53" s="158"/>
      <c r="VV53" s="158"/>
      <c r="VW53" s="158"/>
      <c r="VX53" s="158"/>
      <c r="VY53" s="158"/>
      <c r="VZ53" s="158"/>
      <c r="WA53" s="158"/>
      <c r="WB53" s="158"/>
      <c r="WC53" s="158"/>
      <c r="WD53" s="158"/>
      <c r="WE53" s="158"/>
      <c r="WF53" s="158"/>
      <c r="WG53" s="158"/>
      <c r="WI53" s="158"/>
      <c r="WJ53" s="158"/>
      <c r="WK53" s="158"/>
      <c r="WL53" s="158"/>
      <c r="WM53" s="158"/>
      <c r="WN53" s="158"/>
      <c r="WO53" s="158"/>
      <c r="WP53" s="158"/>
      <c r="WQ53" s="158"/>
      <c r="WR53" s="158"/>
      <c r="WS53" s="158"/>
      <c r="WT53" s="158"/>
      <c r="WU53" s="158"/>
      <c r="WV53" s="158"/>
      <c r="WW53" s="158"/>
      <c r="WX53" s="158"/>
      <c r="WY53" s="158"/>
      <c r="WZ53" s="158"/>
      <c r="XA53" s="158"/>
      <c r="XB53" s="158"/>
      <c r="XD53" s="158"/>
      <c r="XE53" s="158"/>
      <c r="XF53" s="158"/>
      <c r="XG53" s="158"/>
      <c r="XH53" s="158"/>
      <c r="XI53" s="158"/>
      <c r="XJ53" s="158"/>
      <c r="XK53" s="158"/>
      <c r="XL53" s="158"/>
      <c r="XM53" s="158"/>
      <c r="XN53" s="158"/>
      <c r="XO53" s="158"/>
      <c r="XP53" s="158"/>
      <c r="XQ53" s="158"/>
      <c r="XR53" s="158"/>
      <c r="XS53" s="158"/>
      <c r="XT53" s="158"/>
      <c r="XU53" s="158"/>
      <c r="XV53" s="158"/>
      <c r="XW53" s="158"/>
      <c r="XY53" s="158"/>
      <c r="XZ53" s="158"/>
      <c r="YA53" s="158"/>
      <c r="YB53" s="158"/>
      <c r="YC53" s="158"/>
      <c r="YD53" s="158"/>
      <c r="YE53" s="158"/>
      <c r="YF53" s="158"/>
      <c r="YG53" s="158"/>
      <c r="YH53" s="158"/>
      <c r="YI53" s="158"/>
      <c r="YJ53" s="158"/>
      <c r="YK53" s="158"/>
      <c r="YL53" s="158"/>
      <c r="YM53" s="158"/>
      <c r="YN53" s="158"/>
      <c r="YO53" s="158"/>
      <c r="YP53" s="158"/>
      <c r="YQ53" s="158"/>
      <c r="YR53" s="158"/>
      <c r="YT53" s="158"/>
      <c r="YU53" s="158"/>
      <c r="YV53" s="158"/>
      <c r="YW53" s="158"/>
      <c r="YX53" s="158"/>
      <c r="YY53" s="158"/>
      <c r="YZ53" s="158"/>
      <c r="ZA53" s="158"/>
      <c r="ZB53" s="158"/>
      <c r="ZC53" s="158"/>
      <c r="ZD53" s="158"/>
      <c r="ZE53" s="158"/>
      <c r="ZF53" s="158"/>
      <c r="ZG53" s="158"/>
      <c r="ZH53" s="158"/>
      <c r="ZI53" s="158"/>
      <c r="ZJ53" s="158"/>
      <c r="ZK53" s="158"/>
      <c r="ZL53" s="158"/>
      <c r="ZM53" s="158"/>
      <c r="ZO53" s="158"/>
      <c r="ZP53" s="158"/>
      <c r="ZQ53" s="158"/>
      <c r="ZR53" s="158"/>
      <c r="ZS53" s="158"/>
      <c r="ZT53" s="158"/>
      <c r="ZU53" s="158"/>
      <c r="ZV53" s="158"/>
      <c r="ZW53" s="158"/>
      <c r="ZX53" s="158"/>
      <c r="ZY53" s="158"/>
      <c r="ZZ53" s="158"/>
      <c r="AAA53" s="158"/>
      <c r="AAB53" s="158"/>
      <c r="AAC53" s="158"/>
      <c r="AAD53" s="158"/>
      <c r="AAE53" s="158"/>
      <c r="AAF53" s="158"/>
      <c r="AAG53" s="158"/>
      <c r="AAH53" s="158"/>
      <c r="AAJ53" s="158"/>
      <c r="AAK53" s="158"/>
      <c r="AAL53" s="158"/>
      <c r="AAM53" s="158"/>
      <c r="AAN53" s="158"/>
      <c r="AAO53" s="158"/>
      <c r="AAP53" s="158"/>
      <c r="AAQ53" s="158"/>
      <c r="AAR53" s="158"/>
      <c r="AAS53" s="158"/>
      <c r="AAT53" s="158"/>
      <c r="AAU53" s="158"/>
      <c r="AAV53" s="158"/>
      <c r="AAW53" s="158"/>
      <c r="AAX53" s="158"/>
      <c r="AAY53" s="158"/>
      <c r="AAZ53" s="158"/>
      <c r="ABA53" s="158"/>
      <c r="ABB53" s="158"/>
      <c r="ABC53" s="158"/>
      <c r="ABE53" s="158"/>
      <c r="ABF53" s="158"/>
      <c r="ABG53" s="158"/>
      <c r="ABH53" s="158"/>
      <c r="ABI53" s="158"/>
      <c r="ABJ53" s="158"/>
      <c r="ABK53" s="158"/>
      <c r="ABL53" s="158"/>
      <c r="ABM53" s="158"/>
      <c r="ABN53" s="158"/>
      <c r="ABO53" s="158"/>
      <c r="ABP53" s="158"/>
      <c r="ABQ53" s="158"/>
      <c r="ABR53" s="158"/>
      <c r="ABS53" s="158"/>
      <c r="ABT53" s="158"/>
      <c r="ABU53" s="158"/>
      <c r="ABV53" s="158"/>
      <c r="ABW53" s="158"/>
      <c r="ABX53" s="158"/>
      <c r="ABZ53" s="158"/>
      <c r="ACA53" s="158"/>
      <c r="ACB53" s="158"/>
      <c r="ACC53" s="158"/>
      <c r="ACD53" s="158"/>
      <c r="ACE53" s="158"/>
      <c r="ACF53" s="158"/>
      <c r="ACG53" s="158"/>
      <c r="ACH53" s="158"/>
      <c r="ACI53" s="158"/>
      <c r="ACJ53" s="158"/>
      <c r="ACK53" s="158"/>
      <c r="ACL53" s="158"/>
      <c r="ACM53" s="158"/>
      <c r="ACN53" s="158"/>
      <c r="ACO53" s="158"/>
      <c r="ACP53" s="158"/>
      <c r="ACQ53" s="158"/>
      <c r="ACR53" s="158"/>
      <c r="ACS53" s="158"/>
      <c r="ACU53" s="158"/>
      <c r="ACV53" s="158"/>
      <c r="ACW53" s="158"/>
      <c r="ACX53" s="158"/>
      <c r="ACY53" s="158"/>
      <c r="ACZ53" s="158"/>
      <c r="ADA53" s="158"/>
      <c r="ADB53" s="158"/>
      <c r="ADC53" s="158"/>
      <c r="ADD53" s="158"/>
      <c r="ADE53" s="158"/>
      <c r="ADF53" s="158"/>
      <c r="ADG53" s="158"/>
      <c r="ADH53" s="158"/>
      <c r="ADI53" s="158"/>
      <c r="ADJ53" s="158"/>
      <c r="ADK53" s="158"/>
      <c r="ADL53" s="158"/>
      <c r="ADM53" s="158"/>
      <c r="ADN53" s="158"/>
      <c r="ADP53" s="158"/>
      <c r="ADQ53" s="158"/>
      <c r="ADR53" s="158"/>
      <c r="ADS53" s="158"/>
      <c r="ADT53" s="158"/>
      <c r="ADU53" s="158"/>
      <c r="ADV53" s="158"/>
      <c r="ADW53" s="158"/>
      <c r="ADX53" s="158"/>
      <c r="ADY53" s="158"/>
      <c r="ADZ53" s="158"/>
      <c r="AEA53" s="158"/>
      <c r="AEB53" s="158"/>
      <c r="AEC53" s="158"/>
      <c r="AED53" s="158"/>
      <c r="AEE53" s="158"/>
      <c r="AEF53" s="158"/>
      <c r="AEG53" s="158"/>
      <c r="AEH53" s="158"/>
      <c r="AEI53" s="158"/>
      <c r="AEK53" s="158"/>
      <c r="AEL53" s="158"/>
      <c r="AEM53" s="158"/>
      <c r="AEN53" s="158"/>
      <c r="AEO53" s="158"/>
      <c r="AEP53" s="158"/>
      <c r="AEQ53" s="158"/>
      <c r="AER53" s="158"/>
      <c r="AES53" s="158"/>
      <c r="AET53" s="158"/>
      <c r="AEU53" s="158"/>
      <c r="AEV53" s="158"/>
      <c r="AEW53" s="158"/>
      <c r="AEX53" s="158"/>
      <c r="AEY53" s="158"/>
      <c r="AEZ53" s="158"/>
      <c r="AFA53" s="158"/>
      <c r="AFB53" s="158"/>
      <c r="AFC53" s="158"/>
      <c r="AFD53" s="158"/>
    </row>
    <row r="54" spans="1:837" s="151" customFormat="1" ht="20.100000000000001" customHeight="1" outlineLevel="1">
      <c r="A54" s="93" t="s">
        <v>398</v>
      </c>
      <c r="B54" s="94" t="s">
        <v>497</v>
      </c>
      <c r="C54" s="108" t="s">
        <v>399</v>
      </c>
      <c r="D54" s="109"/>
      <c r="E54" s="165"/>
      <c r="F54" s="204">
        <f>MIN(F55:F56)</f>
        <v>45495</v>
      </c>
      <c r="G54" s="204">
        <f>MAX(G55:G56)</f>
        <v>45542</v>
      </c>
      <c r="H54" s="96">
        <f t="shared" si="60"/>
        <v>48</v>
      </c>
      <c r="I54" s="97">
        <f t="shared" ca="1" si="61"/>
        <v>0</v>
      </c>
      <c r="J54" s="205">
        <f ca="1">AVERAGE(J55:J56)*2</f>
        <v>0</v>
      </c>
      <c r="K54" s="97">
        <f ca="1">I54+J54/H54</f>
        <v>0</v>
      </c>
      <c r="L54" s="150"/>
      <c r="M54" s="150"/>
      <c r="N54" s="150"/>
      <c r="O54" s="150"/>
      <c r="P54" s="150"/>
      <c r="Q54" s="150"/>
      <c r="R54" s="150"/>
      <c r="S54" s="150"/>
      <c r="T54" s="150"/>
      <c r="U54" s="150"/>
      <c r="V54" s="150"/>
      <c r="W54" s="150"/>
      <c r="X54" s="150"/>
      <c r="Y54" s="150"/>
      <c r="Z54" s="150"/>
      <c r="AA54" s="150"/>
      <c r="AB54" s="150"/>
      <c r="AC54" s="150"/>
      <c r="AD54" s="150"/>
      <c r="AE54" s="150"/>
      <c r="AF54" s="150"/>
      <c r="AG54" s="150"/>
      <c r="AH54" s="150"/>
      <c r="AI54" s="150"/>
      <c r="AJ54" s="150"/>
      <c r="AK54" s="150"/>
      <c r="AL54" s="150"/>
      <c r="AM54" s="150"/>
      <c r="AN54" s="150"/>
      <c r="AO54" s="150"/>
      <c r="AP54" s="150"/>
      <c r="AQ54" s="150"/>
      <c r="AR54" s="150"/>
      <c r="AS54" s="150"/>
      <c r="AT54" s="150"/>
      <c r="AU54" s="150"/>
      <c r="AV54" s="150"/>
      <c r="AW54" s="150"/>
      <c r="AX54" s="150"/>
      <c r="AY54" s="150"/>
      <c r="AZ54" s="150"/>
      <c r="BA54" s="150"/>
      <c r="BB54" s="150"/>
      <c r="BC54" s="150"/>
      <c r="BD54" s="150"/>
      <c r="BE54" s="150"/>
      <c r="BF54" s="150"/>
      <c r="BG54" s="150"/>
      <c r="BH54" s="150"/>
      <c r="BI54" s="150"/>
      <c r="BJ54" s="150"/>
      <c r="BK54" s="150"/>
      <c r="BL54" s="150"/>
      <c r="BM54" s="150"/>
      <c r="BN54" s="150"/>
      <c r="BO54" s="150"/>
      <c r="BP54" s="150"/>
      <c r="BQ54" s="150"/>
      <c r="BR54" s="150"/>
      <c r="BS54" s="150"/>
      <c r="BT54" s="150"/>
      <c r="BU54" s="150"/>
      <c r="BV54" s="150"/>
      <c r="BW54" s="150"/>
      <c r="BX54" s="150"/>
      <c r="BY54" s="150"/>
      <c r="BZ54" s="150"/>
      <c r="CA54" s="150"/>
      <c r="CB54" s="150"/>
      <c r="CC54" s="150"/>
      <c r="CD54" s="150"/>
      <c r="CE54" s="150"/>
      <c r="CF54" s="150"/>
      <c r="CG54" s="150"/>
      <c r="CH54" s="150"/>
      <c r="CI54" s="150"/>
      <c r="CJ54" s="150"/>
      <c r="CK54" s="150"/>
      <c r="CL54" s="150"/>
      <c r="CM54" s="150"/>
      <c r="CN54" s="150"/>
      <c r="CO54" s="150"/>
      <c r="CP54" s="150"/>
      <c r="CQ54" s="150"/>
      <c r="CR54" s="150"/>
      <c r="CS54" s="150"/>
      <c r="CT54" s="150"/>
      <c r="CU54" s="150"/>
      <c r="CV54" s="150"/>
      <c r="CW54" s="150"/>
      <c r="CX54" s="150"/>
      <c r="CY54" s="150"/>
      <c r="CZ54" s="150"/>
      <c r="DA54" s="150"/>
      <c r="DB54" s="150"/>
      <c r="DC54" s="150"/>
      <c r="DD54" s="150"/>
      <c r="DE54" s="150"/>
      <c r="DF54" s="150"/>
      <c r="DG54" s="150"/>
      <c r="DH54" s="150"/>
      <c r="DI54" s="150"/>
      <c r="DJ54" s="150"/>
      <c r="DK54" s="150"/>
      <c r="DL54" s="150"/>
      <c r="DM54" s="150"/>
      <c r="DN54" s="150"/>
      <c r="DO54" s="150"/>
      <c r="DP54" s="150"/>
      <c r="DQ54" s="150"/>
      <c r="DR54" s="150"/>
      <c r="DS54" s="150"/>
      <c r="DT54" s="150"/>
      <c r="DU54" s="150"/>
      <c r="DV54" s="150"/>
      <c r="DW54" s="150"/>
      <c r="DX54" s="150"/>
      <c r="DY54" s="150"/>
      <c r="DZ54" s="150"/>
      <c r="EA54" s="150"/>
      <c r="EB54" s="150"/>
      <c r="EC54" s="150"/>
      <c r="ED54" s="150"/>
      <c r="EE54" s="150"/>
      <c r="EF54" s="150"/>
      <c r="EG54" s="150"/>
      <c r="EH54" s="150"/>
      <c r="EI54" s="150"/>
      <c r="EJ54" s="150"/>
      <c r="EK54" s="150"/>
      <c r="EL54" s="150"/>
      <c r="EM54" s="150"/>
      <c r="EN54" s="150"/>
      <c r="EO54" s="150"/>
      <c r="EP54" s="150"/>
      <c r="EQ54" s="150"/>
      <c r="ER54" s="150"/>
      <c r="ES54" s="150"/>
      <c r="ET54" s="150"/>
      <c r="EU54" s="150"/>
      <c r="EV54" s="150"/>
      <c r="EW54" s="150"/>
      <c r="EX54" s="150"/>
      <c r="EY54" s="150"/>
      <c r="EZ54" s="150"/>
      <c r="FA54" s="150"/>
      <c r="FB54" s="150"/>
      <c r="FC54" s="150"/>
      <c r="FD54" s="150"/>
      <c r="FE54" s="150"/>
      <c r="FF54" s="150"/>
      <c r="FG54" s="150"/>
      <c r="FH54" s="150"/>
      <c r="FI54" s="150"/>
      <c r="FJ54" s="150"/>
      <c r="FK54" s="150"/>
      <c r="FL54" s="150"/>
      <c r="FM54" s="150"/>
      <c r="FN54" s="150"/>
      <c r="FO54" s="150"/>
      <c r="FP54" s="150"/>
      <c r="FQ54" s="150"/>
      <c r="FR54" s="150"/>
      <c r="FS54" s="150"/>
      <c r="FT54" s="150"/>
      <c r="FU54" s="150"/>
      <c r="FV54" s="150"/>
      <c r="FW54" s="150"/>
      <c r="FX54" s="150"/>
      <c r="FY54" s="150"/>
      <c r="FZ54" s="150"/>
      <c r="GA54" s="150"/>
      <c r="GB54" s="150"/>
      <c r="GC54" s="150"/>
      <c r="GD54" s="150"/>
      <c r="GE54" s="150"/>
      <c r="GF54" s="150"/>
      <c r="GG54" s="150"/>
      <c r="GH54" s="150"/>
      <c r="GI54" s="150"/>
      <c r="GJ54" s="150"/>
      <c r="GK54" s="150"/>
      <c r="GL54" s="150"/>
      <c r="GM54" s="150"/>
      <c r="GN54" s="150"/>
      <c r="GO54" s="150"/>
      <c r="GP54" s="150"/>
      <c r="GQ54" s="150"/>
      <c r="GR54" s="150"/>
      <c r="GS54" s="150"/>
      <c r="GT54" s="150"/>
      <c r="GU54" s="150"/>
      <c r="GV54" s="150"/>
      <c r="GW54" s="150"/>
      <c r="GX54" s="150"/>
      <c r="GY54" s="150"/>
      <c r="GZ54" s="150"/>
      <c r="HA54" s="150"/>
      <c r="HB54" s="150"/>
      <c r="HC54" s="150"/>
      <c r="HD54" s="150"/>
      <c r="HE54" s="150"/>
      <c r="HF54" s="150"/>
      <c r="HG54" s="150"/>
      <c r="HH54" s="150"/>
      <c r="HI54" s="150"/>
      <c r="HJ54" s="150"/>
      <c r="HK54" s="150"/>
      <c r="HL54" s="150"/>
      <c r="HM54" s="150"/>
      <c r="HN54" s="150"/>
      <c r="HO54" s="150"/>
      <c r="HP54" s="150"/>
      <c r="HQ54" s="150"/>
      <c r="HR54" s="150"/>
      <c r="HS54" s="150"/>
      <c r="HT54" s="150"/>
      <c r="HU54" s="150"/>
      <c r="HV54" s="150"/>
      <c r="HW54" s="150"/>
      <c r="HX54" s="150"/>
      <c r="HY54" s="150"/>
      <c r="HZ54" s="150"/>
      <c r="IA54" s="150"/>
      <c r="IB54" s="150"/>
      <c r="IC54" s="150"/>
      <c r="ID54" s="150"/>
      <c r="IE54" s="150"/>
      <c r="IF54" s="150"/>
      <c r="IG54" s="150"/>
      <c r="IH54" s="150"/>
      <c r="II54" s="150"/>
      <c r="IJ54" s="150"/>
      <c r="IK54" s="150"/>
      <c r="IL54" s="150"/>
      <c r="IM54" s="150"/>
      <c r="IN54" s="150"/>
      <c r="IO54" s="150"/>
      <c r="IP54" s="150"/>
      <c r="IQ54" s="150"/>
      <c r="IR54" s="150"/>
      <c r="IS54" s="150"/>
      <c r="IT54" s="150"/>
      <c r="IU54" s="150"/>
      <c r="IV54" s="150"/>
      <c r="IW54" s="150"/>
      <c r="IX54" s="150"/>
      <c r="IY54" s="150"/>
      <c r="IZ54" s="150"/>
      <c r="JA54" s="150"/>
      <c r="JB54" s="150"/>
      <c r="JC54" s="150"/>
      <c r="JD54" s="150"/>
      <c r="JE54" s="150"/>
      <c r="JF54" s="150"/>
      <c r="JG54" s="150"/>
      <c r="JH54" s="150"/>
      <c r="JI54" s="150"/>
      <c r="JJ54" s="150"/>
      <c r="JK54" s="150"/>
      <c r="JL54" s="150"/>
      <c r="JM54" s="150"/>
      <c r="JN54" s="150"/>
      <c r="JO54" s="150"/>
      <c r="JP54" s="150"/>
      <c r="JQ54" s="150"/>
      <c r="JR54" s="150"/>
      <c r="JS54" s="150"/>
      <c r="JT54" s="150"/>
      <c r="JU54" s="150"/>
      <c r="JV54" s="150"/>
      <c r="JW54" s="150"/>
      <c r="JX54" s="150"/>
      <c r="JY54" s="150"/>
      <c r="JZ54" s="150"/>
      <c r="KA54" s="150"/>
      <c r="KB54" s="150"/>
      <c r="KC54" s="150"/>
      <c r="KD54" s="150"/>
      <c r="KE54" s="150"/>
      <c r="KF54" s="150"/>
      <c r="KG54" s="150"/>
      <c r="KH54" s="150"/>
      <c r="KI54" s="150"/>
      <c r="KJ54" s="150"/>
      <c r="KK54" s="150"/>
      <c r="KL54" s="150"/>
      <c r="KM54" s="150"/>
      <c r="KN54" s="150"/>
      <c r="KO54" s="150"/>
      <c r="KP54" s="150"/>
      <c r="KQ54" s="150"/>
      <c r="KR54" s="150"/>
      <c r="KS54" s="150"/>
      <c r="KT54" s="150"/>
      <c r="KU54" s="150"/>
      <c r="KV54" s="150"/>
      <c r="KW54" s="150"/>
      <c r="KX54" s="150"/>
      <c r="KY54" s="150"/>
      <c r="KZ54" s="150"/>
      <c r="LA54" s="150"/>
      <c r="LB54" s="150"/>
      <c r="LC54" s="150"/>
      <c r="LD54" s="150"/>
      <c r="LE54" s="150"/>
      <c r="LF54" s="150"/>
      <c r="LG54" s="150"/>
      <c r="LH54" s="150"/>
      <c r="LI54" s="150"/>
      <c r="LJ54" s="150"/>
      <c r="LK54" s="150"/>
      <c r="LL54" s="150"/>
      <c r="LM54" s="150"/>
      <c r="LN54" s="150"/>
      <c r="LO54" s="150"/>
      <c r="LP54" s="150"/>
      <c r="LQ54" s="150"/>
      <c r="LR54" s="150"/>
      <c r="LS54" s="150"/>
      <c r="LT54" s="150"/>
      <c r="LU54" s="150"/>
      <c r="LV54" s="150"/>
      <c r="LW54" s="150"/>
      <c r="LX54" s="150"/>
      <c r="LY54" s="150"/>
      <c r="LZ54" s="150"/>
      <c r="MA54" s="150"/>
      <c r="MB54" s="150"/>
      <c r="MC54" s="150"/>
      <c r="MD54" s="150"/>
      <c r="ME54" s="150"/>
      <c r="MF54" s="150"/>
      <c r="MG54" s="150"/>
      <c r="MH54" s="150"/>
      <c r="MI54" s="150"/>
      <c r="MJ54" s="150"/>
      <c r="MK54" s="150"/>
      <c r="ML54" s="150"/>
      <c r="MM54" s="150"/>
      <c r="MN54" s="150"/>
      <c r="MO54" s="150"/>
      <c r="MP54" s="150"/>
      <c r="MQ54" s="150"/>
      <c r="MR54" s="150"/>
      <c r="MS54" s="150"/>
      <c r="MT54" s="150"/>
      <c r="MU54" s="150"/>
      <c r="MV54" s="150"/>
      <c r="MW54" s="150"/>
      <c r="MX54" s="150"/>
      <c r="MY54" s="150"/>
      <c r="MZ54" s="150"/>
      <c r="NA54" s="150"/>
      <c r="NB54" s="150"/>
      <c r="NC54" s="150"/>
      <c r="ND54" s="150"/>
      <c r="NE54" s="150"/>
      <c r="NF54" s="150"/>
      <c r="NG54" s="150"/>
      <c r="NH54" s="150"/>
      <c r="NI54" s="150"/>
      <c r="NJ54" s="150"/>
      <c r="NK54" s="150"/>
      <c r="NL54" s="150"/>
      <c r="NM54" s="150"/>
      <c r="NN54" s="150"/>
      <c r="NO54" s="150"/>
      <c r="NP54" s="150"/>
      <c r="NQ54" s="150"/>
      <c r="NR54" s="150"/>
      <c r="NS54" s="150"/>
      <c r="NT54" s="150"/>
      <c r="NU54" s="150"/>
      <c r="NV54" s="150"/>
      <c r="NW54" s="150"/>
      <c r="NX54" s="150"/>
      <c r="NY54" s="150"/>
      <c r="NZ54" s="150"/>
      <c r="OA54" s="150"/>
      <c r="OB54" s="150"/>
      <c r="OC54" s="150"/>
      <c r="OD54" s="150"/>
      <c r="OE54" s="150"/>
      <c r="OF54" s="150"/>
      <c r="OG54" s="150"/>
      <c r="OH54" s="150"/>
      <c r="OI54" s="150"/>
      <c r="OJ54" s="150"/>
      <c r="OK54" s="150"/>
      <c r="OL54" s="150"/>
      <c r="OM54" s="150"/>
      <c r="ON54" s="150"/>
      <c r="OO54" s="150"/>
      <c r="OP54" s="150"/>
      <c r="OQ54" s="150"/>
      <c r="OR54" s="150"/>
      <c r="OS54" s="150"/>
      <c r="OT54" s="150"/>
      <c r="OU54" s="150"/>
      <c r="OV54" s="150"/>
      <c r="OW54" s="150"/>
      <c r="OX54" s="150"/>
      <c r="OY54" s="150"/>
      <c r="OZ54" s="150"/>
      <c r="PA54" s="150"/>
      <c r="PB54" s="150"/>
      <c r="PC54" s="150"/>
      <c r="PD54" s="150"/>
      <c r="PE54" s="150"/>
      <c r="PF54" s="150"/>
      <c r="PG54" s="150"/>
      <c r="PH54" s="150"/>
      <c r="PI54" s="150"/>
      <c r="PJ54" s="150"/>
      <c r="PK54" s="150"/>
      <c r="PL54" s="150"/>
      <c r="PM54" s="150"/>
      <c r="PN54" s="150"/>
      <c r="PO54" s="150"/>
      <c r="PP54" s="150"/>
      <c r="PQ54" s="150"/>
      <c r="PR54" s="150"/>
      <c r="PS54" s="150"/>
      <c r="PT54" s="150"/>
      <c r="PU54" s="150"/>
      <c r="PV54" s="150"/>
      <c r="PW54" s="150"/>
      <c r="PX54" s="150"/>
      <c r="PY54" s="150"/>
      <c r="PZ54" s="150"/>
      <c r="QA54" s="150"/>
      <c r="QB54" s="150"/>
      <c r="QC54" s="150"/>
      <c r="QD54" s="150"/>
      <c r="QE54" s="150"/>
      <c r="QF54" s="150"/>
      <c r="QG54" s="150"/>
      <c r="QH54" s="150"/>
      <c r="QI54" s="150"/>
      <c r="QJ54" s="150"/>
      <c r="QK54" s="150"/>
      <c r="QL54" s="150"/>
      <c r="QM54" s="150"/>
      <c r="QN54" s="150"/>
      <c r="QO54" s="150"/>
      <c r="QP54" s="150"/>
      <c r="QQ54" s="150"/>
      <c r="QR54" s="150"/>
      <c r="QS54" s="150"/>
      <c r="QT54" s="150"/>
      <c r="QU54" s="150"/>
      <c r="QV54" s="150"/>
      <c r="QW54" s="150"/>
      <c r="QX54" s="150"/>
      <c r="QY54" s="150"/>
      <c r="QZ54" s="150"/>
      <c r="RA54" s="150"/>
      <c r="RB54" s="150"/>
      <c r="RC54" s="150"/>
      <c r="RD54" s="150"/>
      <c r="RE54" s="150"/>
      <c r="RF54" s="150"/>
      <c r="RG54" s="150"/>
      <c r="RH54" s="150"/>
      <c r="RI54" s="150"/>
      <c r="RJ54" s="150"/>
      <c r="RK54" s="150"/>
      <c r="RL54" s="150"/>
      <c r="RM54" s="150"/>
      <c r="RN54" s="150"/>
      <c r="RO54" s="150"/>
      <c r="RP54" s="150"/>
      <c r="RQ54" s="150"/>
      <c r="RR54" s="150"/>
      <c r="RS54" s="150"/>
      <c r="RT54" s="150"/>
      <c r="RU54" s="150"/>
      <c r="RV54" s="150"/>
      <c r="RW54" s="150"/>
      <c r="RX54" s="150"/>
      <c r="RY54" s="150"/>
      <c r="RZ54" s="150"/>
      <c r="SA54" s="150"/>
      <c r="SB54" s="150"/>
      <c r="SC54" s="150"/>
      <c r="SD54" s="150"/>
      <c r="SE54" s="150"/>
      <c r="SF54" s="150"/>
      <c r="SG54" s="150"/>
      <c r="SH54" s="150"/>
      <c r="SI54" s="150"/>
      <c r="SJ54" s="150"/>
      <c r="SK54" s="150"/>
      <c r="SL54" s="150"/>
      <c r="SM54" s="150"/>
      <c r="SN54" s="150"/>
      <c r="SO54" s="150"/>
      <c r="SP54" s="150"/>
      <c r="SQ54" s="150"/>
      <c r="SR54" s="150"/>
      <c r="SS54" s="150"/>
      <c r="ST54" s="150"/>
      <c r="SU54" s="150"/>
      <c r="SV54" s="150"/>
      <c r="SW54" s="150"/>
      <c r="SX54" s="150"/>
      <c r="SY54" s="150"/>
      <c r="SZ54" s="150"/>
      <c r="TA54" s="150"/>
      <c r="TB54" s="150"/>
      <c r="TC54" s="150"/>
      <c r="TD54" s="150"/>
      <c r="TE54" s="150"/>
      <c r="TF54" s="150"/>
      <c r="TG54" s="150"/>
      <c r="TH54" s="150"/>
      <c r="TI54" s="150"/>
      <c r="TJ54" s="150"/>
      <c r="TK54" s="150"/>
      <c r="TL54" s="150"/>
      <c r="TM54" s="150"/>
      <c r="TN54" s="150"/>
      <c r="TO54" s="150"/>
      <c r="TP54" s="150"/>
      <c r="TQ54" s="150"/>
      <c r="TR54" s="150"/>
      <c r="TS54" s="150"/>
      <c r="TT54" s="150"/>
      <c r="TU54" s="150"/>
      <c r="TV54" s="150"/>
      <c r="TW54" s="150"/>
      <c r="TX54" s="150"/>
      <c r="TY54" s="150"/>
      <c r="TZ54" s="150"/>
      <c r="UA54" s="150"/>
      <c r="UB54" s="150"/>
      <c r="UC54" s="150"/>
      <c r="UD54" s="150"/>
      <c r="UE54" s="150"/>
      <c r="UF54" s="150"/>
      <c r="UG54" s="150"/>
      <c r="UH54" s="150"/>
      <c r="UI54" s="150"/>
      <c r="UJ54" s="150"/>
      <c r="UK54" s="150"/>
      <c r="UL54" s="150"/>
      <c r="UM54" s="150"/>
      <c r="UN54" s="150"/>
      <c r="UO54" s="150"/>
      <c r="UP54" s="150"/>
      <c r="UQ54" s="150"/>
      <c r="US54" s="150"/>
      <c r="UT54" s="150"/>
      <c r="UU54" s="150"/>
      <c r="UV54" s="150"/>
      <c r="UW54" s="150"/>
      <c r="UX54" s="150"/>
      <c r="UY54" s="150"/>
      <c r="UZ54" s="150"/>
      <c r="VA54" s="150"/>
      <c r="VB54" s="150"/>
      <c r="VC54" s="150"/>
      <c r="VD54" s="150"/>
      <c r="VE54" s="150"/>
      <c r="VF54" s="150"/>
      <c r="VG54" s="150"/>
      <c r="VH54" s="150"/>
      <c r="VI54" s="150"/>
      <c r="VJ54" s="150"/>
      <c r="VK54" s="150"/>
      <c r="VL54" s="150"/>
      <c r="VN54" s="150"/>
      <c r="VO54" s="150"/>
      <c r="VP54" s="150"/>
      <c r="VQ54" s="150"/>
      <c r="VR54" s="150"/>
      <c r="VS54" s="150"/>
      <c r="VT54" s="150"/>
      <c r="VU54" s="150"/>
      <c r="VV54" s="150"/>
      <c r="VW54" s="150"/>
      <c r="VX54" s="150"/>
      <c r="VY54" s="150"/>
      <c r="VZ54" s="150"/>
      <c r="WA54" s="150"/>
      <c r="WB54" s="150"/>
      <c r="WC54" s="150"/>
      <c r="WD54" s="150"/>
      <c r="WE54" s="150"/>
      <c r="WF54" s="150"/>
      <c r="WG54" s="150"/>
      <c r="WI54" s="150"/>
      <c r="WJ54" s="150"/>
      <c r="WK54" s="150"/>
      <c r="WL54" s="150"/>
      <c r="WM54" s="150"/>
      <c r="WN54" s="150"/>
      <c r="WO54" s="150"/>
      <c r="WP54" s="150"/>
      <c r="WQ54" s="150"/>
      <c r="WR54" s="150"/>
      <c r="WS54" s="150"/>
      <c r="WT54" s="150"/>
      <c r="WU54" s="150"/>
      <c r="WV54" s="150"/>
      <c r="WW54" s="150"/>
      <c r="WX54" s="150"/>
      <c r="WY54" s="150"/>
      <c r="WZ54" s="150"/>
      <c r="XA54" s="150"/>
      <c r="XB54" s="150"/>
      <c r="XD54" s="150"/>
      <c r="XE54" s="150"/>
      <c r="XF54" s="150"/>
      <c r="XG54" s="150"/>
      <c r="XH54" s="150"/>
      <c r="XI54" s="150"/>
      <c r="XJ54" s="150"/>
      <c r="XK54" s="150"/>
      <c r="XL54" s="150"/>
      <c r="XM54" s="150"/>
      <c r="XN54" s="150"/>
      <c r="XO54" s="150"/>
      <c r="XP54" s="150"/>
      <c r="XQ54" s="150"/>
      <c r="XR54" s="150"/>
      <c r="XS54" s="150"/>
      <c r="XT54" s="150"/>
      <c r="XU54" s="150"/>
      <c r="XV54" s="150"/>
      <c r="XW54" s="150"/>
      <c r="XY54" s="150"/>
      <c r="XZ54" s="150"/>
      <c r="YA54" s="150"/>
      <c r="YB54" s="150"/>
      <c r="YC54" s="150"/>
      <c r="YD54" s="150"/>
      <c r="YE54" s="150"/>
      <c r="YF54" s="150"/>
      <c r="YG54" s="150"/>
      <c r="YH54" s="150"/>
      <c r="YI54" s="150"/>
      <c r="YJ54" s="150"/>
      <c r="YK54" s="150"/>
      <c r="YL54" s="150"/>
      <c r="YM54" s="150"/>
      <c r="YN54" s="150"/>
      <c r="YO54" s="150"/>
      <c r="YP54" s="150"/>
      <c r="YQ54" s="150"/>
      <c r="YR54" s="150"/>
      <c r="YT54" s="150"/>
      <c r="YU54" s="150"/>
      <c r="YV54" s="150"/>
      <c r="YW54" s="150"/>
      <c r="YX54" s="150"/>
      <c r="YY54" s="150"/>
      <c r="YZ54" s="150"/>
      <c r="ZA54" s="150"/>
      <c r="ZB54" s="150"/>
      <c r="ZC54" s="150"/>
      <c r="ZD54" s="150"/>
      <c r="ZE54" s="150"/>
      <c r="ZF54" s="150"/>
      <c r="ZG54" s="150"/>
      <c r="ZH54" s="150"/>
      <c r="ZI54" s="150"/>
      <c r="ZJ54" s="150"/>
      <c r="ZK54" s="150"/>
      <c r="ZL54" s="150"/>
      <c r="ZM54" s="150"/>
      <c r="ZO54" s="150"/>
      <c r="ZP54" s="150"/>
      <c r="ZQ54" s="150"/>
      <c r="ZR54" s="150"/>
      <c r="ZS54" s="150"/>
      <c r="ZT54" s="150"/>
      <c r="ZU54" s="150"/>
      <c r="ZV54" s="150"/>
      <c r="ZW54" s="150"/>
      <c r="ZX54" s="150"/>
      <c r="ZY54" s="150"/>
      <c r="ZZ54" s="150"/>
      <c r="AAA54" s="150"/>
      <c r="AAB54" s="150"/>
      <c r="AAC54" s="150"/>
      <c r="AAD54" s="150"/>
      <c r="AAE54" s="150"/>
      <c r="AAF54" s="150"/>
      <c r="AAG54" s="150"/>
      <c r="AAH54" s="150"/>
      <c r="AAJ54" s="150"/>
      <c r="AAK54" s="150"/>
      <c r="AAL54" s="150"/>
      <c r="AAM54" s="150"/>
      <c r="AAN54" s="150"/>
      <c r="AAO54" s="150"/>
      <c r="AAP54" s="150"/>
      <c r="AAQ54" s="150"/>
      <c r="AAR54" s="150"/>
      <c r="AAS54" s="150"/>
      <c r="AAT54" s="150"/>
      <c r="AAU54" s="150"/>
      <c r="AAV54" s="150"/>
      <c r="AAW54" s="150"/>
      <c r="AAX54" s="150"/>
      <c r="AAY54" s="150"/>
      <c r="AAZ54" s="150"/>
      <c r="ABA54" s="150"/>
      <c r="ABB54" s="150"/>
      <c r="ABC54" s="150"/>
      <c r="ABE54" s="150"/>
      <c r="ABF54" s="150"/>
      <c r="ABG54" s="150"/>
      <c r="ABH54" s="150"/>
      <c r="ABI54" s="150"/>
      <c r="ABJ54" s="150"/>
      <c r="ABK54" s="150"/>
      <c r="ABL54" s="150"/>
      <c r="ABM54" s="150"/>
      <c r="ABN54" s="150"/>
      <c r="ABO54" s="150"/>
      <c r="ABP54" s="150"/>
      <c r="ABQ54" s="150"/>
      <c r="ABR54" s="150"/>
      <c r="ABS54" s="150"/>
      <c r="ABT54" s="150"/>
      <c r="ABU54" s="150"/>
      <c r="ABV54" s="150"/>
      <c r="ABW54" s="150"/>
      <c r="ABX54" s="150"/>
      <c r="ABZ54" s="150"/>
      <c r="ACA54" s="150"/>
      <c r="ACB54" s="150"/>
      <c r="ACC54" s="150"/>
      <c r="ACD54" s="150"/>
      <c r="ACE54" s="150"/>
      <c r="ACF54" s="150"/>
      <c r="ACG54" s="150"/>
      <c r="ACH54" s="150"/>
      <c r="ACI54" s="150"/>
      <c r="ACJ54" s="150"/>
      <c r="ACK54" s="150"/>
      <c r="ACL54" s="150"/>
      <c r="ACM54" s="150"/>
      <c r="ACN54" s="150"/>
      <c r="ACO54" s="150"/>
      <c r="ACP54" s="150"/>
      <c r="ACQ54" s="150"/>
      <c r="ACR54" s="150"/>
      <c r="ACS54" s="150"/>
      <c r="ACU54" s="150"/>
      <c r="ACV54" s="150"/>
      <c r="ACW54" s="150"/>
      <c r="ACX54" s="150"/>
      <c r="ACY54" s="150"/>
      <c r="ACZ54" s="150"/>
      <c r="ADA54" s="150"/>
      <c r="ADB54" s="150"/>
      <c r="ADC54" s="150"/>
      <c r="ADD54" s="150"/>
      <c r="ADE54" s="150"/>
      <c r="ADF54" s="150"/>
      <c r="ADG54" s="150"/>
      <c r="ADH54" s="150"/>
      <c r="ADI54" s="150"/>
      <c r="ADJ54" s="150"/>
      <c r="ADK54" s="150"/>
      <c r="ADL54" s="150"/>
      <c r="ADM54" s="150"/>
      <c r="ADN54" s="150"/>
      <c r="ADP54" s="150"/>
      <c r="ADQ54" s="150"/>
      <c r="ADR54" s="150"/>
      <c r="ADS54" s="150"/>
      <c r="ADT54" s="150"/>
      <c r="ADU54" s="150"/>
      <c r="ADV54" s="150"/>
      <c r="ADW54" s="150"/>
      <c r="ADX54" s="150"/>
      <c r="ADY54" s="150"/>
      <c r="ADZ54" s="150"/>
      <c r="AEA54" s="150"/>
      <c r="AEB54" s="150"/>
      <c r="AEC54" s="150"/>
      <c r="AED54" s="150"/>
      <c r="AEE54" s="150"/>
      <c r="AEF54" s="150"/>
      <c r="AEG54" s="150"/>
      <c r="AEH54" s="150"/>
      <c r="AEI54" s="150"/>
      <c r="AEK54" s="150"/>
      <c r="AEL54" s="150"/>
      <c r="AEM54" s="150"/>
      <c r="AEN54" s="150"/>
      <c r="AEO54" s="150"/>
      <c r="AEP54" s="150"/>
      <c r="AEQ54" s="150"/>
      <c r="AER54" s="150"/>
      <c r="AES54" s="150"/>
      <c r="AET54" s="150"/>
      <c r="AEU54" s="150"/>
      <c r="AEV54" s="150"/>
      <c r="AEW54" s="150"/>
      <c r="AEX54" s="150"/>
      <c r="AEY54" s="150"/>
      <c r="AEZ54" s="150"/>
      <c r="AFA54" s="150"/>
      <c r="AFB54" s="150"/>
      <c r="AFC54" s="150"/>
      <c r="AFD54" s="150"/>
    </row>
    <row r="55" spans="1:837" s="159" customFormat="1" ht="20.100000000000001" customHeight="1" outlineLevel="4">
      <c r="A55" s="166"/>
      <c r="B55" s="162" t="s">
        <v>497</v>
      </c>
      <c r="C55" s="100" t="s">
        <v>489</v>
      </c>
      <c r="D55" s="110"/>
      <c r="E55" s="167"/>
      <c r="F55" s="206">
        <f>F52+7</f>
        <v>45495</v>
      </c>
      <c r="G55" s="206">
        <f>F55+H55-1</f>
        <v>45515</v>
      </c>
      <c r="H55" s="156">
        <v>21</v>
      </c>
      <c r="I55" s="157">
        <f t="shared" ca="1" si="61"/>
        <v>0</v>
      </c>
      <c r="J55" s="207">
        <f ca="1">H55*K55-H55*I55</f>
        <v>0</v>
      </c>
      <c r="K55" s="111">
        <v>0</v>
      </c>
      <c r="L55" s="158"/>
      <c r="M55" s="158"/>
      <c r="N55" s="158"/>
      <c r="O55" s="158"/>
      <c r="P55" s="158"/>
      <c r="Q55" s="158"/>
      <c r="R55" s="158"/>
      <c r="S55" s="158"/>
      <c r="T55" s="158"/>
      <c r="U55" s="158"/>
      <c r="V55" s="158"/>
      <c r="W55" s="158"/>
      <c r="X55" s="158"/>
      <c r="Y55" s="158"/>
      <c r="Z55" s="158"/>
      <c r="AA55" s="158"/>
      <c r="AB55" s="158"/>
      <c r="AC55" s="158"/>
      <c r="AD55" s="158"/>
      <c r="AE55" s="158"/>
      <c r="AF55" s="158"/>
      <c r="AG55" s="158"/>
      <c r="AH55" s="158"/>
      <c r="AI55" s="158"/>
      <c r="AJ55" s="158"/>
      <c r="AK55" s="158"/>
      <c r="AL55" s="158"/>
      <c r="AM55" s="158"/>
      <c r="AN55" s="158"/>
      <c r="AO55" s="158"/>
      <c r="AP55" s="158"/>
      <c r="AQ55" s="158"/>
      <c r="AR55" s="158"/>
      <c r="AS55" s="158"/>
      <c r="AT55" s="158"/>
      <c r="AU55" s="158"/>
      <c r="AV55" s="158"/>
      <c r="AW55" s="158"/>
      <c r="AX55" s="158"/>
      <c r="AY55" s="158"/>
      <c r="AZ55" s="158"/>
      <c r="BA55" s="158"/>
      <c r="BB55" s="158"/>
      <c r="BC55" s="158"/>
      <c r="BD55" s="158"/>
      <c r="BE55" s="158"/>
      <c r="BF55" s="158"/>
      <c r="BG55" s="158"/>
      <c r="BH55" s="158"/>
      <c r="BI55" s="158"/>
      <c r="BJ55" s="158"/>
      <c r="BK55" s="158"/>
      <c r="BL55" s="158"/>
      <c r="BM55" s="158"/>
      <c r="BN55" s="158"/>
      <c r="BO55" s="158"/>
      <c r="BP55" s="158"/>
      <c r="BQ55" s="158"/>
      <c r="BR55" s="158"/>
      <c r="BS55" s="158"/>
      <c r="BT55" s="158"/>
      <c r="BU55" s="158"/>
      <c r="BV55" s="158"/>
      <c r="BW55" s="158"/>
      <c r="BX55" s="158"/>
      <c r="BY55" s="158"/>
      <c r="BZ55" s="158"/>
      <c r="CA55" s="158"/>
      <c r="CB55" s="158"/>
      <c r="CC55" s="158"/>
      <c r="CD55" s="158"/>
      <c r="CE55" s="158"/>
      <c r="CF55" s="158"/>
      <c r="CG55" s="158"/>
      <c r="CH55" s="158"/>
      <c r="CI55" s="158"/>
      <c r="CJ55" s="158"/>
      <c r="CK55" s="158"/>
      <c r="CL55" s="158"/>
      <c r="CM55" s="158"/>
      <c r="CN55" s="158"/>
      <c r="CO55" s="158"/>
      <c r="CP55" s="158"/>
      <c r="CQ55" s="158"/>
      <c r="CR55" s="158"/>
      <c r="CS55" s="158"/>
      <c r="CT55" s="158"/>
      <c r="CU55" s="158"/>
      <c r="CV55" s="158"/>
      <c r="CW55" s="158"/>
      <c r="CX55" s="158"/>
      <c r="CY55" s="158"/>
      <c r="CZ55" s="158"/>
      <c r="DA55" s="158"/>
      <c r="DB55" s="158"/>
      <c r="DC55" s="158"/>
      <c r="DD55" s="158"/>
      <c r="DE55" s="158"/>
      <c r="DF55" s="158"/>
      <c r="DG55" s="158"/>
      <c r="DH55" s="158"/>
      <c r="DI55" s="158"/>
      <c r="DJ55" s="158"/>
      <c r="DK55" s="158"/>
      <c r="DL55" s="158"/>
      <c r="DM55" s="158"/>
      <c r="DN55" s="158"/>
      <c r="DO55" s="158"/>
      <c r="DP55" s="158"/>
      <c r="DQ55" s="158"/>
      <c r="DR55" s="158"/>
      <c r="DS55" s="158"/>
      <c r="DT55" s="158"/>
      <c r="DU55" s="158"/>
      <c r="DV55" s="158"/>
      <c r="DW55" s="158"/>
      <c r="DX55" s="158"/>
      <c r="DY55" s="158"/>
      <c r="DZ55" s="158"/>
      <c r="EA55" s="158"/>
      <c r="EB55" s="158"/>
      <c r="EC55" s="158"/>
      <c r="ED55" s="158"/>
      <c r="EE55" s="158"/>
      <c r="EF55" s="158"/>
      <c r="EG55" s="158"/>
      <c r="EH55" s="158"/>
      <c r="EI55" s="158"/>
      <c r="EJ55" s="158"/>
      <c r="EK55" s="158"/>
      <c r="EL55" s="158"/>
      <c r="EM55" s="158"/>
      <c r="EN55" s="158"/>
      <c r="EO55" s="158"/>
      <c r="EP55" s="158"/>
      <c r="EQ55" s="158"/>
      <c r="ER55" s="158"/>
      <c r="ES55" s="158"/>
      <c r="ET55" s="158"/>
      <c r="EU55" s="158"/>
      <c r="EV55" s="158"/>
      <c r="EW55" s="158"/>
      <c r="EX55" s="158"/>
      <c r="EY55" s="158"/>
      <c r="EZ55" s="158"/>
      <c r="FA55" s="158"/>
      <c r="FB55" s="158"/>
      <c r="FC55" s="158"/>
      <c r="FD55" s="158"/>
      <c r="FE55" s="158"/>
      <c r="FF55" s="158"/>
      <c r="FG55" s="158"/>
      <c r="FH55" s="158"/>
      <c r="FI55" s="158"/>
      <c r="FJ55" s="158"/>
      <c r="FK55" s="158"/>
      <c r="FL55" s="158"/>
      <c r="FM55" s="158"/>
      <c r="FN55" s="158"/>
      <c r="FO55" s="158"/>
      <c r="FP55" s="158"/>
      <c r="FQ55" s="158"/>
      <c r="FR55" s="158"/>
      <c r="FS55" s="158"/>
      <c r="FT55" s="158"/>
      <c r="FU55" s="158"/>
      <c r="FV55" s="158"/>
      <c r="FW55" s="158"/>
      <c r="FX55" s="158"/>
      <c r="FY55" s="158"/>
      <c r="FZ55" s="158"/>
      <c r="GA55" s="158"/>
      <c r="GB55" s="158"/>
      <c r="GC55" s="158"/>
      <c r="GD55" s="158"/>
      <c r="GE55" s="158"/>
      <c r="GF55" s="158"/>
      <c r="GG55" s="158"/>
      <c r="GH55" s="158"/>
      <c r="GI55" s="158"/>
      <c r="GJ55" s="158"/>
      <c r="GK55" s="158"/>
      <c r="GL55" s="158"/>
      <c r="GM55" s="158"/>
      <c r="GN55" s="158"/>
      <c r="GO55" s="158"/>
      <c r="GP55" s="158"/>
      <c r="GQ55" s="158"/>
      <c r="GR55" s="158"/>
      <c r="GS55" s="158"/>
      <c r="GT55" s="158"/>
      <c r="GU55" s="158"/>
      <c r="GV55" s="158"/>
      <c r="GW55" s="158"/>
      <c r="GX55" s="158"/>
      <c r="GY55" s="158"/>
      <c r="GZ55" s="158"/>
      <c r="HA55" s="158"/>
      <c r="HB55" s="158"/>
      <c r="HC55" s="158"/>
      <c r="HD55" s="158"/>
      <c r="HE55" s="158"/>
      <c r="HF55" s="158"/>
      <c r="HG55" s="158"/>
      <c r="HH55" s="158"/>
      <c r="HI55" s="158"/>
      <c r="HJ55" s="158"/>
      <c r="HK55" s="158"/>
      <c r="HL55" s="158"/>
      <c r="HM55" s="158"/>
      <c r="HN55" s="158"/>
      <c r="HO55" s="158"/>
      <c r="HP55" s="158"/>
      <c r="HQ55" s="158"/>
      <c r="HR55" s="158"/>
      <c r="HS55" s="158"/>
      <c r="HT55" s="158"/>
      <c r="HU55" s="158"/>
      <c r="HV55" s="158"/>
      <c r="HW55" s="158"/>
      <c r="HX55" s="158"/>
      <c r="HY55" s="158"/>
      <c r="HZ55" s="158"/>
      <c r="IA55" s="158"/>
      <c r="IB55" s="158"/>
      <c r="IC55" s="158"/>
      <c r="ID55" s="158"/>
      <c r="IE55" s="158"/>
      <c r="IF55" s="158"/>
      <c r="IG55" s="158"/>
      <c r="IH55" s="158"/>
      <c r="II55" s="158"/>
      <c r="IJ55" s="158"/>
      <c r="IK55" s="158"/>
      <c r="IL55" s="158"/>
      <c r="IM55" s="158"/>
      <c r="IN55" s="158"/>
      <c r="IO55" s="158"/>
      <c r="IP55" s="158"/>
      <c r="IQ55" s="158"/>
      <c r="IR55" s="158"/>
      <c r="IS55" s="158"/>
      <c r="IT55" s="158"/>
      <c r="IU55" s="158"/>
      <c r="IV55" s="158"/>
      <c r="IW55" s="158"/>
      <c r="IX55" s="158"/>
      <c r="IY55" s="158"/>
      <c r="IZ55" s="158"/>
      <c r="JA55" s="158"/>
      <c r="JB55" s="158"/>
      <c r="JC55" s="158"/>
      <c r="JD55" s="158"/>
      <c r="JE55" s="158"/>
      <c r="JF55" s="158"/>
      <c r="JG55" s="158"/>
      <c r="JH55" s="158"/>
      <c r="JI55" s="158"/>
      <c r="JJ55" s="158"/>
      <c r="JK55" s="158"/>
      <c r="JL55" s="158"/>
      <c r="JM55" s="158"/>
      <c r="JN55" s="158"/>
      <c r="JO55" s="158"/>
      <c r="JP55" s="158"/>
      <c r="JQ55" s="158"/>
      <c r="JR55" s="158"/>
      <c r="JS55" s="158"/>
      <c r="JT55" s="158"/>
      <c r="JU55" s="158"/>
      <c r="JV55" s="158"/>
      <c r="JW55" s="158"/>
      <c r="JX55" s="158"/>
      <c r="JY55" s="158"/>
      <c r="JZ55" s="158"/>
      <c r="KA55" s="158"/>
      <c r="KB55" s="158"/>
      <c r="KC55" s="158"/>
      <c r="KD55" s="158"/>
      <c r="KE55" s="158"/>
      <c r="KF55" s="158"/>
      <c r="KG55" s="158"/>
      <c r="KH55" s="158"/>
      <c r="KI55" s="158"/>
      <c r="KJ55" s="158"/>
      <c r="KK55" s="158"/>
      <c r="KL55" s="158"/>
      <c r="KM55" s="158"/>
      <c r="KN55" s="158"/>
      <c r="KO55" s="158"/>
      <c r="KP55" s="158"/>
      <c r="KQ55" s="158"/>
      <c r="KR55" s="158"/>
      <c r="KS55" s="158"/>
      <c r="KT55" s="158"/>
      <c r="KU55" s="158"/>
      <c r="KV55" s="158"/>
      <c r="KW55" s="158"/>
      <c r="KX55" s="158"/>
      <c r="KY55" s="158"/>
      <c r="KZ55" s="158"/>
      <c r="LA55" s="158"/>
      <c r="LB55" s="158"/>
      <c r="LC55" s="158"/>
      <c r="LD55" s="158"/>
      <c r="LE55" s="158"/>
      <c r="LF55" s="158"/>
      <c r="LG55" s="158"/>
      <c r="LH55" s="158"/>
      <c r="LI55" s="158"/>
      <c r="LJ55" s="158"/>
      <c r="LK55" s="158"/>
      <c r="LL55" s="158"/>
      <c r="LM55" s="158"/>
      <c r="LN55" s="158"/>
      <c r="LO55" s="158"/>
      <c r="LP55" s="158"/>
      <c r="LQ55" s="158"/>
      <c r="LR55" s="158"/>
      <c r="LS55" s="158"/>
      <c r="LT55" s="158"/>
      <c r="LU55" s="158"/>
      <c r="LV55" s="158"/>
      <c r="LW55" s="158"/>
      <c r="LX55" s="158"/>
      <c r="LY55" s="158"/>
      <c r="LZ55" s="158"/>
      <c r="MA55" s="158"/>
      <c r="MB55" s="158"/>
      <c r="MC55" s="158"/>
      <c r="MD55" s="158"/>
      <c r="ME55" s="158"/>
      <c r="MF55" s="158"/>
      <c r="MG55" s="158"/>
      <c r="MH55" s="158"/>
      <c r="MI55" s="158"/>
      <c r="MJ55" s="158"/>
      <c r="MK55" s="158"/>
      <c r="ML55" s="158"/>
      <c r="MM55" s="158"/>
      <c r="MN55" s="158"/>
      <c r="MO55" s="158"/>
      <c r="MP55" s="158"/>
      <c r="MQ55" s="158"/>
      <c r="MR55" s="158"/>
      <c r="MS55" s="158"/>
      <c r="MT55" s="158"/>
      <c r="MU55" s="158"/>
      <c r="MV55" s="158"/>
      <c r="MW55" s="158"/>
      <c r="MX55" s="158"/>
      <c r="MY55" s="158"/>
      <c r="MZ55" s="158"/>
      <c r="NA55" s="158"/>
      <c r="NB55" s="158"/>
      <c r="NC55" s="158"/>
      <c r="ND55" s="158"/>
      <c r="NE55" s="158"/>
      <c r="NF55" s="158"/>
      <c r="NG55" s="158"/>
      <c r="NH55" s="158"/>
      <c r="NI55" s="158"/>
      <c r="NJ55" s="158"/>
      <c r="NK55" s="158"/>
      <c r="NL55" s="158"/>
      <c r="NM55" s="158"/>
      <c r="NN55" s="158"/>
      <c r="NO55" s="158"/>
      <c r="NP55" s="158"/>
      <c r="NQ55" s="158"/>
      <c r="NR55" s="158"/>
      <c r="NS55" s="158"/>
      <c r="NT55" s="158"/>
      <c r="NU55" s="158"/>
      <c r="NV55" s="158"/>
      <c r="NW55" s="158"/>
      <c r="NX55" s="158"/>
      <c r="NY55" s="158"/>
      <c r="NZ55" s="158"/>
      <c r="OA55" s="158"/>
      <c r="OB55" s="158"/>
      <c r="OC55" s="158"/>
      <c r="OD55" s="158"/>
      <c r="OE55" s="158"/>
      <c r="OF55" s="158"/>
      <c r="OG55" s="158"/>
      <c r="OH55" s="158"/>
      <c r="OI55" s="158"/>
      <c r="OJ55" s="158"/>
      <c r="OK55" s="158"/>
      <c r="OL55" s="158"/>
      <c r="OM55" s="158"/>
      <c r="ON55" s="158"/>
      <c r="OO55" s="158"/>
      <c r="OP55" s="158"/>
      <c r="OQ55" s="158"/>
      <c r="OR55" s="158"/>
      <c r="OS55" s="158"/>
      <c r="OT55" s="158"/>
      <c r="OU55" s="158"/>
      <c r="OV55" s="158"/>
      <c r="OW55" s="158"/>
      <c r="OX55" s="158"/>
      <c r="OY55" s="158"/>
      <c r="OZ55" s="158"/>
      <c r="PA55" s="158"/>
      <c r="PB55" s="158"/>
      <c r="PC55" s="158"/>
      <c r="PD55" s="158"/>
      <c r="PE55" s="158"/>
      <c r="PF55" s="158"/>
      <c r="PG55" s="158"/>
      <c r="PH55" s="158"/>
      <c r="PI55" s="158"/>
      <c r="PJ55" s="158"/>
      <c r="PK55" s="158"/>
      <c r="PL55" s="158"/>
      <c r="PM55" s="158"/>
      <c r="PN55" s="158"/>
      <c r="PO55" s="158"/>
      <c r="PP55" s="158"/>
      <c r="PQ55" s="158"/>
      <c r="PR55" s="158"/>
      <c r="PS55" s="158"/>
      <c r="PT55" s="158"/>
      <c r="PU55" s="158"/>
      <c r="PV55" s="158"/>
      <c r="PW55" s="158"/>
      <c r="PX55" s="158"/>
      <c r="PY55" s="158"/>
      <c r="PZ55" s="158"/>
      <c r="QA55" s="158"/>
      <c r="QB55" s="158"/>
      <c r="QC55" s="158"/>
      <c r="QD55" s="158"/>
      <c r="QE55" s="158"/>
      <c r="QF55" s="158"/>
      <c r="QG55" s="158"/>
      <c r="QH55" s="158"/>
      <c r="QI55" s="158"/>
      <c r="QJ55" s="158"/>
      <c r="QK55" s="158"/>
      <c r="QL55" s="158"/>
      <c r="QM55" s="158"/>
      <c r="QN55" s="158"/>
      <c r="QO55" s="158"/>
      <c r="QP55" s="158"/>
      <c r="QQ55" s="158"/>
      <c r="QR55" s="158"/>
      <c r="QS55" s="158"/>
      <c r="QT55" s="158"/>
      <c r="QU55" s="158"/>
      <c r="QV55" s="158"/>
      <c r="QW55" s="158"/>
      <c r="QX55" s="158"/>
      <c r="QY55" s="158"/>
      <c r="QZ55" s="158"/>
      <c r="RA55" s="158"/>
      <c r="RB55" s="158"/>
      <c r="RC55" s="158"/>
      <c r="RD55" s="158"/>
      <c r="RE55" s="158"/>
      <c r="RF55" s="158"/>
      <c r="RG55" s="158"/>
      <c r="RH55" s="158"/>
      <c r="RI55" s="158"/>
      <c r="RJ55" s="158"/>
      <c r="RK55" s="158"/>
      <c r="RL55" s="158"/>
      <c r="RM55" s="158"/>
      <c r="RN55" s="158"/>
      <c r="RO55" s="158"/>
      <c r="RP55" s="158"/>
      <c r="RQ55" s="158"/>
      <c r="RR55" s="158"/>
      <c r="RS55" s="158"/>
      <c r="RT55" s="158"/>
      <c r="RU55" s="158"/>
      <c r="RV55" s="158"/>
      <c r="RW55" s="158"/>
      <c r="RX55" s="158"/>
      <c r="RY55" s="158"/>
      <c r="RZ55" s="158"/>
      <c r="SA55" s="158"/>
      <c r="SB55" s="158"/>
      <c r="SC55" s="158"/>
      <c r="SD55" s="158"/>
      <c r="SE55" s="158"/>
      <c r="SF55" s="158"/>
      <c r="SG55" s="158"/>
      <c r="SH55" s="158"/>
      <c r="SI55" s="158"/>
      <c r="SJ55" s="158"/>
      <c r="SK55" s="158"/>
      <c r="SL55" s="158"/>
      <c r="SM55" s="158"/>
      <c r="SN55" s="158"/>
      <c r="SO55" s="158"/>
      <c r="SP55" s="158"/>
      <c r="SQ55" s="158"/>
      <c r="SR55" s="158"/>
      <c r="SS55" s="158"/>
      <c r="ST55" s="158"/>
      <c r="SU55" s="158"/>
      <c r="SV55" s="158"/>
      <c r="SW55" s="158"/>
      <c r="SX55" s="158"/>
      <c r="SY55" s="158"/>
      <c r="SZ55" s="158"/>
      <c r="TA55" s="158"/>
      <c r="TB55" s="158"/>
      <c r="TC55" s="158"/>
      <c r="TD55" s="158"/>
      <c r="TE55" s="158"/>
      <c r="TF55" s="158"/>
      <c r="TG55" s="158"/>
      <c r="TH55" s="158"/>
      <c r="TI55" s="158"/>
      <c r="TJ55" s="158"/>
      <c r="TK55" s="158"/>
      <c r="TL55" s="158"/>
      <c r="TM55" s="158"/>
      <c r="TN55" s="158"/>
      <c r="TO55" s="158"/>
      <c r="TP55" s="158"/>
      <c r="TQ55" s="158"/>
      <c r="TR55" s="158"/>
      <c r="TS55" s="158"/>
      <c r="TT55" s="158"/>
      <c r="TU55" s="158"/>
      <c r="TV55" s="158"/>
      <c r="TW55" s="158"/>
      <c r="TX55" s="158"/>
      <c r="TY55" s="158"/>
      <c r="TZ55" s="158"/>
      <c r="UA55" s="158"/>
      <c r="UB55" s="158"/>
      <c r="UC55" s="158"/>
      <c r="UD55" s="158"/>
      <c r="UE55" s="158"/>
      <c r="UF55" s="158"/>
      <c r="UG55" s="158"/>
      <c r="UH55" s="158"/>
      <c r="UI55" s="158"/>
      <c r="UJ55" s="158"/>
      <c r="UK55" s="158"/>
      <c r="UL55" s="158"/>
      <c r="UM55" s="158"/>
      <c r="UN55" s="158"/>
      <c r="UO55" s="158"/>
      <c r="UP55" s="158"/>
      <c r="UQ55" s="158"/>
      <c r="US55" s="158"/>
      <c r="UT55" s="158"/>
      <c r="UU55" s="158"/>
      <c r="UV55" s="158"/>
      <c r="UW55" s="158"/>
      <c r="UX55" s="158"/>
      <c r="UY55" s="158"/>
      <c r="UZ55" s="158"/>
      <c r="VA55" s="158"/>
      <c r="VB55" s="158"/>
      <c r="VC55" s="158"/>
      <c r="VD55" s="158"/>
      <c r="VE55" s="158"/>
      <c r="VF55" s="158"/>
      <c r="VG55" s="158"/>
      <c r="VH55" s="158"/>
      <c r="VI55" s="158"/>
      <c r="VJ55" s="158"/>
      <c r="VK55" s="158"/>
      <c r="VL55" s="158"/>
      <c r="VN55" s="158"/>
      <c r="VO55" s="158"/>
      <c r="VP55" s="158"/>
      <c r="VQ55" s="158"/>
      <c r="VR55" s="158"/>
      <c r="VS55" s="158"/>
      <c r="VT55" s="158"/>
      <c r="VU55" s="158"/>
      <c r="VV55" s="158"/>
      <c r="VW55" s="158"/>
      <c r="VX55" s="158"/>
      <c r="VY55" s="158"/>
      <c r="VZ55" s="158"/>
      <c r="WA55" s="158"/>
      <c r="WB55" s="158"/>
      <c r="WC55" s="158"/>
      <c r="WD55" s="158"/>
      <c r="WE55" s="158"/>
      <c r="WF55" s="158"/>
      <c r="WG55" s="158"/>
      <c r="WI55" s="158"/>
      <c r="WJ55" s="158"/>
      <c r="WK55" s="158"/>
      <c r="WL55" s="158"/>
      <c r="WM55" s="158"/>
      <c r="WN55" s="158"/>
      <c r="WO55" s="158"/>
      <c r="WP55" s="158"/>
      <c r="WQ55" s="158"/>
      <c r="WR55" s="158"/>
      <c r="WS55" s="158"/>
      <c r="WT55" s="158"/>
      <c r="WU55" s="158"/>
      <c r="WV55" s="158"/>
      <c r="WW55" s="158"/>
      <c r="WX55" s="158"/>
      <c r="WY55" s="158"/>
      <c r="WZ55" s="158"/>
      <c r="XA55" s="158"/>
      <c r="XB55" s="158"/>
      <c r="XD55" s="158"/>
      <c r="XE55" s="158"/>
      <c r="XF55" s="158"/>
      <c r="XG55" s="158"/>
      <c r="XH55" s="158"/>
      <c r="XI55" s="158"/>
      <c r="XJ55" s="158"/>
      <c r="XK55" s="158"/>
      <c r="XL55" s="158"/>
      <c r="XM55" s="158"/>
      <c r="XN55" s="158"/>
      <c r="XO55" s="158"/>
      <c r="XP55" s="158"/>
      <c r="XQ55" s="158"/>
      <c r="XR55" s="158"/>
      <c r="XS55" s="158"/>
      <c r="XT55" s="158"/>
      <c r="XU55" s="158"/>
      <c r="XV55" s="158"/>
      <c r="XW55" s="158"/>
      <c r="XY55" s="158"/>
      <c r="XZ55" s="158"/>
      <c r="YA55" s="158"/>
      <c r="YB55" s="158"/>
      <c r="YC55" s="158"/>
      <c r="YD55" s="158"/>
      <c r="YE55" s="158"/>
      <c r="YF55" s="158"/>
      <c r="YG55" s="158"/>
      <c r="YH55" s="158"/>
      <c r="YI55" s="158"/>
      <c r="YJ55" s="158"/>
      <c r="YK55" s="158"/>
      <c r="YL55" s="158"/>
      <c r="YM55" s="158"/>
      <c r="YN55" s="158"/>
      <c r="YO55" s="158"/>
      <c r="YP55" s="158"/>
      <c r="YQ55" s="158"/>
      <c r="YR55" s="158"/>
      <c r="YT55" s="158"/>
      <c r="YU55" s="158"/>
      <c r="YV55" s="158"/>
      <c r="YW55" s="158"/>
      <c r="YX55" s="158"/>
      <c r="YY55" s="158"/>
      <c r="YZ55" s="158"/>
      <c r="ZA55" s="158"/>
      <c r="ZB55" s="158"/>
      <c r="ZC55" s="158"/>
      <c r="ZD55" s="158"/>
      <c r="ZE55" s="158"/>
      <c r="ZF55" s="158"/>
      <c r="ZG55" s="158"/>
      <c r="ZH55" s="158"/>
      <c r="ZI55" s="158"/>
      <c r="ZJ55" s="158"/>
      <c r="ZK55" s="158"/>
      <c r="ZL55" s="158"/>
      <c r="ZM55" s="158"/>
      <c r="ZO55" s="158"/>
      <c r="ZP55" s="158"/>
      <c r="ZQ55" s="158"/>
      <c r="ZR55" s="158"/>
      <c r="ZS55" s="158"/>
      <c r="ZT55" s="158"/>
      <c r="ZU55" s="158"/>
      <c r="ZV55" s="158"/>
      <c r="ZW55" s="158"/>
      <c r="ZX55" s="158"/>
      <c r="ZY55" s="158"/>
      <c r="ZZ55" s="158"/>
      <c r="AAA55" s="158"/>
      <c r="AAB55" s="158"/>
      <c r="AAC55" s="158"/>
      <c r="AAD55" s="158"/>
      <c r="AAE55" s="158"/>
      <c r="AAF55" s="158"/>
      <c r="AAG55" s="158"/>
      <c r="AAH55" s="158"/>
      <c r="AAJ55" s="158"/>
      <c r="AAK55" s="158"/>
      <c r="AAL55" s="158"/>
      <c r="AAM55" s="158"/>
      <c r="AAN55" s="158"/>
      <c r="AAO55" s="158"/>
      <c r="AAP55" s="158"/>
      <c r="AAQ55" s="158"/>
      <c r="AAR55" s="158"/>
      <c r="AAS55" s="158"/>
      <c r="AAT55" s="158"/>
      <c r="AAU55" s="158"/>
      <c r="AAV55" s="158"/>
      <c r="AAW55" s="158"/>
      <c r="AAX55" s="158"/>
      <c r="AAY55" s="158"/>
      <c r="AAZ55" s="158"/>
      <c r="ABA55" s="158"/>
      <c r="ABB55" s="158"/>
      <c r="ABC55" s="158"/>
      <c r="ABE55" s="158"/>
      <c r="ABF55" s="158"/>
      <c r="ABG55" s="158"/>
      <c r="ABH55" s="158"/>
      <c r="ABI55" s="158"/>
      <c r="ABJ55" s="158"/>
      <c r="ABK55" s="158"/>
      <c r="ABL55" s="158"/>
      <c r="ABM55" s="158"/>
      <c r="ABN55" s="158"/>
      <c r="ABO55" s="158"/>
      <c r="ABP55" s="158"/>
      <c r="ABQ55" s="158"/>
      <c r="ABR55" s="158"/>
      <c r="ABS55" s="158"/>
      <c r="ABT55" s="158"/>
      <c r="ABU55" s="158"/>
      <c r="ABV55" s="158"/>
      <c r="ABW55" s="158"/>
      <c r="ABX55" s="158"/>
      <c r="ABZ55" s="158"/>
      <c r="ACA55" s="158"/>
      <c r="ACB55" s="158"/>
      <c r="ACC55" s="158"/>
      <c r="ACD55" s="158"/>
      <c r="ACE55" s="158"/>
      <c r="ACF55" s="158"/>
      <c r="ACG55" s="158"/>
      <c r="ACH55" s="158"/>
      <c r="ACI55" s="158"/>
      <c r="ACJ55" s="158"/>
      <c r="ACK55" s="158"/>
      <c r="ACL55" s="158"/>
      <c r="ACM55" s="158"/>
      <c r="ACN55" s="158"/>
      <c r="ACO55" s="158"/>
      <c r="ACP55" s="158"/>
      <c r="ACQ55" s="158"/>
      <c r="ACR55" s="158"/>
      <c r="ACS55" s="158"/>
      <c r="ACU55" s="158"/>
      <c r="ACV55" s="158"/>
      <c r="ACW55" s="158"/>
      <c r="ACX55" s="158"/>
      <c r="ACY55" s="158"/>
      <c r="ACZ55" s="158"/>
      <c r="ADA55" s="158"/>
      <c r="ADB55" s="158"/>
      <c r="ADC55" s="158"/>
      <c r="ADD55" s="158"/>
      <c r="ADE55" s="158"/>
      <c r="ADF55" s="158"/>
      <c r="ADG55" s="158"/>
      <c r="ADH55" s="158"/>
      <c r="ADI55" s="158"/>
      <c r="ADJ55" s="158"/>
      <c r="ADK55" s="158"/>
      <c r="ADL55" s="158"/>
      <c r="ADM55" s="158"/>
      <c r="ADN55" s="158"/>
      <c r="ADP55" s="158"/>
      <c r="ADQ55" s="158"/>
      <c r="ADR55" s="158"/>
      <c r="ADS55" s="158"/>
      <c r="ADT55" s="158"/>
      <c r="ADU55" s="158"/>
      <c r="ADV55" s="158"/>
      <c r="ADW55" s="158"/>
      <c r="ADX55" s="158"/>
      <c r="ADY55" s="158"/>
      <c r="ADZ55" s="158"/>
      <c r="AEA55" s="158"/>
      <c r="AEB55" s="158"/>
      <c r="AEC55" s="158"/>
      <c r="AED55" s="158"/>
      <c r="AEE55" s="158"/>
      <c r="AEF55" s="158"/>
      <c r="AEG55" s="158"/>
      <c r="AEH55" s="158"/>
      <c r="AEI55" s="158"/>
      <c r="AEK55" s="158"/>
      <c r="AEL55" s="158"/>
      <c r="AEM55" s="158"/>
      <c r="AEN55" s="158"/>
      <c r="AEO55" s="158"/>
      <c r="AEP55" s="158"/>
      <c r="AEQ55" s="158"/>
      <c r="AER55" s="158"/>
      <c r="AES55" s="158"/>
      <c r="AET55" s="158"/>
      <c r="AEU55" s="158"/>
      <c r="AEV55" s="158"/>
      <c r="AEW55" s="158"/>
      <c r="AEX55" s="158"/>
      <c r="AEY55" s="158"/>
      <c r="AEZ55" s="158"/>
      <c r="AFA55" s="158"/>
      <c r="AFB55" s="158"/>
      <c r="AFC55" s="158"/>
      <c r="AFD55" s="158"/>
    </row>
    <row r="56" spans="1:837" s="159" customFormat="1" ht="20.100000000000001" customHeight="1" outlineLevel="4">
      <c r="A56" s="166"/>
      <c r="B56" s="162" t="s">
        <v>497</v>
      </c>
      <c r="C56" s="100" t="s">
        <v>490</v>
      </c>
      <c r="D56" s="110"/>
      <c r="E56" s="167"/>
      <c r="F56" s="206">
        <f>G55</f>
        <v>45515</v>
      </c>
      <c r="G56" s="206">
        <f t="shared" ref="G56" si="75">F56+H56-1</f>
        <v>45542</v>
      </c>
      <c r="H56" s="156">
        <v>28</v>
      </c>
      <c r="I56" s="157">
        <f t="shared" ca="1" si="61"/>
        <v>0</v>
      </c>
      <c r="J56" s="207">
        <f ca="1">H56*K56-H56*I56</f>
        <v>0</v>
      </c>
      <c r="K56" s="111">
        <v>0</v>
      </c>
      <c r="L56" s="158"/>
      <c r="M56" s="158"/>
      <c r="N56" s="158"/>
      <c r="O56" s="158"/>
      <c r="P56" s="158"/>
      <c r="Q56" s="158"/>
      <c r="R56" s="158"/>
      <c r="S56" s="158"/>
      <c r="T56" s="158"/>
      <c r="U56" s="158"/>
      <c r="V56" s="158"/>
      <c r="W56" s="158"/>
      <c r="X56" s="158"/>
      <c r="Y56" s="158"/>
      <c r="Z56" s="158"/>
      <c r="AA56" s="158"/>
      <c r="AB56" s="158"/>
      <c r="AC56" s="158"/>
      <c r="AD56" s="158"/>
      <c r="AE56" s="158"/>
      <c r="AF56" s="158"/>
      <c r="AG56" s="158"/>
      <c r="AH56" s="158"/>
      <c r="AI56" s="158"/>
      <c r="AJ56" s="158"/>
      <c r="AK56" s="158"/>
      <c r="AL56" s="158"/>
      <c r="AM56" s="158"/>
      <c r="AN56" s="158"/>
      <c r="AO56" s="158"/>
      <c r="AP56" s="158"/>
      <c r="AQ56" s="158"/>
      <c r="AR56" s="158"/>
      <c r="AS56" s="158"/>
      <c r="AT56" s="158"/>
      <c r="AU56" s="158"/>
      <c r="AV56" s="158"/>
      <c r="AW56" s="158"/>
      <c r="AX56" s="158"/>
      <c r="AY56" s="158"/>
      <c r="AZ56" s="158"/>
      <c r="BA56" s="158"/>
      <c r="BB56" s="158"/>
      <c r="BC56" s="158"/>
      <c r="BD56" s="158"/>
      <c r="BE56" s="158"/>
      <c r="BF56" s="158"/>
      <c r="BG56" s="158"/>
      <c r="BH56" s="158"/>
      <c r="BI56" s="158"/>
      <c r="BJ56" s="158"/>
      <c r="BK56" s="158"/>
      <c r="BL56" s="158"/>
      <c r="BM56" s="158"/>
      <c r="BN56" s="158"/>
      <c r="BO56" s="158"/>
      <c r="BP56" s="158"/>
      <c r="BQ56" s="158"/>
      <c r="BR56" s="158"/>
      <c r="BS56" s="158"/>
      <c r="BT56" s="158"/>
      <c r="BU56" s="158"/>
      <c r="BV56" s="158"/>
      <c r="BW56" s="158"/>
      <c r="BX56" s="158"/>
      <c r="BY56" s="158"/>
      <c r="BZ56" s="158"/>
      <c r="CA56" s="158"/>
      <c r="CB56" s="158"/>
      <c r="CC56" s="158"/>
      <c r="CD56" s="158"/>
      <c r="CE56" s="158"/>
      <c r="CF56" s="158"/>
      <c r="CG56" s="158"/>
      <c r="CH56" s="158"/>
      <c r="CI56" s="158"/>
      <c r="CJ56" s="158"/>
      <c r="CK56" s="158"/>
      <c r="CL56" s="158"/>
      <c r="CM56" s="158"/>
      <c r="CN56" s="158"/>
      <c r="CO56" s="158"/>
      <c r="CP56" s="158"/>
      <c r="CQ56" s="158"/>
      <c r="CR56" s="158"/>
      <c r="CS56" s="158"/>
      <c r="CT56" s="158"/>
      <c r="CU56" s="158"/>
      <c r="CV56" s="158"/>
      <c r="CW56" s="158"/>
      <c r="CX56" s="158"/>
      <c r="CY56" s="158"/>
      <c r="CZ56" s="158"/>
      <c r="DA56" s="158"/>
      <c r="DB56" s="158"/>
      <c r="DC56" s="158"/>
      <c r="DD56" s="158"/>
      <c r="DE56" s="158"/>
      <c r="DF56" s="158"/>
      <c r="DG56" s="158"/>
      <c r="DH56" s="158"/>
      <c r="DI56" s="158"/>
      <c r="DJ56" s="158"/>
      <c r="DK56" s="158"/>
      <c r="DL56" s="158"/>
      <c r="DM56" s="158"/>
      <c r="DN56" s="158"/>
      <c r="DO56" s="158"/>
      <c r="DP56" s="158"/>
      <c r="DQ56" s="158"/>
      <c r="DR56" s="158"/>
      <c r="DS56" s="158"/>
      <c r="DT56" s="158"/>
      <c r="DU56" s="158"/>
      <c r="DV56" s="158"/>
      <c r="DW56" s="158"/>
      <c r="DX56" s="158"/>
      <c r="DY56" s="158"/>
      <c r="DZ56" s="158"/>
      <c r="EA56" s="158"/>
      <c r="EB56" s="158"/>
      <c r="EC56" s="158"/>
      <c r="ED56" s="158"/>
      <c r="EE56" s="158"/>
      <c r="EF56" s="158"/>
      <c r="EG56" s="158"/>
      <c r="EH56" s="158"/>
      <c r="EI56" s="158"/>
      <c r="EJ56" s="158"/>
      <c r="EK56" s="158"/>
      <c r="EL56" s="158"/>
      <c r="EM56" s="158"/>
      <c r="EN56" s="158"/>
      <c r="EO56" s="158"/>
      <c r="EP56" s="158"/>
      <c r="EQ56" s="158"/>
      <c r="ER56" s="158"/>
      <c r="ES56" s="158"/>
      <c r="ET56" s="158"/>
      <c r="EU56" s="158"/>
      <c r="EV56" s="158"/>
      <c r="EW56" s="158"/>
      <c r="EX56" s="158"/>
      <c r="EY56" s="158"/>
      <c r="EZ56" s="158"/>
      <c r="FA56" s="158"/>
      <c r="FB56" s="158"/>
      <c r="FC56" s="158"/>
      <c r="FD56" s="158"/>
      <c r="FE56" s="158"/>
      <c r="FF56" s="158"/>
      <c r="FG56" s="158"/>
      <c r="FH56" s="158"/>
      <c r="FI56" s="158"/>
      <c r="FJ56" s="158"/>
      <c r="FK56" s="158"/>
      <c r="FL56" s="158"/>
      <c r="FM56" s="158"/>
      <c r="FN56" s="158"/>
      <c r="FO56" s="158"/>
      <c r="FP56" s="158"/>
      <c r="FQ56" s="158"/>
      <c r="FR56" s="158"/>
      <c r="FS56" s="158"/>
      <c r="FT56" s="158"/>
      <c r="FU56" s="158"/>
      <c r="FV56" s="158"/>
      <c r="FW56" s="158"/>
      <c r="FX56" s="158"/>
      <c r="FY56" s="158"/>
      <c r="FZ56" s="158"/>
      <c r="GA56" s="158"/>
      <c r="GB56" s="158"/>
      <c r="GC56" s="158"/>
      <c r="GD56" s="158"/>
      <c r="GE56" s="158"/>
      <c r="GF56" s="158"/>
      <c r="GG56" s="158"/>
      <c r="GH56" s="158"/>
      <c r="GI56" s="158"/>
      <c r="GJ56" s="158"/>
      <c r="GK56" s="158"/>
      <c r="GL56" s="158"/>
      <c r="GM56" s="158"/>
      <c r="GN56" s="158"/>
      <c r="GO56" s="158"/>
      <c r="GP56" s="158"/>
      <c r="GQ56" s="158"/>
      <c r="GR56" s="158"/>
      <c r="GS56" s="158"/>
      <c r="GT56" s="158"/>
      <c r="GU56" s="158"/>
      <c r="GV56" s="158"/>
      <c r="GW56" s="158"/>
      <c r="GX56" s="158"/>
      <c r="GY56" s="158"/>
      <c r="GZ56" s="158"/>
      <c r="HA56" s="158"/>
      <c r="HB56" s="158"/>
      <c r="HC56" s="158"/>
      <c r="HD56" s="158"/>
      <c r="HE56" s="158"/>
      <c r="HF56" s="158"/>
      <c r="HG56" s="158"/>
      <c r="HH56" s="158"/>
      <c r="HI56" s="158"/>
      <c r="HJ56" s="158"/>
      <c r="HK56" s="158"/>
      <c r="HL56" s="158"/>
      <c r="HM56" s="158"/>
      <c r="HN56" s="158"/>
      <c r="HO56" s="158"/>
      <c r="HP56" s="158"/>
      <c r="HQ56" s="158"/>
      <c r="HR56" s="158"/>
      <c r="HS56" s="158"/>
      <c r="HT56" s="158"/>
      <c r="HU56" s="158"/>
      <c r="HV56" s="158"/>
      <c r="HW56" s="158"/>
      <c r="HX56" s="158"/>
      <c r="HY56" s="158"/>
      <c r="HZ56" s="158"/>
      <c r="IA56" s="158"/>
      <c r="IB56" s="158"/>
      <c r="IC56" s="158"/>
      <c r="ID56" s="158"/>
      <c r="IE56" s="158"/>
      <c r="IF56" s="158"/>
      <c r="IG56" s="158"/>
      <c r="IH56" s="158"/>
      <c r="II56" s="158"/>
      <c r="IJ56" s="158"/>
      <c r="IK56" s="158"/>
      <c r="IL56" s="158"/>
      <c r="IM56" s="158"/>
      <c r="IN56" s="158"/>
      <c r="IO56" s="158"/>
      <c r="IP56" s="158"/>
      <c r="IQ56" s="158"/>
      <c r="IR56" s="158"/>
      <c r="IS56" s="158"/>
      <c r="IT56" s="158"/>
      <c r="IU56" s="158"/>
      <c r="IV56" s="158"/>
      <c r="IW56" s="158"/>
      <c r="IX56" s="158"/>
      <c r="IY56" s="158"/>
      <c r="IZ56" s="158"/>
      <c r="JA56" s="158"/>
      <c r="JB56" s="158"/>
      <c r="JC56" s="158"/>
      <c r="JD56" s="158"/>
      <c r="JE56" s="158"/>
      <c r="JF56" s="158"/>
      <c r="JG56" s="158"/>
      <c r="JH56" s="158"/>
      <c r="JI56" s="158"/>
      <c r="JJ56" s="158"/>
      <c r="JK56" s="158"/>
      <c r="JL56" s="158"/>
      <c r="JM56" s="158"/>
      <c r="JN56" s="158"/>
      <c r="JO56" s="158"/>
      <c r="JP56" s="158"/>
      <c r="JQ56" s="158"/>
      <c r="JR56" s="158"/>
      <c r="JS56" s="158"/>
      <c r="JT56" s="158"/>
      <c r="JU56" s="158"/>
      <c r="JV56" s="158"/>
      <c r="JW56" s="158"/>
      <c r="JX56" s="158"/>
      <c r="JY56" s="158"/>
      <c r="JZ56" s="158"/>
      <c r="KA56" s="158"/>
      <c r="KB56" s="158"/>
      <c r="KC56" s="158"/>
      <c r="KD56" s="158"/>
      <c r="KE56" s="158"/>
      <c r="KF56" s="158"/>
      <c r="KG56" s="158"/>
      <c r="KH56" s="158"/>
      <c r="KI56" s="158"/>
      <c r="KJ56" s="158"/>
      <c r="KK56" s="158"/>
      <c r="KL56" s="158"/>
      <c r="KM56" s="158"/>
      <c r="KN56" s="158"/>
      <c r="KO56" s="158"/>
      <c r="KP56" s="158"/>
      <c r="KQ56" s="158"/>
      <c r="KR56" s="158"/>
      <c r="KS56" s="158"/>
      <c r="KT56" s="158"/>
      <c r="KU56" s="158"/>
      <c r="KV56" s="158"/>
      <c r="KW56" s="158"/>
      <c r="KX56" s="158"/>
      <c r="KY56" s="158"/>
      <c r="KZ56" s="158"/>
      <c r="LA56" s="158"/>
      <c r="LB56" s="158"/>
      <c r="LC56" s="158"/>
      <c r="LD56" s="158"/>
      <c r="LE56" s="158"/>
      <c r="LF56" s="158"/>
      <c r="LG56" s="158"/>
      <c r="LH56" s="158"/>
      <c r="LI56" s="158"/>
      <c r="LJ56" s="158"/>
      <c r="LK56" s="158"/>
      <c r="LL56" s="158"/>
      <c r="LM56" s="158"/>
      <c r="LN56" s="158"/>
      <c r="LO56" s="158"/>
      <c r="LP56" s="158"/>
      <c r="LQ56" s="158"/>
      <c r="LR56" s="158"/>
      <c r="LS56" s="158"/>
      <c r="LT56" s="158"/>
      <c r="LU56" s="158"/>
      <c r="LV56" s="158"/>
      <c r="LW56" s="158"/>
      <c r="LX56" s="158"/>
      <c r="LY56" s="158"/>
      <c r="LZ56" s="158"/>
      <c r="MA56" s="158"/>
      <c r="MB56" s="158"/>
      <c r="MC56" s="158"/>
      <c r="MD56" s="158"/>
      <c r="ME56" s="158"/>
      <c r="MF56" s="158"/>
      <c r="MG56" s="158"/>
      <c r="MH56" s="158"/>
      <c r="MI56" s="158"/>
      <c r="MJ56" s="158"/>
      <c r="MK56" s="158"/>
      <c r="ML56" s="158"/>
      <c r="MM56" s="158"/>
      <c r="MN56" s="158"/>
      <c r="MO56" s="158"/>
      <c r="MP56" s="158"/>
      <c r="MQ56" s="158"/>
      <c r="MR56" s="158"/>
      <c r="MS56" s="158"/>
      <c r="MT56" s="158"/>
      <c r="MU56" s="158"/>
      <c r="MV56" s="158"/>
      <c r="MW56" s="158"/>
      <c r="MX56" s="158"/>
      <c r="MY56" s="158"/>
      <c r="MZ56" s="158"/>
      <c r="NA56" s="158"/>
      <c r="NB56" s="158"/>
      <c r="NC56" s="158"/>
      <c r="ND56" s="158"/>
      <c r="NE56" s="158"/>
      <c r="NF56" s="158"/>
      <c r="NG56" s="158"/>
      <c r="NH56" s="158"/>
      <c r="NI56" s="158"/>
      <c r="NJ56" s="158"/>
      <c r="NK56" s="158"/>
      <c r="NL56" s="158"/>
      <c r="NM56" s="158"/>
      <c r="NN56" s="158"/>
      <c r="NO56" s="158"/>
      <c r="NP56" s="158"/>
      <c r="NQ56" s="158"/>
      <c r="NR56" s="158"/>
      <c r="NS56" s="158"/>
      <c r="NT56" s="158"/>
      <c r="NU56" s="158"/>
      <c r="NV56" s="158"/>
      <c r="NW56" s="158"/>
      <c r="NX56" s="158"/>
      <c r="NY56" s="158"/>
      <c r="NZ56" s="158"/>
      <c r="OA56" s="158"/>
      <c r="OB56" s="158"/>
      <c r="OC56" s="158"/>
      <c r="OD56" s="158"/>
      <c r="OE56" s="158"/>
      <c r="OF56" s="158"/>
      <c r="OG56" s="158"/>
      <c r="OH56" s="158"/>
      <c r="OI56" s="158"/>
      <c r="OJ56" s="158"/>
      <c r="OK56" s="158"/>
      <c r="OL56" s="158"/>
      <c r="OM56" s="158"/>
      <c r="ON56" s="158"/>
      <c r="OO56" s="158"/>
      <c r="OP56" s="158"/>
      <c r="OQ56" s="158"/>
      <c r="OR56" s="158"/>
      <c r="OS56" s="158"/>
      <c r="OT56" s="158"/>
      <c r="OU56" s="158"/>
      <c r="OV56" s="158"/>
      <c r="OW56" s="158"/>
      <c r="OX56" s="158"/>
      <c r="OY56" s="158"/>
      <c r="OZ56" s="158"/>
      <c r="PA56" s="158"/>
      <c r="PB56" s="158"/>
      <c r="PC56" s="158"/>
      <c r="PD56" s="158"/>
      <c r="PE56" s="158"/>
      <c r="PF56" s="158"/>
      <c r="PG56" s="158"/>
      <c r="PH56" s="158"/>
      <c r="PI56" s="158"/>
      <c r="PJ56" s="158"/>
      <c r="PK56" s="158"/>
      <c r="PL56" s="158"/>
      <c r="PM56" s="158"/>
      <c r="PN56" s="158"/>
      <c r="PO56" s="158"/>
      <c r="PP56" s="158"/>
      <c r="PQ56" s="158"/>
      <c r="PR56" s="158"/>
      <c r="PS56" s="158"/>
      <c r="PT56" s="158"/>
      <c r="PU56" s="158"/>
      <c r="PV56" s="158"/>
      <c r="PW56" s="158"/>
      <c r="PX56" s="158"/>
      <c r="PY56" s="158"/>
      <c r="PZ56" s="158"/>
      <c r="QA56" s="158"/>
      <c r="QB56" s="158"/>
      <c r="QC56" s="158"/>
      <c r="QD56" s="158"/>
      <c r="QE56" s="158"/>
      <c r="QF56" s="158"/>
      <c r="QG56" s="158"/>
      <c r="QH56" s="158"/>
      <c r="QI56" s="158"/>
      <c r="QJ56" s="158"/>
      <c r="QK56" s="158"/>
      <c r="QL56" s="158"/>
      <c r="QM56" s="158"/>
      <c r="QN56" s="158"/>
      <c r="QO56" s="158"/>
      <c r="QP56" s="158"/>
      <c r="QQ56" s="158"/>
      <c r="QR56" s="158"/>
      <c r="QS56" s="158"/>
      <c r="QT56" s="158"/>
      <c r="QU56" s="158"/>
      <c r="QV56" s="158"/>
      <c r="QW56" s="158"/>
      <c r="QX56" s="158"/>
      <c r="QY56" s="158"/>
      <c r="QZ56" s="158"/>
      <c r="RA56" s="158"/>
      <c r="RB56" s="158"/>
      <c r="RC56" s="158"/>
      <c r="RD56" s="158"/>
      <c r="RE56" s="158"/>
      <c r="RF56" s="158"/>
      <c r="RG56" s="158"/>
      <c r="RH56" s="158"/>
      <c r="RI56" s="158"/>
      <c r="RJ56" s="158"/>
      <c r="RK56" s="158"/>
      <c r="RL56" s="158"/>
      <c r="RM56" s="158"/>
      <c r="RN56" s="158"/>
      <c r="RO56" s="158"/>
      <c r="RP56" s="158"/>
      <c r="RQ56" s="158"/>
      <c r="RR56" s="158"/>
      <c r="RS56" s="158"/>
      <c r="RT56" s="158"/>
      <c r="RU56" s="158"/>
      <c r="RV56" s="158"/>
      <c r="RW56" s="158"/>
      <c r="RX56" s="158"/>
      <c r="RY56" s="158"/>
      <c r="RZ56" s="158"/>
      <c r="SA56" s="158"/>
      <c r="SB56" s="158"/>
      <c r="SC56" s="158"/>
      <c r="SD56" s="158"/>
      <c r="SE56" s="158"/>
      <c r="SF56" s="158"/>
      <c r="SG56" s="158"/>
      <c r="SH56" s="158"/>
      <c r="SI56" s="158"/>
      <c r="SJ56" s="158"/>
      <c r="SK56" s="158"/>
      <c r="SL56" s="158"/>
      <c r="SM56" s="158"/>
      <c r="SN56" s="158"/>
      <c r="SO56" s="158"/>
      <c r="SP56" s="158"/>
      <c r="SQ56" s="158"/>
      <c r="SR56" s="158"/>
      <c r="SS56" s="158"/>
      <c r="ST56" s="158"/>
      <c r="SU56" s="158"/>
      <c r="SV56" s="158"/>
      <c r="SW56" s="158"/>
      <c r="SX56" s="158"/>
      <c r="SY56" s="158"/>
      <c r="SZ56" s="158"/>
      <c r="TA56" s="158"/>
      <c r="TB56" s="158"/>
      <c r="TC56" s="158"/>
      <c r="TD56" s="158"/>
      <c r="TE56" s="158"/>
      <c r="TF56" s="158"/>
      <c r="TG56" s="158"/>
      <c r="TH56" s="158"/>
      <c r="TI56" s="158"/>
      <c r="TJ56" s="158"/>
      <c r="TK56" s="158"/>
      <c r="TL56" s="158"/>
      <c r="TM56" s="158"/>
      <c r="TN56" s="158"/>
      <c r="TO56" s="158"/>
      <c r="TP56" s="158"/>
      <c r="TQ56" s="158"/>
      <c r="TR56" s="158"/>
      <c r="TS56" s="158"/>
      <c r="TT56" s="158"/>
      <c r="TU56" s="158"/>
      <c r="TV56" s="158"/>
      <c r="TW56" s="158"/>
      <c r="TX56" s="158"/>
      <c r="TY56" s="158"/>
      <c r="TZ56" s="158"/>
      <c r="UA56" s="158"/>
      <c r="UB56" s="158"/>
      <c r="UC56" s="158"/>
      <c r="UD56" s="158"/>
      <c r="UE56" s="158"/>
      <c r="UF56" s="158"/>
      <c r="UG56" s="158"/>
      <c r="UH56" s="158"/>
      <c r="UI56" s="158"/>
      <c r="UJ56" s="158"/>
      <c r="UK56" s="158"/>
      <c r="UL56" s="158"/>
      <c r="UM56" s="158"/>
      <c r="UN56" s="158"/>
      <c r="UO56" s="158"/>
      <c r="UP56" s="158"/>
      <c r="UQ56" s="158"/>
      <c r="US56" s="158"/>
      <c r="UT56" s="158"/>
      <c r="UU56" s="158"/>
      <c r="UV56" s="158"/>
      <c r="UW56" s="158"/>
      <c r="UX56" s="158"/>
      <c r="UY56" s="158"/>
      <c r="UZ56" s="158"/>
      <c r="VA56" s="158"/>
      <c r="VB56" s="158"/>
      <c r="VC56" s="158"/>
      <c r="VD56" s="158"/>
      <c r="VE56" s="158"/>
      <c r="VF56" s="158"/>
      <c r="VG56" s="158"/>
      <c r="VH56" s="158"/>
      <c r="VI56" s="158"/>
      <c r="VJ56" s="158"/>
      <c r="VK56" s="158"/>
      <c r="VL56" s="158"/>
      <c r="VN56" s="158"/>
      <c r="VO56" s="158"/>
      <c r="VP56" s="158"/>
      <c r="VQ56" s="158"/>
      <c r="VR56" s="158"/>
      <c r="VS56" s="158"/>
      <c r="VT56" s="158"/>
      <c r="VU56" s="158"/>
      <c r="VV56" s="158"/>
      <c r="VW56" s="158"/>
      <c r="VX56" s="158"/>
      <c r="VY56" s="158"/>
      <c r="VZ56" s="158"/>
      <c r="WA56" s="158"/>
      <c r="WB56" s="158"/>
      <c r="WC56" s="158"/>
      <c r="WD56" s="158"/>
      <c r="WE56" s="158"/>
      <c r="WF56" s="158"/>
      <c r="WG56" s="158"/>
      <c r="WI56" s="158"/>
      <c r="WJ56" s="158"/>
      <c r="WK56" s="158"/>
      <c r="WL56" s="158"/>
      <c r="WM56" s="158"/>
      <c r="WN56" s="158"/>
      <c r="WO56" s="158"/>
      <c r="WP56" s="158"/>
      <c r="WQ56" s="158"/>
      <c r="WR56" s="158"/>
      <c r="WS56" s="158"/>
      <c r="WT56" s="158"/>
      <c r="WU56" s="158"/>
      <c r="WV56" s="158"/>
      <c r="WW56" s="158"/>
      <c r="WX56" s="158"/>
      <c r="WY56" s="158"/>
      <c r="WZ56" s="158"/>
      <c r="XA56" s="158"/>
      <c r="XB56" s="158"/>
      <c r="XD56" s="158"/>
      <c r="XE56" s="158"/>
      <c r="XF56" s="158"/>
      <c r="XG56" s="158"/>
      <c r="XH56" s="158"/>
      <c r="XI56" s="158"/>
      <c r="XJ56" s="158"/>
      <c r="XK56" s="158"/>
      <c r="XL56" s="158"/>
      <c r="XM56" s="158"/>
      <c r="XN56" s="158"/>
      <c r="XO56" s="158"/>
      <c r="XP56" s="158"/>
      <c r="XQ56" s="158"/>
      <c r="XR56" s="158"/>
      <c r="XS56" s="158"/>
      <c r="XT56" s="158"/>
      <c r="XU56" s="158"/>
      <c r="XV56" s="158"/>
      <c r="XW56" s="158"/>
      <c r="XY56" s="158"/>
      <c r="XZ56" s="158"/>
      <c r="YA56" s="158"/>
      <c r="YB56" s="158"/>
      <c r="YC56" s="158"/>
      <c r="YD56" s="158"/>
      <c r="YE56" s="158"/>
      <c r="YF56" s="158"/>
      <c r="YG56" s="158"/>
      <c r="YH56" s="158"/>
      <c r="YI56" s="158"/>
      <c r="YJ56" s="158"/>
      <c r="YK56" s="158"/>
      <c r="YL56" s="158"/>
      <c r="YM56" s="158"/>
      <c r="YN56" s="158"/>
      <c r="YO56" s="158"/>
      <c r="YP56" s="158"/>
      <c r="YQ56" s="158"/>
      <c r="YR56" s="158"/>
      <c r="YT56" s="158"/>
      <c r="YU56" s="158"/>
      <c r="YV56" s="158"/>
      <c r="YW56" s="158"/>
      <c r="YX56" s="158"/>
      <c r="YY56" s="158"/>
      <c r="YZ56" s="158"/>
      <c r="ZA56" s="158"/>
      <c r="ZB56" s="158"/>
      <c r="ZC56" s="158"/>
      <c r="ZD56" s="158"/>
      <c r="ZE56" s="158"/>
      <c r="ZF56" s="158"/>
      <c r="ZG56" s="158"/>
      <c r="ZH56" s="158"/>
      <c r="ZI56" s="158"/>
      <c r="ZJ56" s="158"/>
      <c r="ZK56" s="158"/>
      <c r="ZL56" s="158"/>
      <c r="ZM56" s="158"/>
      <c r="ZO56" s="158"/>
      <c r="ZP56" s="158"/>
      <c r="ZQ56" s="158"/>
      <c r="ZR56" s="158"/>
      <c r="ZS56" s="158"/>
      <c r="ZT56" s="158"/>
      <c r="ZU56" s="158"/>
      <c r="ZV56" s="158"/>
      <c r="ZW56" s="158"/>
      <c r="ZX56" s="158"/>
      <c r="ZY56" s="158"/>
      <c r="ZZ56" s="158"/>
      <c r="AAA56" s="158"/>
      <c r="AAB56" s="158"/>
      <c r="AAC56" s="158"/>
      <c r="AAD56" s="158"/>
      <c r="AAE56" s="158"/>
      <c r="AAF56" s="158"/>
      <c r="AAG56" s="158"/>
      <c r="AAH56" s="158"/>
      <c r="AAJ56" s="158"/>
      <c r="AAK56" s="158"/>
      <c r="AAL56" s="158"/>
      <c r="AAM56" s="158"/>
      <c r="AAN56" s="158"/>
      <c r="AAO56" s="158"/>
      <c r="AAP56" s="158"/>
      <c r="AAQ56" s="158"/>
      <c r="AAR56" s="158"/>
      <c r="AAS56" s="158"/>
      <c r="AAT56" s="158"/>
      <c r="AAU56" s="158"/>
      <c r="AAV56" s="158"/>
      <c r="AAW56" s="158"/>
      <c r="AAX56" s="158"/>
      <c r="AAY56" s="158"/>
      <c r="AAZ56" s="158"/>
      <c r="ABA56" s="158"/>
      <c r="ABB56" s="158"/>
      <c r="ABC56" s="158"/>
      <c r="ABE56" s="158"/>
      <c r="ABF56" s="158"/>
      <c r="ABG56" s="158"/>
      <c r="ABH56" s="158"/>
      <c r="ABI56" s="158"/>
      <c r="ABJ56" s="158"/>
      <c r="ABK56" s="158"/>
      <c r="ABL56" s="158"/>
      <c r="ABM56" s="158"/>
      <c r="ABN56" s="158"/>
      <c r="ABO56" s="158"/>
      <c r="ABP56" s="158"/>
      <c r="ABQ56" s="158"/>
      <c r="ABR56" s="158"/>
      <c r="ABS56" s="158"/>
      <c r="ABT56" s="158"/>
      <c r="ABU56" s="158"/>
      <c r="ABV56" s="158"/>
      <c r="ABW56" s="158"/>
      <c r="ABX56" s="158"/>
      <c r="ABZ56" s="158"/>
      <c r="ACA56" s="158"/>
      <c r="ACB56" s="158"/>
      <c r="ACC56" s="158"/>
      <c r="ACD56" s="158"/>
      <c r="ACE56" s="158"/>
      <c r="ACF56" s="158"/>
      <c r="ACG56" s="158"/>
      <c r="ACH56" s="158"/>
      <c r="ACI56" s="158"/>
      <c r="ACJ56" s="158"/>
      <c r="ACK56" s="158"/>
      <c r="ACL56" s="158"/>
      <c r="ACM56" s="158"/>
      <c r="ACN56" s="158"/>
      <c r="ACO56" s="158"/>
      <c r="ACP56" s="158"/>
      <c r="ACQ56" s="158"/>
      <c r="ACR56" s="158"/>
      <c r="ACS56" s="158"/>
      <c r="ACU56" s="158"/>
      <c r="ACV56" s="158"/>
      <c r="ACW56" s="158"/>
      <c r="ACX56" s="158"/>
      <c r="ACY56" s="158"/>
      <c r="ACZ56" s="158"/>
      <c r="ADA56" s="158"/>
      <c r="ADB56" s="158"/>
      <c r="ADC56" s="158"/>
      <c r="ADD56" s="158"/>
      <c r="ADE56" s="158"/>
      <c r="ADF56" s="158"/>
      <c r="ADG56" s="158"/>
      <c r="ADH56" s="158"/>
      <c r="ADI56" s="158"/>
      <c r="ADJ56" s="158"/>
      <c r="ADK56" s="158"/>
      <c r="ADL56" s="158"/>
      <c r="ADM56" s="158"/>
      <c r="ADN56" s="158"/>
      <c r="ADP56" s="158"/>
      <c r="ADQ56" s="158"/>
      <c r="ADR56" s="158"/>
      <c r="ADS56" s="158"/>
      <c r="ADT56" s="158"/>
      <c r="ADU56" s="158"/>
      <c r="ADV56" s="158"/>
      <c r="ADW56" s="158"/>
      <c r="ADX56" s="158"/>
      <c r="ADY56" s="158"/>
      <c r="ADZ56" s="158"/>
      <c r="AEA56" s="158"/>
      <c r="AEB56" s="158"/>
      <c r="AEC56" s="158"/>
      <c r="AED56" s="158"/>
      <c r="AEE56" s="158"/>
      <c r="AEF56" s="158"/>
      <c r="AEG56" s="158"/>
      <c r="AEH56" s="158"/>
      <c r="AEI56" s="158"/>
      <c r="AEK56" s="158"/>
      <c r="AEL56" s="158"/>
      <c r="AEM56" s="158"/>
      <c r="AEN56" s="158"/>
      <c r="AEO56" s="158"/>
      <c r="AEP56" s="158"/>
      <c r="AEQ56" s="158"/>
      <c r="AER56" s="158"/>
      <c r="AES56" s="158"/>
      <c r="AET56" s="158"/>
      <c r="AEU56" s="158"/>
      <c r="AEV56" s="158"/>
      <c r="AEW56" s="158"/>
      <c r="AEX56" s="158"/>
      <c r="AEY56" s="158"/>
      <c r="AEZ56" s="158"/>
      <c r="AFA56" s="158"/>
      <c r="AFB56" s="158"/>
      <c r="AFC56" s="158"/>
      <c r="AFD56" s="158"/>
    </row>
    <row r="57" spans="1:837" s="147" customFormat="1" ht="20.100000000000001" customHeight="1">
      <c r="A57" s="101" t="s">
        <v>400</v>
      </c>
      <c r="B57" s="102" t="s">
        <v>374</v>
      </c>
      <c r="C57" s="103" t="s">
        <v>401</v>
      </c>
      <c r="D57" s="103"/>
      <c r="E57" s="160"/>
      <c r="F57" s="208">
        <f>MIN(F58:F117)</f>
        <v>45494</v>
      </c>
      <c r="G57" s="208">
        <f>MAX(G58:G117)</f>
        <v>45635</v>
      </c>
      <c r="H57" s="104">
        <f t="shared" ref="H57:H113" si="76">$G57-$F57+1</f>
        <v>142</v>
      </c>
      <c r="I57" s="105">
        <f t="shared" ca="1" si="61"/>
        <v>0</v>
      </c>
      <c r="J57" s="203">
        <f ca="1">AVERAGE(J58:J117)*4</f>
        <v>0</v>
      </c>
      <c r="K57" s="105">
        <f ca="1">I57+J57/H57</f>
        <v>0</v>
      </c>
      <c r="L57" s="160"/>
      <c r="M57" s="160"/>
      <c r="N57" s="160"/>
      <c r="O57" s="160"/>
      <c r="P57" s="160"/>
      <c r="Q57" s="160"/>
      <c r="R57" s="160"/>
      <c r="S57" s="160"/>
      <c r="T57" s="160"/>
      <c r="U57" s="160"/>
      <c r="V57" s="160"/>
      <c r="W57" s="160"/>
      <c r="X57" s="160"/>
      <c r="Y57" s="160"/>
      <c r="Z57" s="160"/>
      <c r="AA57" s="160"/>
      <c r="AB57" s="160"/>
      <c r="AC57" s="160"/>
      <c r="AD57" s="160"/>
      <c r="AE57" s="160"/>
      <c r="AF57" s="160"/>
      <c r="AG57" s="160"/>
      <c r="AH57" s="160"/>
      <c r="AI57" s="160"/>
      <c r="AJ57" s="160"/>
      <c r="AK57" s="160"/>
      <c r="AL57" s="160"/>
      <c r="AM57" s="160"/>
      <c r="AN57" s="160"/>
      <c r="AO57" s="160"/>
      <c r="AP57" s="160"/>
      <c r="AQ57" s="160"/>
      <c r="AR57" s="160"/>
      <c r="AS57" s="160"/>
      <c r="AT57" s="160"/>
      <c r="AU57" s="160"/>
      <c r="AV57" s="160"/>
      <c r="AW57" s="160"/>
      <c r="AX57" s="160"/>
      <c r="AY57" s="160"/>
      <c r="AZ57" s="160"/>
      <c r="BA57" s="160"/>
      <c r="BB57" s="160"/>
      <c r="BC57" s="160"/>
      <c r="BD57" s="160"/>
      <c r="BE57" s="160"/>
      <c r="BF57" s="160"/>
      <c r="BG57" s="160"/>
      <c r="BH57" s="160"/>
      <c r="BI57" s="160"/>
      <c r="BJ57" s="160"/>
      <c r="BK57" s="160"/>
      <c r="BL57" s="160"/>
      <c r="BM57" s="160"/>
      <c r="BN57" s="160"/>
      <c r="BO57" s="160"/>
      <c r="BP57" s="160"/>
      <c r="BQ57" s="160"/>
      <c r="BR57" s="160"/>
      <c r="BS57" s="160"/>
      <c r="BT57" s="160"/>
      <c r="BU57" s="160"/>
      <c r="BV57" s="160"/>
      <c r="BW57" s="160"/>
      <c r="BX57" s="160"/>
      <c r="BY57" s="160"/>
      <c r="BZ57" s="160"/>
      <c r="CA57" s="160"/>
      <c r="CB57" s="160"/>
      <c r="CC57" s="160"/>
      <c r="CD57" s="160"/>
      <c r="CE57" s="160"/>
      <c r="CF57" s="160"/>
      <c r="CG57" s="160"/>
      <c r="CH57" s="160"/>
      <c r="CI57" s="160"/>
      <c r="CJ57" s="160"/>
      <c r="CK57" s="160"/>
      <c r="CL57" s="160"/>
      <c r="CM57" s="160"/>
      <c r="CN57" s="160"/>
      <c r="CO57" s="160"/>
      <c r="CP57" s="160"/>
      <c r="CQ57" s="160"/>
      <c r="CR57" s="160"/>
      <c r="CS57" s="160"/>
      <c r="CT57" s="160"/>
      <c r="CU57" s="160"/>
      <c r="CV57" s="160"/>
      <c r="CW57" s="160"/>
      <c r="CX57" s="160"/>
      <c r="CY57" s="160"/>
      <c r="CZ57" s="160"/>
      <c r="DA57" s="160"/>
      <c r="DB57" s="160"/>
      <c r="DC57" s="160"/>
      <c r="DD57" s="160"/>
      <c r="DE57" s="160"/>
      <c r="DF57" s="160"/>
      <c r="DG57" s="160"/>
      <c r="DH57" s="160"/>
      <c r="DI57" s="160"/>
      <c r="DJ57" s="160"/>
      <c r="DK57" s="160"/>
      <c r="DL57" s="160"/>
      <c r="DM57" s="160"/>
      <c r="DN57" s="160"/>
      <c r="DO57" s="160"/>
      <c r="DP57" s="160"/>
      <c r="DQ57" s="160"/>
      <c r="DR57" s="160"/>
      <c r="DS57" s="160"/>
      <c r="DT57" s="160"/>
      <c r="DU57" s="160"/>
      <c r="DV57" s="160"/>
      <c r="DW57" s="160"/>
      <c r="DX57" s="160"/>
      <c r="DY57" s="160"/>
      <c r="DZ57" s="160"/>
      <c r="EA57" s="160"/>
      <c r="EB57" s="160"/>
      <c r="EC57" s="160"/>
      <c r="ED57" s="160"/>
      <c r="EE57" s="160"/>
      <c r="EF57" s="160"/>
      <c r="EG57" s="160"/>
      <c r="EH57" s="160"/>
      <c r="EI57" s="160"/>
      <c r="EJ57" s="160"/>
      <c r="EK57" s="160"/>
      <c r="EL57" s="160"/>
      <c r="EM57" s="160"/>
      <c r="EN57" s="160"/>
      <c r="EO57" s="160"/>
      <c r="EP57" s="160"/>
      <c r="EQ57" s="160"/>
      <c r="ER57" s="160"/>
      <c r="ES57" s="160"/>
      <c r="ET57" s="160"/>
      <c r="EU57" s="160"/>
      <c r="EV57" s="160"/>
      <c r="EW57" s="160"/>
      <c r="EX57" s="160"/>
      <c r="EY57" s="160"/>
      <c r="EZ57" s="160"/>
      <c r="FA57" s="160"/>
      <c r="FB57" s="160"/>
      <c r="FC57" s="160"/>
      <c r="FD57" s="160"/>
      <c r="FE57" s="160"/>
      <c r="FF57" s="160"/>
      <c r="FG57" s="160"/>
      <c r="FH57" s="160"/>
      <c r="FI57" s="160"/>
      <c r="FJ57" s="160"/>
      <c r="FK57" s="160"/>
      <c r="FL57" s="160"/>
      <c r="FM57" s="160"/>
      <c r="FN57" s="160"/>
      <c r="FO57" s="160"/>
      <c r="FP57" s="160"/>
      <c r="FQ57" s="160"/>
      <c r="FR57" s="160"/>
      <c r="FS57" s="160"/>
      <c r="FT57" s="160"/>
      <c r="FU57" s="160"/>
      <c r="FV57" s="160"/>
      <c r="FW57" s="160"/>
      <c r="FX57" s="160"/>
      <c r="FY57" s="160"/>
      <c r="FZ57" s="160"/>
      <c r="GA57" s="160"/>
      <c r="GB57" s="160"/>
      <c r="GC57" s="160"/>
      <c r="GD57" s="160"/>
      <c r="GE57" s="160"/>
      <c r="GF57" s="160"/>
      <c r="GG57" s="160"/>
      <c r="GH57" s="160"/>
      <c r="GI57" s="160"/>
      <c r="GJ57" s="160"/>
      <c r="GK57" s="160"/>
      <c r="GL57" s="160"/>
      <c r="GM57" s="160"/>
      <c r="GN57" s="160"/>
      <c r="GO57" s="160"/>
      <c r="GP57" s="160"/>
      <c r="GQ57" s="160"/>
      <c r="GR57" s="160"/>
      <c r="GS57" s="160"/>
      <c r="GT57" s="160"/>
      <c r="GU57" s="160"/>
      <c r="GV57" s="160"/>
      <c r="GW57" s="160"/>
      <c r="GX57" s="160"/>
      <c r="GY57" s="160"/>
      <c r="GZ57" s="160"/>
      <c r="HA57" s="160"/>
      <c r="HB57" s="160"/>
      <c r="HC57" s="160"/>
      <c r="HD57" s="160"/>
      <c r="HE57" s="160"/>
      <c r="HF57" s="160"/>
      <c r="HG57" s="160"/>
      <c r="HH57" s="160"/>
      <c r="HI57" s="160"/>
      <c r="HJ57" s="160"/>
      <c r="HK57" s="160"/>
      <c r="HL57" s="160"/>
      <c r="HM57" s="160"/>
      <c r="HN57" s="160"/>
      <c r="HO57" s="160"/>
      <c r="HP57" s="160"/>
      <c r="HQ57" s="160"/>
      <c r="HR57" s="160"/>
      <c r="HS57" s="160"/>
      <c r="HT57" s="160"/>
      <c r="HU57" s="160"/>
      <c r="HV57" s="160"/>
      <c r="HW57" s="160"/>
      <c r="HX57" s="160"/>
      <c r="HY57" s="160"/>
      <c r="HZ57" s="160"/>
      <c r="IA57" s="160"/>
      <c r="IB57" s="160"/>
      <c r="IC57" s="160"/>
      <c r="ID57" s="160"/>
      <c r="IE57" s="160"/>
      <c r="IF57" s="160"/>
      <c r="IG57" s="160"/>
      <c r="IH57" s="160"/>
      <c r="II57" s="160"/>
      <c r="IJ57" s="160"/>
      <c r="IK57" s="160"/>
      <c r="IL57" s="160"/>
      <c r="IM57" s="160"/>
      <c r="IN57" s="160"/>
      <c r="IO57" s="160"/>
      <c r="IP57" s="160"/>
      <c r="IQ57" s="160"/>
      <c r="IR57" s="160"/>
      <c r="IS57" s="160"/>
      <c r="IT57" s="160"/>
      <c r="IU57" s="160"/>
      <c r="IV57" s="160"/>
      <c r="IW57" s="160"/>
      <c r="IX57" s="160"/>
      <c r="IY57" s="160"/>
      <c r="IZ57" s="160"/>
      <c r="JA57" s="160"/>
      <c r="JB57" s="160"/>
      <c r="JC57" s="160"/>
      <c r="JD57" s="160"/>
      <c r="JE57" s="160"/>
      <c r="JF57" s="160"/>
      <c r="JG57" s="160"/>
      <c r="JH57" s="160"/>
      <c r="JI57" s="160"/>
      <c r="JJ57" s="160"/>
      <c r="JK57" s="160"/>
      <c r="JL57" s="160"/>
      <c r="JM57" s="160"/>
      <c r="JN57" s="160"/>
      <c r="JO57" s="160"/>
      <c r="JP57" s="160"/>
      <c r="JQ57" s="160"/>
      <c r="JR57" s="160"/>
      <c r="JS57" s="160"/>
      <c r="JT57" s="160"/>
      <c r="JU57" s="160"/>
      <c r="JV57" s="160"/>
      <c r="JW57" s="160"/>
      <c r="JX57" s="160"/>
      <c r="JY57" s="160"/>
      <c r="JZ57" s="160"/>
      <c r="KA57" s="160"/>
      <c r="KB57" s="160"/>
      <c r="KC57" s="160"/>
      <c r="KD57" s="160"/>
      <c r="KE57" s="160"/>
      <c r="KF57" s="160"/>
      <c r="KG57" s="160"/>
      <c r="KH57" s="160"/>
      <c r="KI57" s="160"/>
      <c r="KJ57" s="160"/>
      <c r="KK57" s="160"/>
      <c r="KL57" s="160"/>
      <c r="KM57" s="160"/>
      <c r="KN57" s="160"/>
      <c r="KO57" s="160"/>
      <c r="KP57" s="160"/>
      <c r="KQ57" s="160"/>
      <c r="KR57" s="160"/>
      <c r="KS57" s="160"/>
      <c r="KT57" s="160"/>
      <c r="KU57" s="160"/>
      <c r="KV57" s="160"/>
      <c r="KW57" s="160"/>
      <c r="KX57" s="160"/>
      <c r="KY57" s="160"/>
      <c r="KZ57" s="160"/>
      <c r="LA57" s="160"/>
      <c r="LB57" s="160"/>
      <c r="LC57" s="160"/>
      <c r="LD57" s="160"/>
      <c r="LE57" s="160"/>
      <c r="LF57" s="160"/>
      <c r="LG57" s="160"/>
      <c r="LH57" s="160"/>
      <c r="LI57" s="160"/>
      <c r="LJ57" s="160"/>
      <c r="LK57" s="160"/>
      <c r="LL57" s="160"/>
      <c r="LM57" s="160"/>
      <c r="LN57" s="160"/>
      <c r="LO57" s="160"/>
      <c r="LP57" s="160"/>
      <c r="LQ57" s="160"/>
      <c r="LR57" s="160"/>
      <c r="LS57" s="160"/>
      <c r="LT57" s="160"/>
      <c r="LU57" s="160"/>
      <c r="LV57" s="160"/>
      <c r="LW57" s="160"/>
      <c r="LX57" s="160"/>
      <c r="LY57" s="160"/>
      <c r="LZ57" s="160"/>
      <c r="MA57" s="160"/>
      <c r="MB57" s="160"/>
      <c r="MC57" s="160"/>
      <c r="MD57" s="160"/>
      <c r="ME57" s="160"/>
      <c r="MF57" s="160"/>
      <c r="MG57" s="160"/>
      <c r="MH57" s="160"/>
      <c r="MI57" s="160"/>
      <c r="MJ57" s="160"/>
      <c r="MK57" s="160"/>
      <c r="ML57" s="160"/>
      <c r="MM57" s="160"/>
      <c r="MN57" s="160"/>
      <c r="MO57" s="160"/>
      <c r="MP57" s="160"/>
      <c r="MQ57" s="160"/>
      <c r="MR57" s="160"/>
      <c r="MS57" s="160"/>
      <c r="MT57" s="160"/>
      <c r="MU57" s="160"/>
      <c r="MV57" s="160"/>
      <c r="MW57" s="160"/>
      <c r="MX57" s="160"/>
      <c r="MY57" s="160"/>
      <c r="MZ57" s="160"/>
      <c r="NA57" s="160"/>
      <c r="NB57" s="160"/>
      <c r="NC57" s="160"/>
      <c r="ND57" s="160"/>
      <c r="NE57" s="160"/>
      <c r="NF57" s="160"/>
      <c r="NG57" s="160"/>
      <c r="NH57" s="160"/>
      <c r="NI57" s="160"/>
      <c r="NJ57" s="160"/>
      <c r="NK57" s="160"/>
      <c r="NL57" s="160"/>
      <c r="NM57" s="160"/>
      <c r="NN57" s="160"/>
      <c r="NO57" s="160"/>
      <c r="NP57" s="160"/>
      <c r="NQ57" s="160"/>
      <c r="NR57" s="160"/>
      <c r="NS57" s="160"/>
      <c r="NT57" s="160"/>
      <c r="NU57" s="160"/>
      <c r="NV57" s="160"/>
      <c r="NW57" s="160"/>
      <c r="NX57" s="160"/>
      <c r="NY57" s="160"/>
      <c r="NZ57" s="160"/>
      <c r="OA57" s="160"/>
      <c r="OB57" s="160"/>
      <c r="OC57" s="160"/>
      <c r="OD57" s="160"/>
      <c r="OE57" s="160"/>
      <c r="OF57" s="160"/>
      <c r="OG57" s="160"/>
      <c r="OH57" s="160"/>
      <c r="OI57" s="160"/>
      <c r="OJ57" s="160"/>
      <c r="OK57" s="160"/>
      <c r="OL57" s="160"/>
      <c r="OM57" s="160"/>
      <c r="ON57" s="160"/>
      <c r="OO57" s="160"/>
      <c r="OP57" s="160"/>
      <c r="OQ57" s="160"/>
      <c r="OR57" s="160"/>
      <c r="OS57" s="160"/>
      <c r="OT57" s="160"/>
      <c r="OU57" s="160"/>
      <c r="OV57" s="160"/>
      <c r="OW57" s="160"/>
      <c r="OX57" s="160"/>
      <c r="OY57" s="160"/>
      <c r="OZ57" s="160"/>
      <c r="PA57" s="160"/>
      <c r="PB57" s="160"/>
      <c r="PC57" s="160"/>
      <c r="PD57" s="160"/>
      <c r="PE57" s="160"/>
      <c r="PF57" s="160"/>
      <c r="PG57" s="160"/>
      <c r="PH57" s="160"/>
      <c r="PI57" s="160"/>
      <c r="PJ57" s="160"/>
      <c r="PK57" s="160"/>
      <c r="PL57" s="160"/>
      <c r="PM57" s="160"/>
      <c r="PN57" s="160"/>
      <c r="PO57" s="160"/>
      <c r="PP57" s="160"/>
      <c r="PQ57" s="160"/>
      <c r="PR57" s="160"/>
      <c r="PS57" s="160"/>
      <c r="PT57" s="160"/>
      <c r="PU57" s="160"/>
      <c r="PV57" s="160"/>
      <c r="PW57" s="160"/>
      <c r="PX57" s="160"/>
      <c r="PY57" s="160"/>
      <c r="PZ57" s="160"/>
      <c r="QA57" s="160"/>
      <c r="QB57" s="160"/>
      <c r="QC57" s="160"/>
      <c r="QD57" s="160"/>
      <c r="QE57" s="160"/>
      <c r="QF57" s="160"/>
      <c r="QG57" s="160"/>
      <c r="QH57" s="160"/>
      <c r="QI57" s="160"/>
      <c r="QJ57" s="160"/>
      <c r="QK57" s="160"/>
      <c r="QL57" s="160"/>
      <c r="QM57" s="160"/>
      <c r="QN57" s="160"/>
      <c r="QO57" s="160"/>
      <c r="QP57" s="160"/>
      <c r="QQ57" s="160"/>
      <c r="QR57" s="160"/>
      <c r="QS57" s="160"/>
      <c r="QT57" s="160"/>
      <c r="QU57" s="160"/>
      <c r="QV57" s="160"/>
      <c r="QW57" s="160"/>
      <c r="QX57" s="160"/>
      <c r="QY57" s="160"/>
      <c r="QZ57" s="160"/>
      <c r="RA57" s="160"/>
      <c r="RB57" s="160"/>
      <c r="RC57" s="160"/>
      <c r="RD57" s="160"/>
      <c r="RE57" s="160"/>
      <c r="RF57" s="160"/>
      <c r="RG57" s="160"/>
      <c r="RH57" s="160"/>
      <c r="RI57" s="160"/>
      <c r="RJ57" s="160"/>
      <c r="RK57" s="160"/>
      <c r="RL57" s="160"/>
      <c r="RM57" s="160"/>
      <c r="RN57" s="160"/>
      <c r="RO57" s="160"/>
      <c r="RP57" s="160"/>
      <c r="RQ57" s="160"/>
      <c r="RR57" s="160"/>
      <c r="RS57" s="160"/>
      <c r="RT57" s="160"/>
      <c r="RU57" s="160"/>
      <c r="RV57" s="160"/>
      <c r="RW57" s="160"/>
      <c r="RX57" s="160"/>
      <c r="RY57" s="160"/>
      <c r="RZ57" s="160"/>
      <c r="SA57" s="160"/>
      <c r="SB57" s="160"/>
      <c r="SC57" s="160"/>
      <c r="SD57" s="160"/>
      <c r="SE57" s="160"/>
      <c r="SF57" s="160"/>
      <c r="SG57" s="160"/>
      <c r="SH57" s="160"/>
      <c r="SI57" s="160"/>
      <c r="SJ57" s="160"/>
      <c r="SK57" s="160"/>
      <c r="SL57" s="160"/>
      <c r="SM57" s="160"/>
      <c r="SN57" s="160"/>
      <c r="SO57" s="160"/>
      <c r="SP57" s="160"/>
      <c r="SQ57" s="160"/>
      <c r="SR57" s="160"/>
      <c r="SS57" s="160"/>
      <c r="ST57" s="160"/>
      <c r="SU57" s="160"/>
      <c r="SV57" s="160"/>
      <c r="SW57" s="160"/>
      <c r="SX57" s="160"/>
      <c r="SY57" s="160"/>
      <c r="SZ57" s="160"/>
      <c r="TA57" s="160"/>
      <c r="TB57" s="160"/>
      <c r="TC57" s="160"/>
      <c r="TD57" s="160"/>
      <c r="TE57" s="160"/>
      <c r="TF57" s="160"/>
      <c r="TG57" s="160"/>
      <c r="TH57" s="160"/>
      <c r="TI57" s="160"/>
      <c r="TJ57" s="160"/>
      <c r="TK57" s="160"/>
      <c r="TL57" s="160"/>
      <c r="TM57" s="160"/>
      <c r="TN57" s="160"/>
      <c r="TO57" s="160"/>
      <c r="TP57" s="160"/>
      <c r="TQ57" s="160"/>
      <c r="TR57" s="160"/>
      <c r="TS57" s="160"/>
      <c r="TT57" s="160"/>
      <c r="TU57" s="160"/>
      <c r="TV57" s="160"/>
      <c r="TW57" s="160"/>
      <c r="TX57" s="160"/>
      <c r="TY57" s="160"/>
      <c r="TZ57" s="160"/>
      <c r="UA57" s="160"/>
      <c r="UB57" s="160"/>
      <c r="UC57" s="160"/>
      <c r="UD57" s="160"/>
      <c r="UE57" s="160"/>
      <c r="UF57" s="160"/>
      <c r="UG57" s="160"/>
      <c r="UH57" s="160"/>
      <c r="UI57" s="160"/>
      <c r="UJ57" s="160"/>
      <c r="UK57" s="160"/>
      <c r="UL57" s="160"/>
      <c r="UM57" s="160"/>
      <c r="UN57" s="160"/>
      <c r="UO57" s="160"/>
      <c r="UP57" s="160"/>
      <c r="UQ57" s="160"/>
      <c r="UR57" s="161"/>
      <c r="US57" s="160"/>
      <c r="UT57" s="160"/>
      <c r="UU57" s="160"/>
      <c r="UV57" s="160"/>
      <c r="UW57" s="160"/>
      <c r="UX57" s="160"/>
      <c r="UY57" s="160"/>
      <c r="UZ57" s="160"/>
      <c r="VA57" s="160"/>
      <c r="VB57" s="160"/>
      <c r="VC57" s="160"/>
      <c r="VD57" s="160"/>
      <c r="VE57" s="160"/>
      <c r="VF57" s="160"/>
      <c r="VG57" s="160"/>
      <c r="VH57" s="160"/>
      <c r="VI57" s="160"/>
      <c r="VJ57" s="160"/>
      <c r="VK57" s="160"/>
      <c r="VL57" s="160"/>
      <c r="VM57" s="161"/>
      <c r="VN57" s="160"/>
      <c r="VO57" s="160"/>
      <c r="VP57" s="160"/>
      <c r="VQ57" s="160"/>
      <c r="VR57" s="160"/>
      <c r="VS57" s="160"/>
      <c r="VT57" s="160"/>
      <c r="VU57" s="160"/>
      <c r="VV57" s="160"/>
      <c r="VW57" s="160"/>
      <c r="VX57" s="160"/>
      <c r="VY57" s="160"/>
      <c r="VZ57" s="160"/>
      <c r="WA57" s="160"/>
      <c r="WB57" s="160"/>
      <c r="WC57" s="160"/>
      <c r="WD57" s="160"/>
      <c r="WE57" s="160"/>
      <c r="WF57" s="160"/>
      <c r="WG57" s="160"/>
      <c r="WH57" s="161"/>
      <c r="WI57" s="160"/>
      <c r="WJ57" s="160"/>
      <c r="WK57" s="160"/>
      <c r="WL57" s="160"/>
      <c r="WM57" s="160"/>
      <c r="WN57" s="160"/>
      <c r="WO57" s="160"/>
      <c r="WP57" s="160"/>
      <c r="WQ57" s="160"/>
      <c r="WR57" s="160"/>
      <c r="WS57" s="160"/>
      <c r="WT57" s="160"/>
      <c r="WU57" s="160"/>
      <c r="WV57" s="160"/>
      <c r="WW57" s="160"/>
      <c r="WX57" s="160"/>
      <c r="WY57" s="160"/>
      <c r="WZ57" s="160"/>
      <c r="XA57" s="160"/>
      <c r="XB57" s="160"/>
      <c r="XC57" s="161"/>
      <c r="XD57" s="160"/>
      <c r="XE57" s="160"/>
      <c r="XF57" s="160"/>
      <c r="XG57" s="160"/>
      <c r="XH57" s="160"/>
      <c r="XI57" s="160"/>
      <c r="XJ57" s="160"/>
      <c r="XK57" s="160"/>
      <c r="XL57" s="160"/>
      <c r="XM57" s="160"/>
      <c r="XN57" s="160"/>
      <c r="XO57" s="160"/>
      <c r="XP57" s="160"/>
      <c r="XQ57" s="160"/>
      <c r="XR57" s="160"/>
      <c r="XS57" s="160"/>
      <c r="XT57" s="160"/>
      <c r="XU57" s="160"/>
      <c r="XV57" s="160"/>
      <c r="XW57" s="160"/>
      <c r="XX57" s="161"/>
      <c r="XY57" s="160"/>
      <c r="XZ57" s="160"/>
      <c r="YA57" s="160"/>
      <c r="YB57" s="160"/>
      <c r="YC57" s="160"/>
      <c r="YD57" s="160"/>
      <c r="YE57" s="160"/>
      <c r="YF57" s="160"/>
      <c r="YG57" s="160"/>
      <c r="YH57" s="160"/>
      <c r="YI57" s="160"/>
      <c r="YJ57" s="160"/>
      <c r="YK57" s="160"/>
      <c r="YL57" s="160"/>
      <c r="YM57" s="160"/>
      <c r="YN57" s="160"/>
      <c r="YO57" s="160"/>
      <c r="YP57" s="160"/>
      <c r="YQ57" s="160"/>
      <c r="YR57" s="160"/>
      <c r="YS57" s="161"/>
      <c r="YT57" s="160"/>
      <c r="YU57" s="160"/>
      <c r="YV57" s="160"/>
      <c r="YW57" s="160"/>
      <c r="YX57" s="160"/>
      <c r="YY57" s="160"/>
      <c r="YZ57" s="160"/>
      <c r="ZA57" s="160"/>
      <c r="ZB57" s="160"/>
      <c r="ZC57" s="160"/>
      <c r="ZD57" s="160"/>
      <c r="ZE57" s="160"/>
      <c r="ZF57" s="160"/>
      <c r="ZG57" s="160"/>
      <c r="ZH57" s="160"/>
      <c r="ZI57" s="160"/>
      <c r="ZJ57" s="160"/>
      <c r="ZK57" s="160"/>
      <c r="ZL57" s="160"/>
      <c r="ZM57" s="160"/>
      <c r="ZN57" s="161"/>
      <c r="ZO57" s="160"/>
      <c r="ZP57" s="160"/>
      <c r="ZQ57" s="160"/>
      <c r="ZR57" s="160"/>
      <c r="ZS57" s="160"/>
      <c r="ZT57" s="160"/>
      <c r="ZU57" s="160"/>
      <c r="ZV57" s="160"/>
      <c r="ZW57" s="160"/>
      <c r="ZX57" s="160"/>
      <c r="ZY57" s="160"/>
      <c r="ZZ57" s="160"/>
      <c r="AAA57" s="160"/>
      <c r="AAB57" s="160"/>
      <c r="AAC57" s="160"/>
      <c r="AAD57" s="160"/>
      <c r="AAE57" s="160"/>
      <c r="AAF57" s="160"/>
      <c r="AAG57" s="160"/>
      <c r="AAH57" s="160"/>
      <c r="AAI57" s="161"/>
      <c r="AAJ57" s="160"/>
      <c r="AAK57" s="160"/>
      <c r="AAL57" s="160"/>
      <c r="AAM57" s="160"/>
      <c r="AAN57" s="160"/>
      <c r="AAO57" s="160"/>
      <c r="AAP57" s="160"/>
      <c r="AAQ57" s="160"/>
      <c r="AAR57" s="160"/>
      <c r="AAS57" s="160"/>
      <c r="AAT57" s="160"/>
      <c r="AAU57" s="160"/>
      <c r="AAV57" s="160"/>
      <c r="AAW57" s="160"/>
      <c r="AAX57" s="160"/>
      <c r="AAY57" s="160"/>
      <c r="AAZ57" s="160"/>
      <c r="ABA57" s="160"/>
      <c r="ABB57" s="160"/>
      <c r="ABC57" s="160"/>
      <c r="ABD57" s="161"/>
      <c r="ABE57" s="160"/>
      <c r="ABF57" s="160"/>
      <c r="ABG57" s="160"/>
      <c r="ABH57" s="160"/>
      <c r="ABI57" s="160"/>
      <c r="ABJ57" s="160"/>
      <c r="ABK57" s="160"/>
      <c r="ABL57" s="160"/>
      <c r="ABM57" s="160"/>
      <c r="ABN57" s="160"/>
      <c r="ABO57" s="160"/>
      <c r="ABP57" s="160"/>
      <c r="ABQ57" s="160"/>
      <c r="ABR57" s="160"/>
      <c r="ABS57" s="160"/>
      <c r="ABT57" s="160"/>
      <c r="ABU57" s="160"/>
      <c r="ABV57" s="160"/>
      <c r="ABW57" s="160"/>
      <c r="ABX57" s="160"/>
      <c r="ABY57" s="161"/>
      <c r="ABZ57" s="160"/>
      <c r="ACA57" s="160"/>
      <c r="ACB57" s="160"/>
      <c r="ACC57" s="160"/>
      <c r="ACD57" s="160"/>
      <c r="ACE57" s="160"/>
      <c r="ACF57" s="160"/>
      <c r="ACG57" s="160"/>
      <c r="ACH57" s="160"/>
      <c r="ACI57" s="160"/>
      <c r="ACJ57" s="160"/>
      <c r="ACK57" s="160"/>
      <c r="ACL57" s="160"/>
      <c r="ACM57" s="160"/>
      <c r="ACN57" s="160"/>
      <c r="ACO57" s="160"/>
      <c r="ACP57" s="160"/>
      <c r="ACQ57" s="160"/>
      <c r="ACR57" s="160"/>
      <c r="ACS57" s="160"/>
      <c r="ACT57" s="161"/>
      <c r="ACU57" s="160"/>
      <c r="ACV57" s="160"/>
      <c r="ACW57" s="160"/>
      <c r="ACX57" s="160"/>
      <c r="ACY57" s="160"/>
      <c r="ACZ57" s="160"/>
      <c r="ADA57" s="160"/>
      <c r="ADB57" s="160"/>
      <c r="ADC57" s="160"/>
      <c r="ADD57" s="160"/>
      <c r="ADE57" s="160"/>
      <c r="ADF57" s="160"/>
      <c r="ADG57" s="160"/>
      <c r="ADH57" s="160"/>
      <c r="ADI57" s="160"/>
      <c r="ADJ57" s="160"/>
      <c r="ADK57" s="160"/>
      <c r="ADL57" s="160"/>
      <c r="ADM57" s="160"/>
      <c r="ADN57" s="160"/>
      <c r="ADO57" s="161"/>
      <c r="ADP57" s="160"/>
      <c r="ADQ57" s="160"/>
      <c r="ADR57" s="160"/>
      <c r="ADS57" s="160"/>
      <c r="ADT57" s="160"/>
      <c r="ADU57" s="160"/>
      <c r="ADV57" s="160"/>
      <c r="ADW57" s="160"/>
      <c r="ADX57" s="160"/>
      <c r="ADY57" s="160"/>
      <c r="ADZ57" s="160"/>
      <c r="AEA57" s="160"/>
      <c r="AEB57" s="160"/>
      <c r="AEC57" s="160"/>
      <c r="AED57" s="160"/>
      <c r="AEE57" s="160"/>
      <c r="AEF57" s="160"/>
      <c r="AEG57" s="160"/>
      <c r="AEH57" s="160"/>
      <c r="AEI57" s="160"/>
      <c r="AEJ57" s="161"/>
      <c r="AEK57" s="160"/>
      <c r="AEL57" s="160"/>
      <c r="AEM57" s="160"/>
      <c r="AEN57" s="160"/>
      <c r="AEO57" s="160"/>
      <c r="AEP57" s="160"/>
      <c r="AEQ57" s="160"/>
      <c r="AER57" s="160"/>
      <c r="AES57" s="160"/>
      <c r="AET57" s="160"/>
      <c r="AEU57" s="160"/>
      <c r="AEV57" s="160"/>
      <c r="AEW57" s="160"/>
      <c r="AEX57" s="160"/>
      <c r="AEY57" s="160"/>
      <c r="AEZ57" s="160"/>
      <c r="AFA57" s="160"/>
      <c r="AFB57" s="160"/>
      <c r="AFC57" s="160"/>
      <c r="AFD57" s="160"/>
      <c r="AFE57" s="161"/>
    </row>
    <row r="58" spans="1:837" s="151" customFormat="1" ht="20.100000000000001" customHeight="1" outlineLevel="1">
      <c r="A58" s="93" t="s">
        <v>402</v>
      </c>
      <c r="B58" s="94" t="s">
        <v>488</v>
      </c>
      <c r="C58" s="108" t="s">
        <v>403</v>
      </c>
      <c r="D58" s="109"/>
      <c r="E58" s="165"/>
      <c r="F58" s="204">
        <f>MIN(F59:F62)</f>
        <v>45494</v>
      </c>
      <c r="G58" s="204">
        <f>MAX(G59:G62)</f>
        <v>45539</v>
      </c>
      <c r="H58" s="96">
        <f t="shared" si="76"/>
        <v>46</v>
      </c>
      <c r="I58" s="97">
        <f t="shared" ca="1" si="61"/>
        <v>0</v>
      </c>
      <c r="J58" s="205">
        <f ca="1">AVERAGE(J59:J62)*2</f>
        <v>0</v>
      </c>
      <c r="K58" s="97">
        <f ca="1">I58+J58/H58</f>
        <v>0</v>
      </c>
      <c r="L58" s="150"/>
      <c r="M58" s="150"/>
      <c r="N58" s="150"/>
      <c r="O58" s="150"/>
      <c r="P58" s="150"/>
      <c r="Q58" s="150"/>
      <c r="R58" s="150"/>
      <c r="S58" s="150"/>
      <c r="T58" s="150"/>
      <c r="U58" s="150"/>
      <c r="V58" s="150"/>
      <c r="W58" s="150"/>
      <c r="X58" s="150"/>
      <c r="Y58" s="150"/>
      <c r="Z58" s="150"/>
      <c r="AA58" s="150"/>
      <c r="AB58" s="150"/>
      <c r="AC58" s="150"/>
      <c r="AD58" s="150"/>
      <c r="AE58" s="150"/>
      <c r="AF58" s="150"/>
      <c r="AG58" s="150"/>
      <c r="AH58" s="150"/>
      <c r="AI58" s="150"/>
      <c r="AJ58" s="150"/>
      <c r="AK58" s="150"/>
      <c r="AL58" s="150"/>
      <c r="AM58" s="150"/>
      <c r="AN58" s="150"/>
      <c r="AO58" s="150"/>
      <c r="AP58" s="150"/>
      <c r="AQ58" s="150"/>
      <c r="AR58" s="150"/>
      <c r="AS58" s="150"/>
      <c r="AT58" s="150"/>
      <c r="AU58" s="150"/>
      <c r="AV58" s="150"/>
      <c r="AW58" s="150"/>
      <c r="AX58" s="150"/>
      <c r="AY58" s="150"/>
      <c r="AZ58" s="150"/>
      <c r="BA58" s="150"/>
      <c r="BB58" s="150"/>
      <c r="BC58" s="150"/>
      <c r="BD58" s="150"/>
      <c r="BE58" s="150"/>
      <c r="BF58" s="150"/>
      <c r="BG58" s="150"/>
      <c r="BH58" s="150"/>
      <c r="BI58" s="150"/>
      <c r="BJ58" s="150"/>
      <c r="BK58" s="150"/>
      <c r="BL58" s="150"/>
      <c r="BM58" s="150"/>
      <c r="BN58" s="150"/>
      <c r="BO58" s="150"/>
      <c r="BP58" s="150"/>
      <c r="BQ58" s="150"/>
      <c r="BR58" s="150"/>
      <c r="BS58" s="150"/>
      <c r="BT58" s="150"/>
      <c r="BU58" s="150"/>
      <c r="BV58" s="150"/>
      <c r="BW58" s="150"/>
      <c r="BX58" s="150"/>
      <c r="BY58" s="150"/>
      <c r="BZ58" s="150"/>
      <c r="CA58" s="150"/>
      <c r="CB58" s="150"/>
      <c r="CC58" s="150"/>
      <c r="CD58" s="150"/>
      <c r="CE58" s="150"/>
      <c r="CF58" s="150"/>
      <c r="CG58" s="150"/>
      <c r="CH58" s="150"/>
      <c r="CI58" s="150"/>
      <c r="CJ58" s="150"/>
      <c r="CK58" s="150"/>
      <c r="CL58" s="150"/>
      <c r="CM58" s="150"/>
      <c r="CN58" s="150"/>
      <c r="CO58" s="150"/>
      <c r="CP58" s="150"/>
      <c r="CQ58" s="150"/>
      <c r="CR58" s="150"/>
      <c r="CS58" s="150"/>
      <c r="CT58" s="150"/>
      <c r="CU58" s="150"/>
      <c r="CV58" s="150"/>
      <c r="CW58" s="150"/>
      <c r="CX58" s="150"/>
      <c r="CY58" s="150"/>
      <c r="CZ58" s="150"/>
      <c r="DA58" s="150"/>
      <c r="DB58" s="150"/>
      <c r="DC58" s="150"/>
      <c r="DD58" s="150"/>
      <c r="DE58" s="150"/>
      <c r="DF58" s="150"/>
      <c r="DG58" s="150"/>
      <c r="DH58" s="150"/>
      <c r="DI58" s="150"/>
      <c r="DJ58" s="150"/>
      <c r="DK58" s="150"/>
      <c r="DL58" s="150"/>
      <c r="DM58" s="150"/>
      <c r="DN58" s="150"/>
      <c r="DO58" s="150"/>
      <c r="DP58" s="150"/>
      <c r="DQ58" s="150"/>
      <c r="DR58" s="150"/>
      <c r="DS58" s="150"/>
      <c r="DT58" s="150"/>
      <c r="DU58" s="150"/>
      <c r="DV58" s="150"/>
      <c r="DW58" s="150"/>
      <c r="DX58" s="150"/>
      <c r="DY58" s="150"/>
      <c r="DZ58" s="150"/>
      <c r="EA58" s="150"/>
      <c r="EB58" s="150"/>
      <c r="EC58" s="150"/>
      <c r="ED58" s="150"/>
      <c r="EE58" s="150"/>
      <c r="EF58" s="150"/>
      <c r="EG58" s="150"/>
      <c r="EH58" s="150"/>
      <c r="EI58" s="150"/>
      <c r="EJ58" s="150"/>
      <c r="EK58" s="150"/>
      <c r="EL58" s="150"/>
      <c r="EM58" s="150"/>
      <c r="EN58" s="150"/>
      <c r="EO58" s="150"/>
      <c r="EP58" s="150"/>
      <c r="EQ58" s="150"/>
      <c r="ER58" s="150"/>
      <c r="ES58" s="150"/>
      <c r="ET58" s="150"/>
      <c r="EU58" s="150"/>
      <c r="EV58" s="150"/>
      <c r="EW58" s="150"/>
      <c r="EX58" s="150"/>
      <c r="EY58" s="150"/>
      <c r="EZ58" s="150"/>
      <c r="FA58" s="150"/>
      <c r="FB58" s="150"/>
      <c r="FC58" s="150"/>
      <c r="FD58" s="150"/>
      <c r="FE58" s="150"/>
      <c r="FF58" s="150"/>
      <c r="FG58" s="150"/>
      <c r="FH58" s="150"/>
      <c r="FI58" s="150"/>
      <c r="FJ58" s="150"/>
      <c r="FK58" s="150"/>
      <c r="FL58" s="150"/>
      <c r="FM58" s="150"/>
      <c r="FN58" s="150"/>
      <c r="FO58" s="150"/>
      <c r="FP58" s="150"/>
      <c r="FQ58" s="150"/>
      <c r="FR58" s="150"/>
      <c r="FS58" s="150"/>
      <c r="FT58" s="150"/>
      <c r="FU58" s="150"/>
      <c r="FV58" s="150"/>
      <c r="FW58" s="150"/>
      <c r="FX58" s="150"/>
      <c r="FY58" s="150"/>
      <c r="FZ58" s="150"/>
      <c r="GA58" s="150"/>
      <c r="GB58" s="150"/>
      <c r="GC58" s="150"/>
      <c r="GD58" s="150"/>
      <c r="GE58" s="150"/>
      <c r="GF58" s="150"/>
      <c r="GG58" s="150"/>
      <c r="GH58" s="150"/>
      <c r="GI58" s="150"/>
      <c r="GJ58" s="150"/>
      <c r="GK58" s="150"/>
      <c r="GL58" s="150"/>
      <c r="GM58" s="150"/>
      <c r="GN58" s="150"/>
      <c r="GO58" s="150"/>
      <c r="GP58" s="150"/>
      <c r="GQ58" s="150"/>
      <c r="GR58" s="150"/>
      <c r="GS58" s="150"/>
      <c r="GT58" s="150"/>
      <c r="GU58" s="150"/>
      <c r="GV58" s="150"/>
      <c r="GW58" s="150"/>
      <c r="GX58" s="150"/>
      <c r="GY58" s="150"/>
      <c r="GZ58" s="150"/>
      <c r="HA58" s="150"/>
      <c r="HB58" s="150"/>
      <c r="HC58" s="150"/>
      <c r="HD58" s="150"/>
      <c r="HE58" s="150"/>
      <c r="HF58" s="150"/>
      <c r="HG58" s="150"/>
      <c r="HH58" s="150"/>
      <c r="HI58" s="150"/>
      <c r="HJ58" s="150"/>
      <c r="HK58" s="150"/>
      <c r="HL58" s="150"/>
      <c r="HM58" s="150"/>
      <c r="HN58" s="150"/>
      <c r="HO58" s="150"/>
      <c r="HP58" s="150"/>
      <c r="HQ58" s="150"/>
      <c r="HR58" s="150"/>
      <c r="HS58" s="150"/>
      <c r="HT58" s="150"/>
      <c r="HU58" s="150"/>
      <c r="HV58" s="150"/>
      <c r="HW58" s="150"/>
      <c r="HX58" s="150"/>
      <c r="HY58" s="150"/>
      <c r="HZ58" s="150"/>
      <c r="IA58" s="150"/>
      <c r="IB58" s="150"/>
      <c r="IC58" s="150"/>
      <c r="ID58" s="150"/>
      <c r="IE58" s="150"/>
      <c r="IF58" s="150"/>
      <c r="IG58" s="150"/>
      <c r="IH58" s="150"/>
      <c r="II58" s="150"/>
      <c r="IJ58" s="150"/>
      <c r="IK58" s="150"/>
      <c r="IL58" s="150"/>
      <c r="IM58" s="150"/>
      <c r="IN58" s="150"/>
      <c r="IO58" s="150"/>
      <c r="IP58" s="150"/>
      <c r="IQ58" s="150"/>
      <c r="IR58" s="150"/>
      <c r="IS58" s="150"/>
      <c r="IT58" s="150"/>
      <c r="IU58" s="150"/>
      <c r="IV58" s="150"/>
      <c r="IW58" s="150"/>
      <c r="IX58" s="150"/>
      <c r="IY58" s="150"/>
      <c r="IZ58" s="150"/>
      <c r="JA58" s="150"/>
      <c r="JB58" s="150"/>
      <c r="JC58" s="150"/>
      <c r="JD58" s="150"/>
      <c r="JE58" s="150"/>
      <c r="JF58" s="150"/>
      <c r="JG58" s="150"/>
      <c r="JH58" s="150"/>
      <c r="JI58" s="150"/>
      <c r="JJ58" s="150"/>
      <c r="JK58" s="150"/>
      <c r="JL58" s="150"/>
      <c r="JM58" s="150"/>
      <c r="JN58" s="150"/>
      <c r="JO58" s="150"/>
      <c r="JP58" s="150"/>
      <c r="JQ58" s="150"/>
      <c r="JR58" s="150"/>
      <c r="JS58" s="150"/>
      <c r="JT58" s="150"/>
      <c r="JU58" s="150"/>
      <c r="JV58" s="150"/>
      <c r="JW58" s="150"/>
      <c r="JX58" s="150"/>
      <c r="JY58" s="150"/>
      <c r="JZ58" s="150"/>
      <c r="KA58" s="150"/>
      <c r="KB58" s="150"/>
      <c r="KC58" s="150"/>
      <c r="KD58" s="150"/>
      <c r="KE58" s="150"/>
      <c r="KF58" s="150"/>
      <c r="KG58" s="150"/>
      <c r="KH58" s="150"/>
      <c r="KI58" s="150"/>
      <c r="KJ58" s="150"/>
      <c r="KK58" s="150"/>
      <c r="KL58" s="150"/>
      <c r="KM58" s="150"/>
      <c r="KN58" s="150"/>
      <c r="KO58" s="150"/>
      <c r="KP58" s="150"/>
      <c r="KQ58" s="150"/>
      <c r="KR58" s="150"/>
      <c r="KS58" s="150"/>
      <c r="KT58" s="150"/>
      <c r="KU58" s="150"/>
      <c r="KV58" s="150"/>
      <c r="KW58" s="150"/>
      <c r="KX58" s="150"/>
      <c r="KY58" s="150"/>
      <c r="KZ58" s="150"/>
      <c r="LA58" s="150"/>
      <c r="LB58" s="150"/>
      <c r="LC58" s="150"/>
      <c r="LD58" s="150"/>
      <c r="LE58" s="150"/>
      <c r="LF58" s="150"/>
      <c r="LG58" s="150"/>
      <c r="LH58" s="150"/>
      <c r="LI58" s="150"/>
      <c r="LJ58" s="150"/>
      <c r="LK58" s="150"/>
      <c r="LL58" s="150"/>
      <c r="LM58" s="150"/>
      <c r="LN58" s="150"/>
      <c r="LO58" s="150"/>
      <c r="LP58" s="150"/>
      <c r="LQ58" s="150"/>
      <c r="LR58" s="150"/>
      <c r="LS58" s="150"/>
      <c r="LT58" s="150"/>
      <c r="LU58" s="150"/>
      <c r="LV58" s="150"/>
      <c r="LW58" s="150"/>
      <c r="LX58" s="150"/>
      <c r="LY58" s="150"/>
      <c r="LZ58" s="150"/>
      <c r="MA58" s="150"/>
      <c r="MB58" s="150"/>
      <c r="MC58" s="150"/>
      <c r="MD58" s="150"/>
      <c r="ME58" s="150"/>
      <c r="MF58" s="150"/>
      <c r="MG58" s="150"/>
      <c r="MH58" s="150"/>
      <c r="MI58" s="150"/>
      <c r="MJ58" s="150"/>
      <c r="MK58" s="150"/>
      <c r="ML58" s="150"/>
      <c r="MM58" s="150"/>
      <c r="MN58" s="150"/>
      <c r="MO58" s="150"/>
      <c r="MP58" s="150"/>
      <c r="MQ58" s="150"/>
      <c r="MR58" s="150"/>
      <c r="MS58" s="150"/>
      <c r="MT58" s="150"/>
      <c r="MU58" s="150"/>
      <c r="MV58" s="150"/>
      <c r="MW58" s="150"/>
      <c r="MX58" s="150"/>
      <c r="MY58" s="150"/>
      <c r="MZ58" s="150"/>
      <c r="NA58" s="150"/>
      <c r="NB58" s="150"/>
      <c r="NC58" s="150"/>
      <c r="ND58" s="150"/>
      <c r="NE58" s="150"/>
      <c r="NF58" s="150"/>
      <c r="NG58" s="150"/>
      <c r="NH58" s="150"/>
      <c r="NI58" s="150"/>
      <c r="NJ58" s="150"/>
      <c r="NK58" s="150"/>
      <c r="NL58" s="150"/>
      <c r="NM58" s="150"/>
      <c r="NN58" s="150"/>
      <c r="NO58" s="150"/>
      <c r="NP58" s="150"/>
      <c r="NQ58" s="150"/>
      <c r="NR58" s="150"/>
      <c r="NS58" s="150"/>
      <c r="NT58" s="150"/>
      <c r="NU58" s="150"/>
      <c r="NV58" s="150"/>
      <c r="NW58" s="150"/>
      <c r="NX58" s="150"/>
      <c r="NY58" s="150"/>
      <c r="NZ58" s="150"/>
      <c r="OA58" s="150"/>
      <c r="OB58" s="150"/>
      <c r="OC58" s="150"/>
      <c r="OD58" s="150"/>
      <c r="OE58" s="150"/>
      <c r="OF58" s="150"/>
      <c r="OG58" s="150"/>
      <c r="OH58" s="150"/>
      <c r="OI58" s="150"/>
      <c r="OJ58" s="150"/>
      <c r="OK58" s="150"/>
      <c r="OL58" s="150"/>
      <c r="OM58" s="150"/>
      <c r="ON58" s="150"/>
      <c r="OO58" s="150"/>
      <c r="OP58" s="150"/>
      <c r="OQ58" s="150"/>
      <c r="OR58" s="150"/>
      <c r="OS58" s="150"/>
      <c r="OT58" s="150"/>
      <c r="OU58" s="150"/>
      <c r="OV58" s="150"/>
      <c r="OW58" s="150"/>
      <c r="OX58" s="150"/>
      <c r="OY58" s="150"/>
      <c r="OZ58" s="150"/>
      <c r="PA58" s="150"/>
      <c r="PB58" s="150"/>
      <c r="PC58" s="150"/>
      <c r="PD58" s="150"/>
      <c r="PE58" s="150"/>
      <c r="PF58" s="150"/>
      <c r="PG58" s="150"/>
      <c r="PH58" s="150"/>
      <c r="PI58" s="150"/>
      <c r="PJ58" s="150"/>
      <c r="PK58" s="150"/>
      <c r="PL58" s="150"/>
      <c r="PM58" s="150"/>
      <c r="PN58" s="150"/>
      <c r="PO58" s="150"/>
      <c r="PP58" s="150"/>
      <c r="PQ58" s="150"/>
      <c r="PR58" s="150"/>
      <c r="PS58" s="150"/>
      <c r="PT58" s="150"/>
      <c r="PU58" s="150"/>
      <c r="PV58" s="150"/>
      <c r="PW58" s="150"/>
      <c r="PX58" s="150"/>
      <c r="PY58" s="150"/>
      <c r="PZ58" s="150"/>
      <c r="QA58" s="150"/>
      <c r="QB58" s="150"/>
      <c r="QC58" s="150"/>
      <c r="QD58" s="150"/>
      <c r="QE58" s="150"/>
      <c r="QF58" s="150"/>
      <c r="QG58" s="150"/>
      <c r="QH58" s="150"/>
      <c r="QI58" s="150"/>
      <c r="QJ58" s="150"/>
      <c r="QK58" s="150"/>
      <c r="QL58" s="150"/>
      <c r="QM58" s="150"/>
      <c r="QN58" s="150"/>
      <c r="QO58" s="150"/>
      <c r="QP58" s="150"/>
      <c r="QQ58" s="150"/>
      <c r="QR58" s="150"/>
      <c r="QS58" s="150"/>
      <c r="QT58" s="150"/>
      <c r="QU58" s="150"/>
      <c r="QV58" s="150"/>
      <c r="QW58" s="150"/>
      <c r="QX58" s="150"/>
      <c r="QY58" s="150"/>
      <c r="QZ58" s="150"/>
      <c r="RA58" s="150"/>
      <c r="RB58" s="150"/>
      <c r="RC58" s="150"/>
      <c r="RD58" s="150"/>
      <c r="RE58" s="150"/>
      <c r="RF58" s="150"/>
      <c r="RG58" s="150"/>
      <c r="RH58" s="150"/>
      <c r="RI58" s="150"/>
      <c r="RJ58" s="150"/>
      <c r="RK58" s="150"/>
      <c r="RL58" s="150"/>
      <c r="RM58" s="150"/>
      <c r="RN58" s="150"/>
      <c r="RO58" s="150"/>
      <c r="RP58" s="150"/>
      <c r="RQ58" s="150"/>
      <c r="RR58" s="150"/>
      <c r="RS58" s="150"/>
      <c r="RT58" s="150"/>
      <c r="RU58" s="150"/>
      <c r="RV58" s="150"/>
      <c r="RW58" s="150"/>
      <c r="RX58" s="150"/>
      <c r="RY58" s="150"/>
      <c r="RZ58" s="150"/>
      <c r="SA58" s="150"/>
      <c r="SB58" s="150"/>
      <c r="SC58" s="150"/>
      <c r="SD58" s="150"/>
      <c r="SE58" s="150"/>
      <c r="SF58" s="150"/>
      <c r="SG58" s="150"/>
      <c r="SH58" s="150"/>
      <c r="SI58" s="150"/>
      <c r="SJ58" s="150"/>
      <c r="SK58" s="150"/>
      <c r="SL58" s="150"/>
      <c r="SM58" s="150"/>
      <c r="SN58" s="150"/>
      <c r="SO58" s="150"/>
      <c r="SP58" s="150"/>
      <c r="SQ58" s="150"/>
      <c r="SR58" s="150"/>
      <c r="SS58" s="150"/>
      <c r="ST58" s="150"/>
      <c r="SU58" s="150"/>
      <c r="SV58" s="150"/>
      <c r="SW58" s="150"/>
      <c r="SX58" s="150"/>
      <c r="SY58" s="150"/>
      <c r="SZ58" s="150"/>
      <c r="TA58" s="150"/>
      <c r="TB58" s="150"/>
      <c r="TC58" s="150"/>
      <c r="TD58" s="150"/>
      <c r="TE58" s="150"/>
      <c r="TF58" s="150"/>
      <c r="TG58" s="150"/>
      <c r="TH58" s="150"/>
      <c r="TI58" s="150"/>
      <c r="TJ58" s="150"/>
      <c r="TK58" s="150"/>
      <c r="TL58" s="150"/>
      <c r="TM58" s="150"/>
      <c r="TN58" s="150"/>
      <c r="TO58" s="150"/>
      <c r="TP58" s="150"/>
      <c r="TQ58" s="150"/>
      <c r="TR58" s="150"/>
      <c r="TS58" s="150"/>
      <c r="TT58" s="150"/>
      <c r="TU58" s="150"/>
      <c r="TV58" s="150"/>
      <c r="TW58" s="150"/>
      <c r="TX58" s="150"/>
      <c r="TY58" s="150"/>
      <c r="TZ58" s="150"/>
      <c r="UA58" s="150"/>
      <c r="UB58" s="150"/>
      <c r="UC58" s="150"/>
      <c r="UD58" s="150"/>
      <c r="UE58" s="150"/>
      <c r="UF58" s="150"/>
      <c r="UG58" s="150"/>
      <c r="UH58" s="150"/>
      <c r="UI58" s="150"/>
      <c r="UJ58" s="150"/>
      <c r="UK58" s="150"/>
      <c r="UL58" s="150"/>
      <c r="UM58" s="150"/>
      <c r="UN58" s="150"/>
      <c r="UO58" s="150"/>
      <c r="UP58" s="150"/>
      <c r="UQ58" s="150"/>
      <c r="US58" s="150"/>
      <c r="UT58" s="150"/>
      <c r="UU58" s="150"/>
      <c r="UV58" s="150"/>
      <c r="UW58" s="150"/>
      <c r="UX58" s="150"/>
      <c r="UY58" s="150"/>
      <c r="UZ58" s="150"/>
      <c r="VA58" s="150"/>
      <c r="VB58" s="150"/>
      <c r="VC58" s="150"/>
      <c r="VD58" s="150"/>
      <c r="VE58" s="150"/>
      <c r="VF58" s="150"/>
      <c r="VG58" s="150"/>
      <c r="VH58" s="150"/>
      <c r="VI58" s="150"/>
      <c r="VJ58" s="150"/>
      <c r="VK58" s="150"/>
      <c r="VL58" s="150"/>
      <c r="VN58" s="150"/>
      <c r="VO58" s="150"/>
      <c r="VP58" s="150"/>
      <c r="VQ58" s="150"/>
      <c r="VR58" s="150"/>
      <c r="VS58" s="150"/>
      <c r="VT58" s="150"/>
      <c r="VU58" s="150"/>
      <c r="VV58" s="150"/>
      <c r="VW58" s="150"/>
      <c r="VX58" s="150"/>
      <c r="VY58" s="150"/>
      <c r="VZ58" s="150"/>
      <c r="WA58" s="150"/>
      <c r="WB58" s="150"/>
      <c r="WC58" s="150"/>
      <c r="WD58" s="150"/>
      <c r="WE58" s="150"/>
      <c r="WF58" s="150"/>
      <c r="WG58" s="150"/>
      <c r="WI58" s="150"/>
      <c r="WJ58" s="150"/>
      <c r="WK58" s="150"/>
      <c r="WL58" s="150"/>
      <c r="WM58" s="150"/>
      <c r="WN58" s="150"/>
      <c r="WO58" s="150"/>
      <c r="WP58" s="150"/>
      <c r="WQ58" s="150"/>
      <c r="WR58" s="150"/>
      <c r="WS58" s="150"/>
      <c r="WT58" s="150"/>
      <c r="WU58" s="150"/>
      <c r="WV58" s="150"/>
      <c r="WW58" s="150"/>
      <c r="WX58" s="150"/>
      <c r="WY58" s="150"/>
      <c r="WZ58" s="150"/>
      <c r="XA58" s="150"/>
      <c r="XB58" s="150"/>
      <c r="XD58" s="150"/>
      <c r="XE58" s="150"/>
      <c r="XF58" s="150"/>
      <c r="XG58" s="150"/>
      <c r="XH58" s="150"/>
      <c r="XI58" s="150"/>
      <c r="XJ58" s="150"/>
      <c r="XK58" s="150"/>
      <c r="XL58" s="150"/>
      <c r="XM58" s="150"/>
      <c r="XN58" s="150"/>
      <c r="XO58" s="150"/>
      <c r="XP58" s="150"/>
      <c r="XQ58" s="150"/>
      <c r="XR58" s="150"/>
      <c r="XS58" s="150"/>
      <c r="XT58" s="150"/>
      <c r="XU58" s="150"/>
      <c r="XV58" s="150"/>
      <c r="XW58" s="150"/>
      <c r="XY58" s="150"/>
      <c r="XZ58" s="150"/>
      <c r="YA58" s="150"/>
      <c r="YB58" s="150"/>
      <c r="YC58" s="150"/>
      <c r="YD58" s="150"/>
      <c r="YE58" s="150"/>
      <c r="YF58" s="150"/>
      <c r="YG58" s="150"/>
      <c r="YH58" s="150"/>
      <c r="YI58" s="150"/>
      <c r="YJ58" s="150"/>
      <c r="YK58" s="150"/>
      <c r="YL58" s="150"/>
      <c r="YM58" s="150"/>
      <c r="YN58" s="150"/>
      <c r="YO58" s="150"/>
      <c r="YP58" s="150"/>
      <c r="YQ58" s="150"/>
      <c r="YR58" s="150"/>
      <c r="YT58" s="150"/>
      <c r="YU58" s="150"/>
      <c r="YV58" s="150"/>
      <c r="YW58" s="150"/>
      <c r="YX58" s="150"/>
      <c r="YY58" s="150"/>
      <c r="YZ58" s="150"/>
      <c r="ZA58" s="150"/>
      <c r="ZB58" s="150"/>
      <c r="ZC58" s="150"/>
      <c r="ZD58" s="150"/>
      <c r="ZE58" s="150"/>
      <c r="ZF58" s="150"/>
      <c r="ZG58" s="150"/>
      <c r="ZH58" s="150"/>
      <c r="ZI58" s="150"/>
      <c r="ZJ58" s="150"/>
      <c r="ZK58" s="150"/>
      <c r="ZL58" s="150"/>
      <c r="ZM58" s="150"/>
      <c r="ZO58" s="150"/>
      <c r="ZP58" s="150"/>
      <c r="ZQ58" s="150"/>
      <c r="ZR58" s="150"/>
      <c r="ZS58" s="150"/>
      <c r="ZT58" s="150"/>
      <c r="ZU58" s="150"/>
      <c r="ZV58" s="150"/>
      <c r="ZW58" s="150"/>
      <c r="ZX58" s="150"/>
      <c r="ZY58" s="150"/>
      <c r="ZZ58" s="150"/>
      <c r="AAA58" s="150"/>
      <c r="AAB58" s="150"/>
      <c r="AAC58" s="150"/>
      <c r="AAD58" s="150"/>
      <c r="AAE58" s="150"/>
      <c r="AAF58" s="150"/>
      <c r="AAG58" s="150"/>
      <c r="AAH58" s="150"/>
      <c r="AAJ58" s="150"/>
      <c r="AAK58" s="150"/>
      <c r="AAL58" s="150"/>
      <c r="AAM58" s="150"/>
      <c r="AAN58" s="150"/>
      <c r="AAO58" s="150"/>
      <c r="AAP58" s="150"/>
      <c r="AAQ58" s="150"/>
      <c r="AAR58" s="150"/>
      <c r="AAS58" s="150"/>
      <c r="AAT58" s="150"/>
      <c r="AAU58" s="150"/>
      <c r="AAV58" s="150"/>
      <c r="AAW58" s="150"/>
      <c r="AAX58" s="150"/>
      <c r="AAY58" s="150"/>
      <c r="AAZ58" s="150"/>
      <c r="ABA58" s="150"/>
      <c r="ABB58" s="150"/>
      <c r="ABC58" s="150"/>
      <c r="ABE58" s="150"/>
      <c r="ABF58" s="150"/>
      <c r="ABG58" s="150"/>
      <c r="ABH58" s="150"/>
      <c r="ABI58" s="150"/>
      <c r="ABJ58" s="150"/>
      <c r="ABK58" s="150"/>
      <c r="ABL58" s="150"/>
      <c r="ABM58" s="150"/>
      <c r="ABN58" s="150"/>
      <c r="ABO58" s="150"/>
      <c r="ABP58" s="150"/>
      <c r="ABQ58" s="150"/>
      <c r="ABR58" s="150"/>
      <c r="ABS58" s="150"/>
      <c r="ABT58" s="150"/>
      <c r="ABU58" s="150"/>
      <c r="ABV58" s="150"/>
      <c r="ABW58" s="150"/>
      <c r="ABX58" s="150"/>
      <c r="ABZ58" s="150"/>
      <c r="ACA58" s="150"/>
      <c r="ACB58" s="150"/>
      <c r="ACC58" s="150"/>
      <c r="ACD58" s="150"/>
      <c r="ACE58" s="150"/>
      <c r="ACF58" s="150"/>
      <c r="ACG58" s="150"/>
      <c r="ACH58" s="150"/>
      <c r="ACI58" s="150"/>
      <c r="ACJ58" s="150"/>
      <c r="ACK58" s="150"/>
      <c r="ACL58" s="150"/>
      <c r="ACM58" s="150"/>
      <c r="ACN58" s="150"/>
      <c r="ACO58" s="150"/>
      <c r="ACP58" s="150"/>
      <c r="ACQ58" s="150"/>
      <c r="ACR58" s="150"/>
      <c r="ACS58" s="150"/>
      <c r="ACU58" s="150"/>
      <c r="ACV58" s="150"/>
      <c r="ACW58" s="150"/>
      <c r="ACX58" s="150"/>
      <c r="ACY58" s="150"/>
      <c r="ACZ58" s="150"/>
      <c r="ADA58" s="150"/>
      <c r="ADB58" s="150"/>
      <c r="ADC58" s="150"/>
      <c r="ADD58" s="150"/>
      <c r="ADE58" s="150"/>
      <c r="ADF58" s="150"/>
      <c r="ADG58" s="150"/>
      <c r="ADH58" s="150"/>
      <c r="ADI58" s="150"/>
      <c r="ADJ58" s="150"/>
      <c r="ADK58" s="150"/>
      <c r="ADL58" s="150"/>
      <c r="ADM58" s="150"/>
      <c r="ADN58" s="150"/>
      <c r="ADP58" s="150"/>
      <c r="ADQ58" s="150"/>
      <c r="ADR58" s="150"/>
      <c r="ADS58" s="150"/>
      <c r="ADT58" s="150"/>
      <c r="ADU58" s="150"/>
      <c r="ADV58" s="150"/>
      <c r="ADW58" s="150"/>
      <c r="ADX58" s="150"/>
      <c r="ADY58" s="150"/>
      <c r="ADZ58" s="150"/>
      <c r="AEA58" s="150"/>
      <c r="AEB58" s="150"/>
      <c r="AEC58" s="150"/>
      <c r="AED58" s="150"/>
      <c r="AEE58" s="150"/>
      <c r="AEF58" s="150"/>
      <c r="AEG58" s="150"/>
      <c r="AEH58" s="150"/>
      <c r="AEI58" s="150"/>
      <c r="AEK58" s="150"/>
      <c r="AEL58" s="150"/>
      <c r="AEM58" s="150"/>
      <c r="AEN58" s="150"/>
      <c r="AEO58" s="150"/>
      <c r="AEP58" s="150"/>
      <c r="AEQ58" s="150"/>
      <c r="AER58" s="150"/>
      <c r="AES58" s="150"/>
      <c r="AET58" s="150"/>
      <c r="AEU58" s="150"/>
      <c r="AEV58" s="150"/>
      <c r="AEW58" s="150"/>
      <c r="AEX58" s="150"/>
      <c r="AEY58" s="150"/>
      <c r="AEZ58" s="150"/>
      <c r="AFA58" s="150"/>
      <c r="AFB58" s="150"/>
      <c r="AFC58" s="150"/>
      <c r="AFD58" s="150"/>
    </row>
    <row r="59" spans="1:837" s="159" customFormat="1" ht="20.100000000000001" customHeight="1" outlineLevel="4">
      <c r="A59" s="166"/>
      <c r="B59" s="162" t="s">
        <v>488</v>
      </c>
      <c r="C59" s="100" t="s">
        <v>404</v>
      </c>
      <c r="D59" s="110"/>
      <c r="E59" s="167"/>
      <c r="F59" s="211">
        <f>G35+1</f>
        <v>45494</v>
      </c>
      <c r="G59" s="212">
        <f>F59</f>
        <v>45494</v>
      </c>
      <c r="H59" s="156">
        <f t="shared" si="76"/>
        <v>1</v>
      </c>
      <c r="I59" s="157">
        <f t="shared" ca="1" si="61"/>
        <v>0</v>
      </c>
      <c r="J59" s="207">
        <f ca="1">H59*K59-H59*I59</f>
        <v>0</v>
      </c>
      <c r="K59" s="111">
        <v>0</v>
      </c>
      <c r="L59" s="158"/>
      <c r="M59" s="158"/>
      <c r="N59" s="158"/>
      <c r="O59" s="158"/>
      <c r="P59" s="158"/>
      <c r="Q59" s="158"/>
      <c r="R59" s="158"/>
      <c r="S59" s="158"/>
      <c r="T59" s="158"/>
      <c r="U59" s="158"/>
      <c r="V59" s="158"/>
      <c r="W59" s="158"/>
      <c r="X59" s="158"/>
      <c r="Y59" s="158"/>
      <c r="Z59" s="158"/>
      <c r="AA59" s="158"/>
      <c r="AB59" s="158"/>
      <c r="AC59" s="158"/>
      <c r="AD59" s="158"/>
      <c r="AE59" s="158"/>
      <c r="AF59" s="158"/>
      <c r="AG59" s="158"/>
      <c r="AH59" s="158"/>
      <c r="AI59" s="158"/>
      <c r="AJ59" s="158"/>
      <c r="AK59" s="158"/>
      <c r="AL59" s="158"/>
      <c r="AM59" s="158"/>
      <c r="AN59" s="158"/>
      <c r="AO59" s="158"/>
      <c r="AP59" s="158"/>
      <c r="AQ59" s="158"/>
      <c r="AR59" s="158"/>
      <c r="AS59" s="158"/>
      <c r="AT59" s="158"/>
      <c r="AU59" s="158"/>
      <c r="AV59" s="158"/>
      <c r="AW59" s="158"/>
      <c r="AX59" s="158"/>
      <c r="AY59" s="158"/>
      <c r="AZ59" s="158"/>
      <c r="BA59" s="158"/>
      <c r="BB59" s="158"/>
      <c r="BC59" s="158"/>
      <c r="BD59" s="158"/>
      <c r="BE59" s="158"/>
      <c r="BF59" s="158"/>
      <c r="BG59" s="158"/>
      <c r="BH59" s="158"/>
      <c r="BI59" s="158"/>
      <c r="BJ59" s="158"/>
      <c r="BK59" s="158"/>
      <c r="BL59" s="158"/>
      <c r="BM59" s="158"/>
      <c r="BN59" s="158"/>
      <c r="BO59" s="158"/>
      <c r="BP59" s="158"/>
      <c r="BQ59" s="158"/>
      <c r="BR59" s="158"/>
      <c r="BS59" s="158"/>
      <c r="BT59" s="158"/>
      <c r="BU59" s="158"/>
      <c r="BV59" s="158"/>
      <c r="BW59" s="158"/>
      <c r="BX59" s="158"/>
      <c r="BY59" s="158"/>
      <c r="BZ59" s="158"/>
      <c r="CA59" s="158"/>
      <c r="CB59" s="158"/>
      <c r="CC59" s="158"/>
      <c r="CD59" s="158"/>
      <c r="CE59" s="158"/>
      <c r="CF59" s="158"/>
      <c r="CG59" s="158"/>
      <c r="CH59" s="158"/>
      <c r="CI59" s="158"/>
      <c r="CJ59" s="158"/>
      <c r="CK59" s="158"/>
      <c r="CL59" s="158"/>
      <c r="CM59" s="158"/>
      <c r="CN59" s="158"/>
      <c r="CO59" s="158"/>
      <c r="CP59" s="158"/>
      <c r="CQ59" s="158"/>
      <c r="CR59" s="158"/>
      <c r="CS59" s="158"/>
      <c r="CT59" s="158"/>
      <c r="CU59" s="158"/>
      <c r="CV59" s="158"/>
      <c r="CW59" s="158"/>
      <c r="CX59" s="158"/>
      <c r="CY59" s="158"/>
      <c r="CZ59" s="158"/>
      <c r="DA59" s="158"/>
      <c r="DB59" s="158"/>
      <c r="DC59" s="158"/>
      <c r="DD59" s="158"/>
      <c r="DE59" s="158"/>
      <c r="DF59" s="158"/>
      <c r="DG59" s="158"/>
      <c r="DH59" s="158"/>
      <c r="DI59" s="158"/>
      <c r="DJ59" s="158"/>
      <c r="DK59" s="158"/>
      <c r="DL59" s="158"/>
      <c r="DM59" s="158"/>
      <c r="DN59" s="158"/>
      <c r="DO59" s="158"/>
      <c r="DP59" s="158"/>
      <c r="DQ59" s="158"/>
      <c r="DR59" s="158"/>
      <c r="DS59" s="158"/>
      <c r="DT59" s="158"/>
      <c r="DU59" s="158"/>
      <c r="DV59" s="158"/>
      <c r="DW59" s="158"/>
      <c r="DX59" s="158"/>
      <c r="DY59" s="158"/>
      <c r="DZ59" s="158"/>
      <c r="EA59" s="158"/>
      <c r="EB59" s="158"/>
      <c r="EC59" s="158"/>
      <c r="ED59" s="158"/>
      <c r="EE59" s="158"/>
      <c r="EF59" s="158"/>
      <c r="EG59" s="158"/>
      <c r="EH59" s="158"/>
      <c r="EI59" s="158"/>
      <c r="EJ59" s="158"/>
      <c r="EK59" s="158"/>
      <c r="EL59" s="158"/>
      <c r="EM59" s="158"/>
      <c r="EN59" s="158"/>
      <c r="EO59" s="158"/>
      <c r="EP59" s="158"/>
      <c r="EQ59" s="158"/>
      <c r="ER59" s="158"/>
      <c r="ES59" s="158"/>
      <c r="ET59" s="158"/>
      <c r="EU59" s="158"/>
      <c r="EV59" s="158"/>
      <c r="EW59" s="158"/>
      <c r="EX59" s="158"/>
      <c r="EY59" s="158"/>
      <c r="EZ59" s="158"/>
      <c r="FA59" s="158"/>
      <c r="FB59" s="158"/>
      <c r="FC59" s="158"/>
      <c r="FD59" s="158"/>
      <c r="FE59" s="158"/>
      <c r="FF59" s="158"/>
      <c r="FG59" s="158"/>
      <c r="FH59" s="158"/>
      <c r="FI59" s="158"/>
      <c r="FJ59" s="158"/>
      <c r="FK59" s="158"/>
      <c r="FL59" s="158"/>
      <c r="FM59" s="158"/>
      <c r="FN59" s="158"/>
      <c r="FO59" s="158"/>
      <c r="FP59" s="158"/>
      <c r="FQ59" s="158"/>
      <c r="FR59" s="158"/>
      <c r="FS59" s="158"/>
      <c r="FT59" s="158"/>
      <c r="FU59" s="158"/>
      <c r="FV59" s="158"/>
      <c r="FW59" s="158"/>
      <c r="FX59" s="158"/>
      <c r="FY59" s="158"/>
      <c r="FZ59" s="158"/>
      <c r="GA59" s="158"/>
      <c r="GB59" s="158"/>
      <c r="GC59" s="158"/>
      <c r="GD59" s="158"/>
      <c r="GE59" s="158"/>
      <c r="GF59" s="158"/>
      <c r="GG59" s="158"/>
      <c r="GH59" s="158"/>
      <c r="GI59" s="158"/>
      <c r="GJ59" s="158"/>
      <c r="GK59" s="158"/>
      <c r="GL59" s="158"/>
      <c r="GM59" s="158"/>
      <c r="GN59" s="158"/>
      <c r="GO59" s="158"/>
      <c r="GP59" s="158"/>
      <c r="GQ59" s="158"/>
      <c r="GR59" s="158"/>
      <c r="GS59" s="158"/>
      <c r="GT59" s="158"/>
      <c r="GU59" s="158"/>
      <c r="GV59" s="158"/>
      <c r="GW59" s="158"/>
      <c r="GX59" s="158"/>
      <c r="GY59" s="158"/>
      <c r="GZ59" s="158"/>
      <c r="HA59" s="158"/>
      <c r="HB59" s="158"/>
      <c r="HC59" s="158"/>
      <c r="HD59" s="158"/>
      <c r="HE59" s="158"/>
      <c r="HF59" s="158"/>
      <c r="HG59" s="158"/>
      <c r="HH59" s="158"/>
      <c r="HI59" s="158"/>
      <c r="HJ59" s="158"/>
      <c r="HK59" s="158"/>
      <c r="HL59" s="158"/>
      <c r="HM59" s="158"/>
      <c r="HN59" s="158"/>
      <c r="HO59" s="158"/>
      <c r="HP59" s="158"/>
      <c r="HQ59" s="158"/>
      <c r="HR59" s="158"/>
      <c r="HS59" s="158"/>
      <c r="HT59" s="158"/>
      <c r="HU59" s="158"/>
      <c r="HV59" s="158"/>
      <c r="HW59" s="158"/>
      <c r="HX59" s="158"/>
      <c r="HY59" s="158"/>
      <c r="HZ59" s="158"/>
      <c r="IA59" s="158"/>
      <c r="IB59" s="158"/>
      <c r="IC59" s="158"/>
      <c r="ID59" s="158"/>
      <c r="IE59" s="158"/>
      <c r="IF59" s="158"/>
      <c r="IG59" s="158"/>
      <c r="IH59" s="158"/>
      <c r="II59" s="158"/>
      <c r="IJ59" s="158"/>
      <c r="IK59" s="158"/>
      <c r="IL59" s="158"/>
      <c r="IM59" s="158"/>
      <c r="IN59" s="158"/>
      <c r="IO59" s="158"/>
      <c r="IP59" s="158"/>
      <c r="IQ59" s="158"/>
      <c r="IR59" s="158"/>
      <c r="IS59" s="158"/>
      <c r="IT59" s="158"/>
      <c r="IU59" s="158"/>
      <c r="IV59" s="158"/>
      <c r="IW59" s="158"/>
      <c r="IX59" s="158"/>
      <c r="IY59" s="158"/>
      <c r="IZ59" s="158"/>
      <c r="JA59" s="158"/>
      <c r="JB59" s="158"/>
      <c r="JC59" s="158"/>
      <c r="JD59" s="158"/>
      <c r="JE59" s="158"/>
      <c r="JF59" s="158"/>
      <c r="JG59" s="158"/>
      <c r="JH59" s="158"/>
      <c r="JI59" s="158"/>
      <c r="JJ59" s="158"/>
      <c r="JK59" s="158"/>
      <c r="JL59" s="158"/>
      <c r="JM59" s="158"/>
      <c r="JN59" s="158"/>
      <c r="JO59" s="158"/>
      <c r="JP59" s="158"/>
      <c r="JQ59" s="158"/>
      <c r="JR59" s="158"/>
      <c r="JS59" s="158"/>
      <c r="JT59" s="158"/>
      <c r="JU59" s="158"/>
      <c r="JV59" s="158"/>
      <c r="JW59" s="158"/>
      <c r="JX59" s="158"/>
      <c r="JY59" s="158"/>
      <c r="JZ59" s="158"/>
      <c r="KA59" s="158"/>
      <c r="KB59" s="158"/>
      <c r="KC59" s="158"/>
      <c r="KD59" s="158"/>
      <c r="KE59" s="158"/>
      <c r="KF59" s="158"/>
      <c r="KG59" s="158"/>
      <c r="KH59" s="158"/>
      <c r="KI59" s="158"/>
      <c r="KJ59" s="158"/>
      <c r="KK59" s="158"/>
      <c r="KL59" s="158"/>
      <c r="KM59" s="158"/>
      <c r="KN59" s="158"/>
      <c r="KO59" s="158"/>
      <c r="KP59" s="158"/>
      <c r="KQ59" s="158"/>
      <c r="KR59" s="158"/>
      <c r="KS59" s="158"/>
      <c r="KT59" s="158"/>
      <c r="KU59" s="158"/>
      <c r="KV59" s="158"/>
      <c r="KW59" s="158"/>
      <c r="KX59" s="158"/>
      <c r="KY59" s="158"/>
      <c r="KZ59" s="158"/>
      <c r="LA59" s="158"/>
      <c r="LB59" s="158"/>
      <c r="LC59" s="158"/>
      <c r="LD59" s="158"/>
      <c r="LE59" s="158"/>
      <c r="LF59" s="158"/>
      <c r="LG59" s="158"/>
      <c r="LH59" s="158"/>
      <c r="LI59" s="158"/>
      <c r="LJ59" s="158"/>
      <c r="LK59" s="158"/>
      <c r="LL59" s="158"/>
      <c r="LM59" s="158"/>
      <c r="LN59" s="158"/>
      <c r="LO59" s="158"/>
      <c r="LP59" s="158"/>
      <c r="LQ59" s="158"/>
      <c r="LR59" s="158"/>
      <c r="LS59" s="158"/>
      <c r="LT59" s="158"/>
      <c r="LU59" s="158"/>
      <c r="LV59" s="158"/>
      <c r="LW59" s="158"/>
      <c r="LX59" s="158"/>
      <c r="LY59" s="158"/>
      <c r="LZ59" s="158"/>
      <c r="MA59" s="158"/>
      <c r="MB59" s="158"/>
      <c r="MC59" s="158"/>
      <c r="MD59" s="158"/>
      <c r="ME59" s="158"/>
      <c r="MF59" s="158"/>
      <c r="MG59" s="158"/>
      <c r="MH59" s="158"/>
      <c r="MI59" s="158"/>
      <c r="MJ59" s="158"/>
      <c r="MK59" s="158"/>
      <c r="ML59" s="158"/>
      <c r="MM59" s="158"/>
      <c r="MN59" s="158"/>
      <c r="MO59" s="158"/>
      <c r="MP59" s="158"/>
      <c r="MQ59" s="158"/>
      <c r="MR59" s="158"/>
      <c r="MS59" s="158"/>
      <c r="MT59" s="158"/>
      <c r="MU59" s="158"/>
      <c r="MV59" s="158"/>
      <c r="MW59" s="158"/>
      <c r="MX59" s="158"/>
      <c r="MY59" s="158"/>
      <c r="MZ59" s="158"/>
      <c r="NA59" s="158"/>
      <c r="NB59" s="158"/>
      <c r="NC59" s="158"/>
      <c r="ND59" s="158"/>
      <c r="NE59" s="158"/>
      <c r="NF59" s="158"/>
      <c r="NG59" s="158"/>
      <c r="NH59" s="158"/>
      <c r="NI59" s="158"/>
      <c r="NJ59" s="158"/>
      <c r="NK59" s="158"/>
      <c r="NL59" s="158"/>
      <c r="NM59" s="158"/>
      <c r="NN59" s="158"/>
      <c r="NO59" s="158"/>
      <c r="NP59" s="158"/>
      <c r="NQ59" s="158"/>
      <c r="NR59" s="158"/>
      <c r="NS59" s="158"/>
      <c r="NT59" s="158"/>
      <c r="NU59" s="158"/>
      <c r="NV59" s="158"/>
      <c r="NW59" s="158"/>
      <c r="NX59" s="158"/>
      <c r="NY59" s="158"/>
      <c r="NZ59" s="158"/>
      <c r="OA59" s="158"/>
      <c r="OB59" s="158"/>
      <c r="OC59" s="158"/>
      <c r="OD59" s="158"/>
      <c r="OE59" s="158"/>
      <c r="OF59" s="158"/>
      <c r="OG59" s="158"/>
      <c r="OH59" s="158"/>
      <c r="OI59" s="158"/>
      <c r="OJ59" s="158"/>
      <c r="OK59" s="158"/>
      <c r="OL59" s="158"/>
      <c r="OM59" s="158"/>
      <c r="ON59" s="158"/>
      <c r="OO59" s="158"/>
      <c r="OP59" s="158"/>
      <c r="OQ59" s="158"/>
      <c r="OR59" s="158"/>
      <c r="OS59" s="158"/>
      <c r="OT59" s="158"/>
      <c r="OU59" s="158"/>
      <c r="OV59" s="158"/>
      <c r="OW59" s="158"/>
      <c r="OX59" s="158"/>
      <c r="OY59" s="158"/>
      <c r="OZ59" s="158"/>
      <c r="PA59" s="158"/>
      <c r="PB59" s="158"/>
      <c r="PC59" s="158"/>
      <c r="PD59" s="158"/>
      <c r="PE59" s="158"/>
      <c r="PF59" s="158"/>
      <c r="PG59" s="158"/>
      <c r="PH59" s="158"/>
      <c r="PI59" s="158"/>
      <c r="PJ59" s="158"/>
      <c r="PK59" s="158"/>
      <c r="PL59" s="158"/>
      <c r="PM59" s="158"/>
      <c r="PN59" s="158"/>
      <c r="PO59" s="158"/>
      <c r="PP59" s="158"/>
      <c r="PQ59" s="158"/>
      <c r="PR59" s="158"/>
      <c r="PS59" s="158"/>
      <c r="PT59" s="158"/>
      <c r="PU59" s="158"/>
      <c r="PV59" s="158"/>
      <c r="PW59" s="158"/>
      <c r="PX59" s="158"/>
      <c r="PY59" s="158"/>
      <c r="PZ59" s="158"/>
      <c r="QA59" s="158"/>
      <c r="QB59" s="158"/>
      <c r="QC59" s="158"/>
      <c r="QD59" s="158"/>
      <c r="QE59" s="158"/>
      <c r="QF59" s="158"/>
      <c r="QG59" s="158"/>
      <c r="QH59" s="158"/>
      <c r="QI59" s="158"/>
      <c r="QJ59" s="158"/>
      <c r="QK59" s="158"/>
      <c r="QL59" s="158"/>
      <c r="QM59" s="158"/>
      <c r="QN59" s="158"/>
      <c r="QO59" s="158"/>
      <c r="QP59" s="158"/>
      <c r="QQ59" s="158"/>
      <c r="QR59" s="158"/>
      <c r="QS59" s="158"/>
      <c r="QT59" s="158"/>
      <c r="QU59" s="158"/>
      <c r="QV59" s="158"/>
      <c r="QW59" s="158"/>
      <c r="QX59" s="158"/>
      <c r="QY59" s="158"/>
      <c r="QZ59" s="158"/>
      <c r="RA59" s="158"/>
      <c r="RB59" s="158"/>
      <c r="RC59" s="158"/>
      <c r="RD59" s="158"/>
      <c r="RE59" s="158"/>
      <c r="RF59" s="158"/>
      <c r="RG59" s="158"/>
      <c r="RH59" s="158"/>
      <c r="RI59" s="158"/>
      <c r="RJ59" s="158"/>
      <c r="RK59" s="158"/>
      <c r="RL59" s="158"/>
      <c r="RM59" s="158"/>
      <c r="RN59" s="158"/>
      <c r="RO59" s="158"/>
      <c r="RP59" s="158"/>
      <c r="RQ59" s="158"/>
      <c r="RR59" s="158"/>
      <c r="RS59" s="158"/>
      <c r="RT59" s="158"/>
      <c r="RU59" s="158"/>
      <c r="RV59" s="158"/>
      <c r="RW59" s="158"/>
      <c r="RX59" s="158"/>
      <c r="RY59" s="158"/>
      <c r="RZ59" s="158"/>
      <c r="SA59" s="158"/>
      <c r="SB59" s="158"/>
      <c r="SC59" s="158"/>
      <c r="SD59" s="158"/>
      <c r="SE59" s="158"/>
      <c r="SF59" s="158"/>
      <c r="SG59" s="158"/>
      <c r="SH59" s="158"/>
      <c r="SI59" s="158"/>
      <c r="SJ59" s="158"/>
      <c r="SK59" s="158"/>
      <c r="SL59" s="158"/>
      <c r="SM59" s="158"/>
      <c r="SN59" s="158"/>
      <c r="SO59" s="158"/>
      <c r="SP59" s="158"/>
      <c r="SQ59" s="158"/>
      <c r="SR59" s="158"/>
      <c r="SS59" s="158"/>
      <c r="ST59" s="158"/>
      <c r="SU59" s="158"/>
      <c r="SV59" s="158"/>
      <c r="SW59" s="158"/>
      <c r="SX59" s="158"/>
      <c r="SY59" s="158"/>
      <c r="SZ59" s="158"/>
      <c r="TA59" s="158"/>
      <c r="TB59" s="158"/>
      <c r="TC59" s="158"/>
      <c r="TD59" s="158"/>
      <c r="TE59" s="158"/>
      <c r="TF59" s="158"/>
      <c r="TG59" s="158"/>
      <c r="TH59" s="158"/>
      <c r="TI59" s="158"/>
      <c r="TJ59" s="158"/>
      <c r="TK59" s="158"/>
      <c r="TL59" s="158"/>
      <c r="TM59" s="158"/>
      <c r="TN59" s="158"/>
      <c r="TO59" s="158"/>
      <c r="TP59" s="158"/>
      <c r="TQ59" s="158"/>
      <c r="TR59" s="158"/>
      <c r="TS59" s="158"/>
      <c r="TT59" s="158"/>
      <c r="TU59" s="158"/>
      <c r="TV59" s="158"/>
      <c r="TW59" s="158"/>
      <c r="TX59" s="158"/>
      <c r="TY59" s="158"/>
      <c r="TZ59" s="158"/>
      <c r="UA59" s="158"/>
      <c r="UB59" s="158"/>
      <c r="UC59" s="158"/>
      <c r="UD59" s="158"/>
      <c r="UE59" s="158"/>
      <c r="UF59" s="158"/>
      <c r="UG59" s="158"/>
      <c r="UH59" s="158"/>
      <c r="UI59" s="158"/>
      <c r="UJ59" s="158"/>
      <c r="UK59" s="158"/>
      <c r="UL59" s="158"/>
      <c r="UM59" s="158"/>
      <c r="UN59" s="158"/>
      <c r="UO59" s="158"/>
      <c r="UP59" s="158"/>
      <c r="UQ59" s="158"/>
      <c r="US59" s="158"/>
      <c r="UT59" s="158"/>
      <c r="UU59" s="158"/>
      <c r="UV59" s="158"/>
      <c r="UW59" s="158"/>
      <c r="UX59" s="158"/>
      <c r="UY59" s="158"/>
      <c r="UZ59" s="158"/>
      <c r="VA59" s="158"/>
      <c r="VB59" s="158"/>
      <c r="VC59" s="158"/>
      <c r="VD59" s="158"/>
      <c r="VE59" s="158"/>
      <c r="VF59" s="158"/>
      <c r="VG59" s="158"/>
      <c r="VH59" s="158"/>
      <c r="VI59" s="158"/>
      <c r="VJ59" s="158"/>
      <c r="VK59" s="158"/>
      <c r="VL59" s="158"/>
      <c r="VN59" s="158"/>
      <c r="VO59" s="158"/>
      <c r="VP59" s="158"/>
      <c r="VQ59" s="158"/>
      <c r="VR59" s="158"/>
      <c r="VS59" s="158"/>
      <c r="VT59" s="158"/>
      <c r="VU59" s="158"/>
      <c r="VV59" s="158"/>
      <c r="VW59" s="158"/>
      <c r="VX59" s="158"/>
      <c r="VY59" s="158"/>
      <c r="VZ59" s="158"/>
      <c r="WA59" s="158"/>
      <c r="WB59" s="158"/>
      <c r="WC59" s="158"/>
      <c r="WD59" s="158"/>
      <c r="WE59" s="158"/>
      <c r="WF59" s="158"/>
      <c r="WG59" s="158"/>
      <c r="WI59" s="158"/>
      <c r="WJ59" s="158"/>
      <c r="WK59" s="158"/>
      <c r="WL59" s="158"/>
      <c r="WM59" s="158"/>
      <c r="WN59" s="158"/>
      <c r="WO59" s="158"/>
      <c r="WP59" s="158"/>
      <c r="WQ59" s="158"/>
      <c r="WR59" s="158"/>
      <c r="WS59" s="158"/>
      <c r="WT59" s="158"/>
      <c r="WU59" s="158"/>
      <c r="WV59" s="158"/>
      <c r="WW59" s="158"/>
      <c r="WX59" s="158"/>
      <c r="WY59" s="158"/>
      <c r="WZ59" s="158"/>
      <c r="XA59" s="158"/>
      <c r="XB59" s="158"/>
      <c r="XD59" s="158"/>
      <c r="XE59" s="158"/>
      <c r="XF59" s="158"/>
      <c r="XG59" s="158"/>
      <c r="XH59" s="158"/>
      <c r="XI59" s="158"/>
      <c r="XJ59" s="158"/>
      <c r="XK59" s="158"/>
      <c r="XL59" s="158"/>
      <c r="XM59" s="158"/>
      <c r="XN59" s="158"/>
      <c r="XO59" s="158"/>
      <c r="XP59" s="158"/>
      <c r="XQ59" s="158"/>
      <c r="XR59" s="158"/>
      <c r="XS59" s="158"/>
      <c r="XT59" s="158"/>
      <c r="XU59" s="158"/>
      <c r="XV59" s="158"/>
      <c r="XW59" s="158"/>
      <c r="XY59" s="158"/>
      <c r="XZ59" s="158"/>
      <c r="YA59" s="158"/>
      <c r="YB59" s="158"/>
      <c r="YC59" s="158"/>
      <c r="YD59" s="158"/>
      <c r="YE59" s="158"/>
      <c r="YF59" s="158"/>
      <c r="YG59" s="158"/>
      <c r="YH59" s="158"/>
      <c r="YI59" s="158"/>
      <c r="YJ59" s="158"/>
      <c r="YK59" s="158"/>
      <c r="YL59" s="158"/>
      <c r="YM59" s="158"/>
      <c r="YN59" s="158"/>
      <c r="YO59" s="158"/>
      <c r="YP59" s="158"/>
      <c r="YQ59" s="158"/>
      <c r="YR59" s="158"/>
      <c r="YT59" s="158"/>
      <c r="YU59" s="158"/>
      <c r="YV59" s="158"/>
      <c r="YW59" s="158"/>
      <c r="YX59" s="158"/>
      <c r="YY59" s="158"/>
      <c r="YZ59" s="158"/>
      <c r="ZA59" s="158"/>
      <c r="ZB59" s="158"/>
      <c r="ZC59" s="158"/>
      <c r="ZD59" s="158"/>
      <c r="ZE59" s="158"/>
      <c r="ZF59" s="158"/>
      <c r="ZG59" s="158"/>
      <c r="ZH59" s="158"/>
      <c r="ZI59" s="158"/>
      <c r="ZJ59" s="158"/>
      <c r="ZK59" s="158"/>
      <c r="ZL59" s="158"/>
      <c r="ZM59" s="158"/>
      <c r="ZO59" s="158"/>
      <c r="ZP59" s="158"/>
      <c r="ZQ59" s="158"/>
      <c r="ZR59" s="158"/>
      <c r="ZS59" s="158"/>
      <c r="ZT59" s="158"/>
      <c r="ZU59" s="158"/>
      <c r="ZV59" s="158"/>
      <c r="ZW59" s="158"/>
      <c r="ZX59" s="158"/>
      <c r="ZY59" s="158"/>
      <c r="ZZ59" s="158"/>
      <c r="AAA59" s="158"/>
      <c r="AAB59" s="158"/>
      <c r="AAC59" s="158"/>
      <c r="AAD59" s="158"/>
      <c r="AAE59" s="158"/>
      <c r="AAF59" s="158"/>
      <c r="AAG59" s="158"/>
      <c r="AAH59" s="158"/>
      <c r="AAJ59" s="158"/>
      <c r="AAK59" s="158"/>
      <c r="AAL59" s="158"/>
      <c r="AAM59" s="158"/>
      <c r="AAN59" s="158"/>
      <c r="AAO59" s="158"/>
      <c r="AAP59" s="158"/>
      <c r="AAQ59" s="158"/>
      <c r="AAR59" s="158"/>
      <c r="AAS59" s="158"/>
      <c r="AAT59" s="158"/>
      <c r="AAU59" s="158"/>
      <c r="AAV59" s="158"/>
      <c r="AAW59" s="158"/>
      <c r="AAX59" s="158"/>
      <c r="AAY59" s="158"/>
      <c r="AAZ59" s="158"/>
      <c r="ABA59" s="158"/>
      <c r="ABB59" s="158"/>
      <c r="ABC59" s="158"/>
      <c r="ABE59" s="158"/>
      <c r="ABF59" s="158"/>
      <c r="ABG59" s="158"/>
      <c r="ABH59" s="158"/>
      <c r="ABI59" s="158"/>
      <c r="ABJ59" s="158"/>
      <c r="ABK59" s="158"/>
      <c r="ABL59" s="158"/>
      <c r="ABM59" s="158"/>
      <c r="ABN59" s="158"/>
      <c r="ABO59" s="158"/>
      <c r="ABP59" s="158"/>
      <c r="ABQ59" s="158"/>
      <c r="ABR59" s="158"/>
      <c r="ABS59" s="158"/>
      <c r="ABT59" s="158"/>
      <c r="ABU59" s="158"/>
      <c r="ABV59" s="158"/>
      <c r="ABW59" s="158"/>
      <c r="ABX59" s="158"/>
      <c r="ABZ59" s="158"/>
      <c r="ACA59" s="158"/>
      <c r="ACB59" s="158"/>
      <c r="ACC59" s="158"/>
      <c r="ACD59" s="158"/>
      <c r="ACE59" s="158"/>
      <c r="ACF59" s="158"/>
      <c r="ACG59" s="158"/>
      <c r="ACH59" s="158"/>
      <c r="ACI59" s="158"/>
      <c r="ACJ59" s="158"/>
      <c r="ACK59" s="158"/>
      <c r="ACL59" s="158"/>
      <c r="ACM59" s="158"/>
      <c r="ACN59" s="158"/>
      <c r="ACO59" s="158"/>
      <c r="ACP59" s="158"/>
      <c r="ACQ59" s="158"/>
      <c r="ACR59" s="158"/>
      <c r="ACS59" s="158"/>
      <c r="ACU59" s="158"/>
      <c r="ACV59" s="158"/>
      <c r="ACW59" s="158"/>
      <c r="ACX59" s="158"/>
      <c r="ACY59" s="158"/>
      <c r="ACZ59" s="158"/>
      <c r="ADA59" s="158"/>
      <c r="ADB59" s="158"/>
      <c r="ADC59" s="158"/>
      <c r="ADD59" s="158"/>
      <c r="ADE59" s="158"/>
      <c r="ADF59" s="158"/>
      <c r="ADG59" s="158"/>
      <c r="ADH59" s="158"/>
      <c r="ADI59" s="158"/>
      <c r="ADJ59" s="158"/>
      <c r="ADK59" s="158"/>
      <c r="ADL59" s="158"/>
      <c r="ADM59" s="158"/>
      <c r="ADN59" s="158"/>
      <c r="ADP59" s="158"/>
      <c r="ADQ59" s="158"/>
      <c r="ADR59" s="158"/>
      <c r="ADS59" s="158"/>
      <c r="ADT59" s="158"/>
      <c r="ADU59" s="158"/>
      <c r="ADV59" s="158"/>
      <c r="ADW59" s="158"/>
      <c r="ADX59" s="158"/>
      <c r="ADY59" s="158"/>
      <c r="ADZ59" s="158"/>
      <c r="AEA59" s="158"/>
      <c r="AEB59" s="158"/>
      <c r="AEC59" s="158"/>
      <c r="AED59" s="158"/>
      <c r="AEE59" s="158"/>
      <c r="AEF59" s="158"/>
      <c r="AEG59" s="158"/>
      <c r="AEH59" s="158"/>
      <c r="AEI59" s="158"/>
      <c r="AEK59" s="158"/>
      <c r="AEL59" s="158"/>
      <c r="AEM59" s="158"/>
      <c r="AEN59" s="158"/>
      <c r="AEO59" s="158"/>
      <c r="AEP59" s="158"/>
      <c r="AEQ59" s="158"/>
      <c r="AER59" s="158"/>
      <c r="AES59" s="158"/>
      <c r="AET59" s="158"/>
      <c r="AEU59" s="158"/>
      <c r="AEV59" s="158"/>
      <c r="AEW59" s="158"/>
      <c r="AEX59" s="158"/>
      <c r="AEY59" s="158"/>
      <c r="AEZ59" s="158"/>
      <c r="AFA59" s="158"/>
      <c r="AFB59" s="158"/>
      <c r="AFC59" s="158"/>
      <c r="AFD59" s="158"/>
    </row>
    <row r="60" spans="1:837" s="159" customFormat="1" ht="20.100000000000001" customHeight="1" outlineLevel="4">
      <c r="A60" s="166"/>
      <c r="B60" s="162" t="s">
        <v>488</v>
      </c>
      <c r="C60" s="100" t="s">
        <v>405</v>
      </c>
      <c r="D60" s="110"/>
      <c r="E60" s="167"/>
      <c r="F60" s="211">
        <f>G59+1</f>
        <v>45495</v>
      </c>
      <c r="G60" s="212">
        <f>F60+H60-1</f>
        <v>45504</v>
      </c>
      <c r="H60" s="156">
        <v>10</v>
      </c>
      <c r="I60" s="157">
        <f t="shared" ca="1" si="61"/>
        <v>0</v>
      </c>
      <c r="J60" s="207">
        <f ca="1">H60*K60-H60*I60</f>
        <v>0</v>
      </c>
      <c r="K60" s="111">
        <v>0</v>
      </c>
      <c r="L60" s="158"/>
      <c r="M60" s="158"/>
      <c r="N60" s="158"/>
      <c r="O60" s="158"/>
      <c r="P60" s="158"/>
      <c r="Q60" s="158"/>
      <c r="R60" s="158"/>
      <c r="S60" s="158"/>
      <c r="T60" s="158"/>
      <c r="U60" s="158"/>
      <c r="V60" s="158"/>
      <c r="W60" s="158"/>
      <c r="X60" s="158"/>
      <c r="Y60" s="158"/>
      <c r="Z60" s="158"/>
      <c r="AA60" s="158"/>
      <c r="AB60" s="158"/>
      <c r="AC60" s="158"/>
      <c r="AD60" s="158"/>
      <c r="AE60" s="158"/>
      <c r="AF60" s="158"/>
      <c r="AG60" s="158"/>
      <c r="AH60" s="158"/>
      <c r="AI60" s="158"/>
      <c r="AJ60" s="158"/>
      <c r="AK60" s="158"/>
      <c r="AL60" s="158"/>
      <c r="AM60" s="158"/>
      <c r="AN60" s="158"/>
      <c r="AO60" s="158"/>
      <c r="AP60" s="158"/>
      <c r="AQ60" s="158"/>
      <c r="AR60" s="158"/>
      <c r="AS60" s="158"/>
      <c r="AT60" s="158"/>
      <c r="AU60" s="158"/>
      <c r="AV60" s="158"/>
      <c r="AW60" s="158"/>
      <c r="AX60" s="158"/>
      <c r="AY60" s="158"/>
      <c r="AZ60" s="158"/>
      <c r="BA60" s="158"/>
      <c r="BB60" s="158"/>
      <c r="BC60" s="158"/>
      <c r="BD60" s="158"/>
      <c r="BE60" s="158"/>
      <c r="BF60" s="158"/>
      <c r="BG60" s="158"/>
      <c r="BH60" s="158"/>
      <c r="BI60" s="158"/>
      <c r="BJ60" s="158"/>
      <c r="BK60" s="158"/>
      <c r="BL60" s="158"/>
      <c r="BM60" s="158"/>
      <c r="BN60" s="158"/>
      <c r="BO60" s="158"/>
      <c r="BP60" s="158"/>
      <c r="BQ60" s="158"/>
      <c r="BR60" s="158"/>
      <c r="BS60" s="158"/>
      <c r="BT60" s="158"/>
      <c r="BU60" s="158"/>
      <c r="BV60" s="158"/>
      <c r="BW60" s="158"/>
      <c r="BX60" s="158"/>
      <c r="BY60" s="158"/>
      <c r="BZ60" s="158"/>
      <c r="CA60" s="158"/>
      <c r="CB60" s="158"/>
      <c r="CC60" s="158"/>
      <c r="CD60" s="158"/>
      <c r="CE60" s="158"/>
      <c r="CF60" s="158"/>
      <c r="CG60" s="158"/>
      <c r="CH60" s="158"/>
      <c r="CI60" s="158"/>
      <c r="CJ60" s="158"/>
      <c r="CK60" s="158"/>
      <c r="CL60" s="158"/>
      <c r="CM60" s="158"/>
      <c r="CN60" s="158"/>
      <c r="CO60" s="158"/>
      <c r="CP60" s="158"/>
      <c r="CQ60" s="158"/>
      <c r="CR60" s="158"/>
      <c r="CS60" s="158"/>
      <c r="CT60" s="158"/>
      <c r="CU60" s="158"/>
      <c r="CV60" s="158"/>
      <c r="CW60" s="158"/>
      <c r="CX60" s="158"/>
      <c r="CY60" s="158"/>
      <c r="CZ60" s="158"/>
      <c r="DA60" s="158"/>
      <c r="DB60" s="158"/>
      <c r="DC60" s="158"/>
      <c r="DD60" s="158"/>
      <c r="DE60" s="158"/>
      <c r="DF60" s="158"/>
      <c r="DG60" s="158"/>
      <c r="DH60" s="158"/>
      <c r="DI60" s="158"/>
      <c r="DJ60" s="158"/>
      <c r="DK60" s="158"/>
      <c r="DL60" s="158"/>
      <c r="DM60" s="158"/>
      <c r="DN60" s="158"/>
      <c r="DO60" s="158"/>
      <c r="DP60" s="158"/>
      <c r="DQ60" s="158"/>
      <c r="DR60" s="158"/>
      <c r="DS60" s="158"/>
      <c r="DT60" s="158"/>
      <c r="DU60" s="158"/>
      <c r="DV60" s="158"/>
      <c r="DW60" s="158"/>
      <c r="DX60" s="158"/>
      <c r="DY60" s="158"/>
      <c r="DZ60" s="158"/>
      <c r="EA60" s="158"/>
      <c r="EB60" s="158"/>
      <c r="EC60" s="158"/>
      <c r="ED60" s="158"/>
      <c r="EE60" s="158"/>
      <c r="EF60" s="158"/>
      <c r="EG60" s="158"/>
      <c r="EH60" s="158"/>
      <c r="EI60" s="158"/>
      <c r="EJ60" s="158"/>
      <c r="EK60" s="158"/>
      <c r="EL60" s="158"/>
      <c r="EM60" s="158"/>
      <c r="EN60" s="158"/>
      <c r="EO60" s="158"/>
      <c r="EP60" s="158"/>
      <c r="EQ60" s="158"/>
      <c r="ER60" s="158"/>
      <c r="ES60" s="158"/>
      <c r="ET60" s="158"/>
      <c r="EU60" s="158"/>
      <c r="EV60" s="158"/>
      <c r="EW60" s="158"/>
      <c r="EX60" s="158"/>
      <c r="EY60" s="158"/>
      <c r="EZ60" s="158"/>
      <c r="FA60" s="158"/>
      <c r="FB60" s="158"/>
      <c r="FC60" s="158"/>
      <c r="FD60" s="158"/>
      <c r="FE60" s="158"/>
      <c r="FF60" s="158"/>
      <c r="FG60" s="158"/>
      <c r="FH60" s="158"/>
      <c r="FI60" s="158"/>
      <c r="FJ60" s="158"/>
      <c r="FK60" s="158"/>
      <c r="FL60" s="158"/>
      <c r="FM60" s="158"/>
      <c r="FN60" s="158"/>
      <c r="FO60" s="158"/>
      <c r="FP60" s="158"/>
      <c r="FQ60" s="158"/>
      <c r="FR60" s="158"/>
      <c r="FS60" s="158"/>
      <c r="FT60" s="158"/>
      <c r="FU60" s="158"/>
      <c r="FV60" s="158"/>
      <c r="FW60" s="158"/>
      <c r="FX60" s="158"/>
      <c r="FY60" s="158"/>
      <c r="FZ60" s="158"/>
      <c r="GA60" s="158"/>
      <c r="GB60" s="158"/>
      <c r="GC60" s="158"/>
      <c r="GD60" s="158"/>
      <c r="GE60" s="158"/>
      <c r="GF60" s="158"/>
      <c r="GG60" s="158"/>
      <c r="GH60" s="158"/>
      <c r="GI60" s="158"/>
      <c r="GJ60" s="158"/>
      <c r="GK60" s="158"/>
      <c r="GL60" s="158"/>
      <c r="GM60" s="158"/>
      <c r="GN60" s="158"/>
      <c r="GO60" s="158"/>
      <c r="GP60" s="158"/>
      <c r="GQ60" s="158"/>
      <c r="GR60" s="158"/>
      <c r="GS60" s="158"/>
      <c r="GT60" s="158"/>
      <c r="GU60" s="158"/>
      <c r="GV60" s="158"/>
      <c r="GW60" s="158"/>
      <c r="GX60" s="158"/>
      <c r="GY60" s="158"/>
      <c r="GZ60" s="158"/>
      <c r="HA60" s="158"/>
      <c r="HB60" s="158"/>
      <c r="HC60" s="158"/>
      <c r="HD60" s="158"/>
      <c r="HE60" s="158"/>
      <c r="HF60" s="158"/>
      <c r="HG60" s="158"/>
      <c r="HH60" s="158"/>
      <c r="HI60" s="158"/>
      <c r="HJ60" s="158"/>
      <c r="HK60" s="158"/>
      <c r="HL60" s="158"/>
      <c r="HM60" s="158"/>
      <c r="HN60" s="158"/>
      <c r="HO60" s="158"/>
      <c r="HP60" s="158"/>
      <c r="HQ60" s="158"/>
      <c r="HR60" s="158"/>
      <c r="HS60" s="158"/>
      <c r="HT60" s="158"/>
      <c r="HU60" s="158"/>
      <c r="HV60" s="158"/>
      <c r="HW60" s="158"/>
      <c r="HX60" s="158"/>
      <c r="HY60" s="158"/>
      <c r="HZ60" s="158"/>
      <c r="IA60" s="158"/>
      <c r="IB60" s="158"/>
      <c r="IC60" s="158"/>
      <c r="ID60" s="158"/>
      <c r="IE60" s="158"/>
      <c r="IF60" s="158"/>
      <c r="IG60" s="158"/>
      <c r="IH60" s="158"/>
      <c r="II60" s="158"/>
      <c r="IJ60" s="158"/>
      <c r="IK60" s="158"/>
      <c r="IL60" s="158"/>
      <c r="IM60" s="158"/>
      <c r="IN60" s="158"/>
      <c r="IO60" s="158"/>
      <c r="IP60" s="158"/>
      <c r="IQ60" s="158"/>
      <c r="IR60" s="158"/>
      <c r="IS60" s="158"/>
      <c r="IT60" s="158"/>
      <c r="IU60" s="158"/>
      <c r="IV60" s="158"/>
      <c r="IW60" s="158"/>
      <c r="IX60" s="158"/>
      <c r="IY60" s="158"/>
      <c r="IZ60" s="158"/>
      <c r="JA60" s="158"/>
      <c r="JB60" s="158"/>
      <c r="JC60" s="158"/>
      <c r="JD60" s="158"/>
      <c r="JE60" s="158"/>
      <c r="JF60" s="158"/>
      <c r="JG60" s="158"/>
      <c r="JH60" s="158"/>
      <c r="JI60" s="158"/>
      <c r="JJ60" s="158"/>
      <c r="JK60" s="158"/>
      <c r="JL60" s="158"/>
      <c r="JM60" s="158"/>
      <c r="JN60" s="158"/>
      <c r="JO60" s="158"/>
      <c r="JP60" s="158"/>
      <c r="JQ60" s="158"/>
      <c r="JR60" s="158"/>
      <c r="JS60" s="158"/>
      <c r="JT60" s="158"/>
      <c r="JU60" s="158"/>
      <c r="JV60" s="158"/>
      <c r="JW60" s="158"/>
      <c r="JX60" s="158"/>
      <c r="JY60" s="158"/>
      <c r="JZ60" s="158"/>
      <c r="KA60" s="158"/>
      <c r="KB60" s="158"/>
      <c r="KC60" s="158"/>
      <c r="KD60" s="158"/>
      <c r="KE60" s="158"/>
      <c r="KF60" s="158"/>
      <c r="KG60" s="158"/>
      <c r="KH60" s="158"/>
      <c r="KI60" s="158"/>
      <c r="KJ60" s="158"/>
      <c r="KK60" s="158"/>
      <c r="KL60" s="158"/>
      <c r="KM60" s="158"/>
      <c r="KN60" s="158"/>
      <c r="KO60" s="158"/>
      <c r="KP60" s="158"/>
      <c r="KQ60" s="158"/>
      <c r="KR60" s="158"/>
      <c r="KS60" s="158"/>
      <c r="KT60" s="158"/>
      <c r="KU60" s="158"/>
      <c r="KV60" s="158"/>
      <c r="KW60" s="158"/>
      <c r="KX60" s="158"/>
      <c r="KY60" s="158"/>
      <c r="KZ60" s="158"/>
      <c r="LA60" s="158"/>
      <c r="LB60" s="158"/>
      <c r="LC60" s="158"/>
      <c r="LD60" s="158"/>
      <c r="LE60" s="158"/>
      <c r="LF60" s="158"/>
      <c r="LG60" s="158"/>
      <c r="LH60" s="158"/>
      <c r="LI60" s="158"/>
      <c r="LJ60" s="158"/>
      <c r="LK60" s="158"/>
      <c r="LL60" s="158"/>
      <c r="LM60" s="158"/>
      <c r="LN60" s="158"/>
      <c r="LO60" s="158"/>
      <c r="LP60" s="158"/>
      <c r="LQ60" s="158"/>
      <c r="LR60" s="158"/>
      <c r="LS60" s="158"/>
      <c r="LT60" s="158"/>
      <c r="LU60" s="158"/>
      <c r="LV60" s="158"/>
      <c r="LW60" s="158"/>
      <c r="LX60" s="158"/>
      <c r="LY60" s="158"/>
      <c r="LZ60" s="158"/>
      <c r="MA60" s="158"/>
      <c r="MB60" s="158"/>
      <c r="MC60" s="158"/>
      <c r="MD60" s="158"/>
      <c r="ME60" s="158"/>
      <c r="MF60" s="158"/>
      <c r="MG60" s="158"/>
      <c r="MH60" s="158"/>
      <c r="MI60" s="158"/>
      <c r="MJ60" s="158"/>
      <c r="MK60" s="158"/>
      <c r="ML60" s="158"/>
      <c r="MM60" s="158"/>
      <c r="MN60" s="158"/>
      <c r="MO60" s="158"/>
      <c r="MP60" s="158"/>
      <c r="MQ60" s="158"/>
      <c r="MR60" s="158"/>
      <c r="MS60" s="158"/>
      <c r="MT60" s="158"/>
      <c r="MU60" s="158"/>
      <c r="MV60" s="158"/>
      <c r="MW60" s="158"/>
      <c r="MX60" s="158"/>
      <c r="MY60" s="158"/>
      <c r="MZ60" s="158"/>
      <c r="NA60" s="158"/>
      <c r="NB60" s="158"/>
      <c r="NC60" s="158"/>
      <c r="ND60" s="158"/>
      <c r="NE60" s="158"/>
      <c r="NF60" s="158"/>
      <c r="NG60" s="158"/>
      <c r="NH60" s="158"/>
      <c r="NI60" s="158"/>
      <c r="NJ60" s="158"/>
      <c r="NK60" s="158"/>
      <c r="NL60" s="158"/>
      <c r="NM60" s="158"/>
      <c r="NN60" s="158"/>
      <c r="NO60" s="158"/>
      <c r="NP60" s="158"/>
      <c r="NQ60" s="158"/>
      <c r="NR60" s="158"/>
      <c r="NS60" s="158"/>
      <c r="NT60" s="158"/>
      <c r="NU60" s="158"/>
      <c r="NV60" s="158"/>
      <c r="NW60" s="158"/>
      <c r="NX60" s="158"/>
      <c r="NY60" s="158"/>
      <c r="NZ60" s="158"/>
      <c r="OA60" s="158"/>
      <c r="OB60" s="158"/>
      <c r="OC60" s="158"/>
      <c r="OD60" s="158"/>
      <c r="OE60" s="158"/>
      <c r="OF60" s="158"/>
      <c r="OG60" s="158"/>
      <c r="OH60" s="158"/>
      <c r="OI60" s="158"/>
      <c r="OJ60" s="158"/>
      <c r="OK60" s="158"/>
      <c r="OL60" s="158"/>
      <c r="OM60" s="158"/>
      <c r="ON60" s="158"/>
      <c r="OO60" s="158"/>
      <c r="OP60" s="158"/>
      <c r="OQ60" s="158"/>
      <c r="OR60" s="158"/>
      <c r="OS60" s="158"/>
      <c r="OT60" s="158"/>
      <c r="OU60" s="158"/>
      <c r="OV60" s="158"/>
      <c r="OW60" s="158"/>
      <c r="OX60" s="158"/>
      <c r="OY60" s="158"/>
      <c r="OZ60" s="158"/>
      <c r="PA60" s="158"/>
      <c r="PB60" s="158"/>
      <c r="PC60" s="158"/>
      <c r="PD60" s="158"/>
      <c r="PE60" s="158"/>
      <c r="PF60" s="158"/>
      <c r="PG60" s="158"/>
      <c r="PH60" s="158"/>
      <c r="PI60" s="158"/>
      <c r="PJ60" s="158"/>
      <c r="PK60" s="158"/>
      <c r="PL60" s="158"/>
      <c r="PM60" s="158"/>
      <c r="PN60" s="158"/>
      <c r="PO60" s="158"/>
      <c r="PP60" s="158"/>
      <c r="PQ60" s="158"/>
      <c r="PR60" s="158"/>
      <c r="PS60" s="158"/>
      <c r="PT60" s="158"/>
      <c r="PU60" s="158"/>
      <c r="PV60" s="158"/>
      <c r="PW60" s="158"/>
      <c r="PX60" s="158"/>
      <c r="PY60" s="158"/>
      <c r="PZ60" s="158"/>
      <c r="QA60" s="158"/>
      <c r="QB60" s="158"/>
      <c r="QC60" s="158"/>
      <c r="QD60" s="158"/>
      <c r="QE60" s="158"/>
      <c r="QF60" s="158"/>
      <c r="QG60" s="158"/>
      <c r="QH60" s="158"/>
      <c r="QI60" s="158"/>
      <c r="QJ60" s="158"/>
      <c r="QK60" s="158"/>
      <c r="QL60" s="158"/>
      <c r="QM60" s="158"/>
      <c r="QN60" s="158"/>
      <c r="QO60" s="158"/>
      <c r="QP60" s="158"/>
      <c r="QQ60" s="158"/>
      <c r="QR60" s="158"/>
      <c r="QS60" s="158"/>
      <c r="QT60" s="158"/>
      <c r="QU60" s="158"/>
      <c r="QV60" s="158"/>
      <c r="QW60" s="158"/>
      <c r="QX60" s="158"/>
      <c r="QY60" s="158"/>
      <c r="QZ60" s="158"/>
      <c r="RA60" s="158"/>
      <c r="RB60" s="158"/>
      <c r="RC60" s="158"/>
      <c r="RD60" s="158"/>
      <c r="RE60" s="158"/>
      <c r="RF60" s="158"/>
      <c r="RG60" s="158"/>
      <c r="RH60" s="158"/>
      <c r="RI60" s="158"/>
      <c r="RJ60" s="158"/>
      <c r="RK60" s="158"/>
      <c r="RL60" s="158"/>
      <c r="RM60" s="158"/>
      <c r="RN60" s="158"/>
      <c r="RO60" s="158"/>
      <c r="RP60" s="158"/>
      <c r="RQ60" s="158"/>
      <c r="RR60" s="158"/>
      <c r="RS60" s="158"/>
      <c r="RT60" s="158"/>
      <c r="RU60" s="158"/>
      <c r="RV60" s="158"/>
      <c r="RW60" s="158"/>
      <c r="RX60" s="158"/>
      <c r="RY60" s="158"/>
      <c r="RZ60" s="158"/>
      <c r="SA60" s="158"/>
      <c r="SB60" s="158"/>
      <c r="SC60" s="158"/>
      <c r="SD60" s="158"/>
      <c r="SE60" s="158"/>
      <c r="SF60" s="158"/>
      <c r="SG60" s="158"/>
      <c r="SH60" s="158"/>
      <c r="SI60" s="158"/>
      <c r="SJ60" s="158"/>
      <c r="SK60" s="158"/>
      <c r="SL60" s="158"/>
      <c r="SM60" s="158"/>
      <c r="SN60" s="158"/>
      <c r="SO60" s="158"/>
      <c r="SP60" s="158"/>
      <c r="SQ60" s="158"/>
      <c r="SR60" s="158"/>
      <c r="SS60" s="158"/>
      <c r="ST60" s="158"/>
      <c r="SU60" s="158"/>
      <c r="SV60" s="158"/>
      <c r="SW60" s="158"/>
      <c r="SX60" s="158"/>
      <c r="SY60" s="158"/>
      <c r="SZ60" s="158"/>
      <c r="TA60" s="158"/>
      <c r="TB60" s="158"/>
      <c r="TC60" s="158"/>
      <c r="TD60" s="158"/>
      <c r="TE60" s="158"/>
      <c r="TF60" s="158"/>
      <c r="TG60" s="158"/>
      <c r="TH60" s="158"/>
      <c r="TI60" s="158"/>
      <c r="TJ60" s="158"/>
      <c r="TK60" s="158"/>
      <c r="TL60" s="158"/>
      <c r="TM60" s="158"/>
      <c r="TN60" s="158"/>
      <c r="TO60" s="158"/>
      <c r="TP60" s="158"/>
      <c r="TQ60" s="158"/>
      <c r="TR60" s="158"/>
      <c r="TS60" s="158"/>
      <c r="TT60" s="158"/>
      <c r="TU60" s="158"/>
      <c r="TV60" s="158"/>
      <c r="TW60" s="158"/>
      <c r="TX60" s="158"/>
      <c r="TY60" s="158"/>
      <c r="TZ60" s="158"/>
      <c r="UA60" s="158"/>
      <c r="UB60" s="158"/>
      <c r="UC60" s="158"/>
      <c r="UD60" s="158"/>
      <c r="UE60" s="158"/>
      <c r="UF60" s="158"/>
      <c r="UG60" s="158"/>
      <c r="UH60" s="158"/>
      <c r="UI60" s="158"/>
      <c r="UJ60" s="158"/>
      <c r="UK60" s="158"/>
      <c r="UL60" s="158"/>
      <c r="UM60" s="158"/>
      <c r="UN60" s="158"/>
      <c r="UO60" s="158"/>
      <c r="UP60" s="158"/>
      <c r="UQ60" s="158"/>
      <c r="US60" s="158"/>
      <c r="UT60" s="158"/>
      <c r="UU60" s="158"/>
      <c r="UV60" s="158"/>
      <c r="UW60" s="158"/>
      <c r="UX60" s="158"/>
      <c r="UY60" s="158"/>
      <c r="UZ60" s="158"/>
      <c r="VA60" s="158"/>
      <c r="VB60" s="158"/>
      <c r="VC60" s="158"/>
      <c r="VD60" s="158"/>
      <c r="VE60" s="158"/>
      <c r="VF60" s="158"/>
      <c r="VG60" s="158"/>
      <c r="VH60" s="158"/>
      <c r="VI60" s="158"/>
      <c r="VJ60" s="158"/>
      <c r="VK60" s="158"/>
      <c r="VL60" s="158"/>
      <c r="VN60" s="158"/>
      <c r="VO60" s="158"/>
      <c r="VP60" s="158"/>
      <c r="VQ60" s="158"/>
      <c r="VR60" s="158"/>
      <c r="VS60" s="158"/>
      <c r="VT60" s="158"/>
      <c r="VU60" s="158"/>
      <c r="VV60" s="158"/>
      <c r="VW60" s="158"/>
      <c r="VX60" s="158"/>
      <c r="VY60" s="158"/>
      <c r="VZ60" s="158"/>
      <c r="WA60" s="158"/>
      <c r="WB60" s="158"/>
      <c r="WC60" s="158"/>
      <c r="WD60" s="158"/>
      <c r="WE60" s="158"/>
      <c r="WF60" s="158"/>
      <c r="WG60" s="158"/>
      <c r="WI60" s="158"/>
      <c r="WJ60" s="158"/>
      <c r="WK60" s="158"/>
      <c r="WL60" s="158"/>
      <c r="WM60" s="158"/>
      <c r="WN60" s="158"/>
      <c r="WO60" s="158"/>
      <c r="WP60" s="158"/>
      <c r="WQ60" s="158"/>
      <c r="WR60" s="158"/>
      <c r="WS60" s="158"/>
      <c r="WT60" s="158"/>
      <c r="WU60" s="158"/>
      <c r="WV60" s="158"/>
      <c r="WW60" s="158"/>
      <c r="WX60" s="158"/>
      <c r="WY60" s="158"/>
      <c r="WZ60" s="158"/>
      <c r="XA60" s="158"/>
      <c r="XB60" s="158"/>
      <c r="XD60" s="158"/>
      <c r="XE60" s="158"/>
      <c r="XF60" s="158"/>
      <c r="XG60" s="158"/>
      <c r="XH60" s="158"/>
      <c r="XI60" s="158"/>
      <c r="XJ60" s="158"/>
      <c r="XK60" s="158"/>
      <c r="XL60" s="158"/>
      <c r="XM60" s="158"/>
      <c r="XN60" s="158"/>
      <c r="XO60" s="158"/>
      <c r="XP60" s="158"/>
      <c r="XQ60" s="158"/>
      <c r="XR60" s="158"/>
      <c r="XS60" s="158"/>
      <c r="XT60" s="158"/>
      <c r="XU60" s="158"/>
      <c r="XV60" s="158"/>
      <c r="XW60" s="158"/>
      <c r="XY60" s="158"/>
      <c r="XZ60" s="158"/>
      <c r="YA60" s="158"/>
      <c r="YB60" s="158"/>
      <c r="YC60" s="158"/>
      <c r="YD60" s="158"/>
      <c r="YE60" s="158"/>
      <c r="YF60" s="158"/>
      <c r="YG60" s="158"/>
      <c r="YH60" s="158"/>
      <c r="YI60" s="158"/>
      <c r="YJ60" s="158"/>
      <c r="YK60" s="158"/>
      <c r="YL60" s="158"/>
      <c r="YM60" s="158"/>
      <c r="YN60" s="158"/>
      <c r="YO60" s="158"/>
      <c r="YP60" s="158"/>
      <c r="YQ60" s="158"/>
      <c r="YR60" s="158"/>
      <c r="YT60" s="158"/>
      <c r="YU60" s="158"/>
      <c r="YV60" s="158"/>
      <c r="YW60" s="158"/>
      <c r="YX60" s="158"/>
      <c r="YY60" s="158"/>
      <c r="YZ60" s="158"/>
      <c r="ZA60" s="158"/>
      <c r="ZB60" s="158"/>
      <c r="ZC60" s="158"/>
      <c r="ZD60" s="158"/>
      <c r="ZE60" s="158"/>
      <c r="ZF60" s="158"/>
      <c r="ZG60" s="158"/>
      <c r="ZH60" s="158"/>
      <c r="ZI60" s="158"/>
      <c r="ZJ60" s="158"/>
      <c r="ZK60" s="158"/>
      <c r="ZL60" s="158"/>
      <c r="ZM60" s="158"/>
      <c r="ZO60" s="158"/>
      <c r="ZP60" s="158"/>
      <c r="ZQ60" s="158"/>
      <c r="ZR60" s="158"/>
      <c r="ZS60" s="158"/>
      <c r="ZT60" s="158"/>
      <c r="ZU60" s="158"/>
      <c r="ZV60" s="158"/>
      <c r="ZW60" s="158"/>
      <c r="ZX60" s="158"/>
      <c r="ZY60" s="158"/>
      <c r="ZZ60" s="158"/>
      <c r="AAA60" s="158"/>
      <c r="AAB60" s="158"/>
      <c r="AAC60" s="158"/>
      <c r="AAD60" s="158"/>
      <c r="AAE60" s="158"/>
      <c r="AAF60" s="158"/>
      <c r="AAG60" s="158"/>
      <c r="AAH60" s="158"/>
      <c r="AAJ60" s="158"/>
      <c r="AAK60" s="158"/>
      <c r="AAL60" s="158"/>
      <c r="AAM60" s="158"/>
      <c r="AAN60" s="158"/>
      <c r="AAO60" s="158"/>
      <c r="AAP60" s="158"/>
      <c r="AAQ60" s="158"/>
      <c r="AAR60" s="158"/>
      <c r="AAS60" s="158"/>
      <c r="AAT60" s="158"/>
      <c r="AAU60" s="158"/>
      <c r="AAV60" s="158"/>
      <c r="AAW60" s="158"/>
      <c r="AAX60" s="158"/>
      <c r="AAY60" s="158"/>
      <c r="AAZ60" s="158"/>
      <c r="ABA60" s="158"/>
      <c r="ABB60" s="158"/>
      <c r="ABC60" s="158"/>
      <c r="ABE60" s="158"/>
      <c r="ABF60" s="158"/>
      <c r="ABG60" s="158"/>
      <c r="ABH60" s="158"/>
      <c r="ABI60" s="158"/>
      <c r="ABJ60" s="158"/>
      <c r="ABK60" s="158"/>
      <c r="ABL60" s="158"/>
      <c r="ABM60" s="158"/>
      <c r="ABN60" s="158"/>
      <c r="ABO60" s="158"/>
      <c r="ABP60" s="158"/>
      <c r="ABQ60" s="158"/>
      <c r="ABR60" s="158"/>
      <c r="ABS60" s="158"/>
      <c r="ABT60" s="158"/>
      <c r="ABU60" s="158"/>
      <c r="ABV60" s="158"/>
      <c r="ABW60" s="158"/>
      <c r="ABX60" s="158"/>
      <c r="ABZ60" s="158"/>
      <c r="ACA60" s="158"/>
      <c r="ACB60" s="158"/>
      <c r="ACC60" s="158"/>
      <c r="ACD60" s="158"/>
      <c r="ACE60" s="158"/>
      <c r="ACF60" s="158"/>
      <c r="ACG60" s="158"/>
      <c r="ACH60" s="158"/>
      <c r="ACI60" s="158"/>
      <c r="ACJ60" s="158"/>
      <c r="ACK60" s="158"/>
      <c r="ACL60" s="158"/>
      <c r="ACM60" s="158"/>
      <c r="ACN60" s="158"/>
      <c r="ACO60" s="158"/>
      <c r="ACP60" s="158"/>
      <c r="ACQ60" s="158"/>
      <c r="ACR60" s="158"/>
      <c r="ACS60" s="158"/>
      <c r="ACU60" s="158"/>
      <c r="ACV60" s="158"/>
      <c r="ACW60" s="158"/>
      <c r="ACX60" s="158"/>
      <c r="ACY60" s="158"/>
      <c r="ACZ60" s="158"/>
      <c r="ADA60" s="158"/>
      <c r="ADB60" s="158"/>
      <c r="ADC60" s="158"/>
      <c r="ADD60" s="158"/>
      <c r="ADE60" s="158"/>
      <c r="ADF60" s="158"/>
      <c r="ADG60" s="158"/>
      <c r="ADH60" s="158"/>
      <c r="ADI60" s="158"/>
      <c r="ADJ60" s="158"/>
      <c r="ADK60" s="158"/>
      <c r="ADL60" s="158"/>
      <c r="ADM60" s="158"/>
      <c r="ADN60" s="158"/>
      <c r="ADP60" s="158"/>
      <c r="ADQ60" s="158"/>
      <c r="ADR60" s="158"/>
      <c r="ADS60" s="158"/>
      <c r="ADT60" s="158"/>
      <c r="ADU60" s="158"/>
      <c r="ADV60" s="158"/>
      <c r="ADW60" s="158"/>
      <c r="ADX60" s="158"/>
      <c r="ADY60" s="158"/>
      <c r="ADZ60" s="158"/>
      <c r="AEA60" s="158"/>
      <c r="AEB60" s="158"/>
      <c r="AEC60" s="158"/>
      <c r="AED60" s="158"/>
      <c r="AEE60" s="158"/>
      <c r="AEF60" s="158"/>
      <c r="AEG60" s="158"/>
      <c r="AEH60" s="158"/>
      <c r="AEI60" s="158"/>
      <c r="AEK60" s="158"/>
      <c r="AEL60" s="158"/>
      <c r="AEM60" s="158"/>
      <c r="AEN60" s="158"/>
      <c r="AEO60" s="158"/>
      <c r="AEP60" s="158"/>
      <c r="AEQ60" s="158"/>
      <c r="AER60" s="158"/>
      <c r="AES60" s="158"/>
      <c r="AET60" s="158"/>
      <c r="AEU60" s="158"/>
      <c r="AEV60" s="158"/>
      <c r="AEW60" s="158"/>
      <c r="AEX60" s="158"/>
      <c r="AEY60" s="158"/>
      <c r="AEZ60" s="158"/>
      <c r="AFA60" s="158"/>
      <c r="AFB60" s="158"/>
      <c r="AFC60" s="158"/>
      <c r="AFD60" s="158"/>
    </row>
    <row r="61" spans="1:837" s="159" customFormat="1" ht="20.100000000000001" customHeight="1" outlineLevel="4">
      <c r="A61" s="166"/>
      <c r="B61" s="162" t="s">
        <v>488</v>
      </c>
      <c r="C61" s="100" t="s">
        <v>498</v>
      </c>
      <c r="D61" s="110"/>
      <c r="E61" s="167"/>
      <c r="F61" s="211">
        <f>G60+1</f>
        <v>45505</v>
      </c>
      <c r="G61" s="212">
        <f t="shared" ref="G61:G62" si="77">F61+H61-1</f>
        <v>45532</v>
      </c>
      <c r="H61" s="156">
        <v>28</v>
      </c>
      <c r="I61" s="157">
        <f t="shared" ca="1" si="61"/>
        <v>0</v>
      </c>
      <c r="J61" s="207">
        <f ca="1">H61*K61-H61*I61</f>
        <v>0</v>
      </c>
      <c r="K61" s="111">
        <v>0</v>
      </c>
      <c r="L61" s="158"/>
      <c r="M61" s="158"/>
      <c r="N61" s="158"/>
      <c r="O61" s="158"/>
      <c r="P61" s="158"/>
      <c r="Q61" s="158"/>
      <c r="R61" s="158"/>
      <c r="S61" s="158"/>
      <c r="T61" s="158"/>
      <c r="U61" s="158"/>
      <c r="V61" s="158"/>
      <c r="W61" s="158"/>
      <c r="X61" s="158"/>
      <c r="Y61" s="158"/>
      <c r="Z61" s="158"/>
      <c r="AA61" s="158"/>
      <c r="AB61" s="158"/>
      <c r="AC61" s="158"/>
      <c r="AD61" s="158"/>
      <c r="AE61" s="158"/>
      <c r="AF61" s="158"/>
      <c r="AG61" s="158"/>
      <c r="AH61" s="158"/>
      <c r="AI61" s="158"/>
      <c r="AJ61" s="158"/>
      <c r="AK61" s="158"/>
      <c r="AL61" s="158"/>
      <c r="AM61" s="158"/>
      <c r="AN61" s="158"/>
      <c r="AO61" s="158"/>
      <c r="AP61" s="158"/>
      <c r="AQ61" s="158"/>
      <c r="AR61" s="158"/>
      <c r="AS61" s="158"/>
      <c r="AT61" s="158"/>
      <c r="AU61" s="158"/>
      <c r="AV61" s="158"/>
      <c r="AW61" s="158"/>
      <c r="AX61" s="158"/>
      <c r="AY61" s="158"/>
      <c r="AZ61" s="158"/>
      <c r="BA61" s="158"/>
      <c r="BB61" s="158"/>
      <c r="BC61" s="158"/>
      <c r="BD61" s="158"/>
      <c r="BE61" s="158"/>
      <c r="BF61" s="158"/>
      <c r="BG61" s="158"/>
      <c r="BH61" s="158"/>
      <c r="BI61" s="158"/>
      <c r="BJ61" s="158"/>
      <c r="BK61" s="158"/>
      <c r="BL61" s="158"/>
      <c r="BM61" s="158"/>
      <c r="BN61" s="158"/>
      <c r="BO61" s="158"/>
      <c r="BP61" s="158"/>
      <c r="BQ61" s="158"/>
      <c r="BR61" s="158"/>
      <c r="BS61" s="158"/>
      <c r="BT61" s="158"/>
      <c r="BU61" s="158"/>
      <c r="BV61" s="158"/>
      <c r="BW61" s="158"/>
      <c r="BX61" s="158"/>
      <c r="BY61" s="158"/>
      <c r="BZ61" s="158"/>
      <c r="CA61" s="158"/>
      <c r="CB61" s="158"/>
      <c r="CC61" s="158"/>
      <c r="CD61" s="158"/>
      <c r="CE61" s="158"/>
      <c r="CF61" s="158"/>
      <c r="CG61" s="158"/>
      <c r="CH61" s="158"/>
      <c r="CI61" s="158"/>
      <c r="CJ61" s="158"/>
      <c r="CK61" s="158"/>
      <c r="CL61" s="158"/>
      <c r="CM61" s="158"/>
      <c r="CN61" s="158"/>
      <c r="CO61" s="158"/>
      <c r="CP61" s="158"/>
      <c r="CQ61" s="158"/>
      <c r="CR61" s="158"/>
      <c r="CS61" s="158"/>
      <c r="CT61" s="158"/>
      <c r="CU61" s="158"/>
      <c r="CV61" s="158"/>
      <c r="CW61" s="158"/>
      <c r="CX61" s="158"/>
      <c r="CY61" s="158"/>
      <c r="CZ61" s="158"/>
      <c r="DA61" s="158"/>
      <c r="DB61" s="158"/>
      <c r="DC61" s="158"/>
      <c r="DD61" s="158"/>
      <c r="DE61" s="158"/>
      <c r="DF61" s="158"/>
      <c r="DG61" s="158"/>
      <c r="DH61" s="158"/>
      <c r="DI61" s="158"/>
      <c r="DJ61" s="158"/>
      <c r="DK61" s="158"/>
      <c r="DL61" s="158"/>
      <c r="DM61" s="158"/>
      <c r="DN61" s="158"/>
      <c r="DO61" s="158"/>
      <c r="DP61" s="158"/>
      <c r="DQ61" s="158"/>
      <c r="DR61" s="158"/>
      <c r="DS61" s="158"/>
      <c r="DT61" s="158"/>
      <c r="DU61" s="158"/>
      <c r="DV61" s="158"/>
      <c r="DW61" s="158"/>
      <c r="DX61" s="158"/>
      <c r="DY61" s="158"/>
      <c r="DZ61" s="158"/>
      <c r="EA61" s="158"/>
      <c r="EB61" s="158"/>
      <c r="EC61" s="158"/>
      <c r="ED61" s="158"/>
      <c r="EE61" s="158"/>
      <c r="EF61" s="158"/>
      <c r="EG61" s="158"/>
      <c r="EH61" s="158"/>
      <c r="EI61" s="158"/>
      <c r="EJ61" s="158"/>
      <c r="EK61" s="158"/>
      <c r="EL61" s="158"/>
      <c r="EM61" s="158"/>
      <c r="EN61" s="158"/>
      <c r="EO61" s="158"/>
      <c r="EP61" s="158"/>
      <c r="EQ61" s="158"/>
      <c r="ER61" s="158"/>
      <c r="ES61" s="158"/>
      <c r="ET61" s="158"/>
      <c r="EU61" s="158"/>
      <c r="EV61" s="158"/>
      <c r="EW61" s="158"/>
      <c r="EX61" s="158"/>
      <c r="EY61" s="158"/>
      <c r="EZ61" s="158"/>
      <c r="FA61" s="158"/>
      <c r="FB61" s="158"/>
      <c r="FC61" s="158"/>
      <c r="FD61" s="158"/>
      <c r="FE61" s="158"/>
      <c r="FF61" s="158"/>
      <c r="FG61" s="158"/>
      <c r="FH61" s="158"/>
      <c r="FI61" s="158"/>
      <c r="FJ61" s="158"/>
      <c r="FK61" s="158"/>
      <c r="FL61" s="158"/>
      <c r="FM61" s="158"/>
      <c r="FN61" s="158"/>
      <c r="FO61" s="158"/>
      <c r="FP61" s="158"/>
      <c r="FQ61" s="158"/>
      <c r="FR61" s="158"/>
      <c r="FS61" s="158"/>
      <c r="FT61" s="158"/>
      <c r="FU61" s="158"/>
      <c r="FV61" s="158"/>
      <c r="FW61" s="158"/>
      <c r="FX61" s="158"/>
      <c r="FY61" s="158"/>
      <c r="FZ61" s="158"/>
      <c r="GA61" s="158"/>
      <c r="GB61" s="158"/>
      <c r="GC61" s="158"/>
      <c r="GD61" s="158"/>
      <c r="GE61" s="158"/>
      <c r="GF61" s="158"/>
      <c r="GG61" s="158"/>
      <c r="GH61" s="158"/>
      <c r="GI61" s="158"/>
      <c r="GJ61" s="158"/>
      <c r="GK61" s="158"/>
      <c r="GL61" s="158"/>
      <c r="GM61" s="158"/>
      <c r="GN61" s="158"/>
      <c r="GO61" s="158"/>
      <c r="GP61" s="158"/>
      <c r="GQ61" s="158"/>
      <c r="GR61" s="158"/>
      <c r="GS61" s="158"/>
      <c r="GT61" s="158"/>
      <c r="GU61" s="158"/>
      <c r="GV61" s="158"/>
      <c r="GW61" s="158"/>
      <c r="GX61" s="158"/>
      <c r="GY61" s="158"/>
      <c r="GZ61" s="158"/>
      <c r="HA61" s="158"/>
      <c r="HB61" s="158"/>
      <c r="HC61" s="158"/>
      <c r="HD61" s="158"/>
      <c r="HE61" s="158"/>
      <c r="HF61" s="158"/>
      <c r="HG61" s="158"/>
      <c r="HH61" s="158"/>
      <c r="HI61" s="158"/>
      <c r="HJ61" s="158"/>
      <c r="HK61" s="158"/>
      <c r="HL61" s="158"/>
      <c r="HM61" s="158"/>
      <c r="HN61" s="158"/>
      <c r="HO61" s="158"/>
      <c r="HP61" s="158"/>
      <c r="HQ61" s="158"/>
      <c r="HR61" s="158"/>
      <c r="HS61" s="158"/>
      <c r="HT61" s="158"/>
      <c r="HU61" s="158"/>
      <c r="HV61" s="158"/>
      <c r="HW61" s="158"/>
      <c r="HX61" s="158"/>
      <c r="HY61" s="158"/>
      <c r="HZ61" s="158"/>
      <c r="IA61" s="158"/>
      <c r="IB61" s="158"/>
      <c r="IC61" s="158"/>
      <c r="ID61" s="158"/>
      <c r="IE61" s="158"/>
      <c r="IF61" s="158"/>
      <c r="IG61" s="158"/>
      <c r="IH61" s="158"/>
      <c r="II61" s="158"/>
      <c r="IJ61" s="158"/>
      <c r="IK61" s="158"/>
      <c r="IL61" s="158"/>
      <c r="IM61" s="158"/>
      <c r="IN61" s="158"/>
      <c r="IO61" s="158"/>
      <c r="IP61" s="158"/>
      <c r="IQ61" s="158"/>
      <c r="IR61" s="158"/>
      <c r="IS61" s="158"/>
      <c r="IT61" s="158"/>
      <c r="IU61" s="158"/>
      <c r="IV61" s="158"/>
      <c r="IW61" s="158"/>
      <c r="IX61" s="158"/>
      <c r="IY61" s="158"/>
      <c r="IZ61" s="158"/>
      <c r="JA61" s="158"/>
      <c r="JB61" s="158"/>
      <c r="JC61" s="158"/>
      <c r="JD61" s="158"/>
      <c r="JE61" s="158"/>
      <c r="JF61" s="158"/>
      <c r="JG61" s="158"/>
      <c r="JH61" s="158"/>
      <c r="JI61" s="158"/>
      <c r="JJ61" s="158"/>
      <c r="JK61" s="158"/>
      <c r="JL61" s="158"/>
      <c r="JM61" s="158"/>
      <c r="JN61" s="158"/>
      <c r="JO61" s="158"/>
      <c r="JP61" s="158"/>
      <c r="JQ61" s="158"/>
      <c r="JR61" s="158"/>
      <c r="JS61" s="158"/>
      <c r="JT61" s="158"/>
      <c r="JU61" s="158"/>
      <c r="JV61" s="158"/>
      <c r="JW61" s="158"/>
      <c r="JX61" s="158"/>
      <c r="JY61" s="158"/>
      <c r="JZ61" s="158"/>
      <c r="KA61" s="158"/>
      <c r="KB61" s="158"/>
      <c r="KC61" s="158"/>
      <c r="KD61" s="158"/>
      <c r="KE61" s="158"/>
      <c r="KF61" s="158"/>
      <c r="KG61" s="158"/>
      <c r="KH61" s="158"/>
      <c r="KI61" s="158"/>
      <c r="KJ61" s="158"/>
      <c r="KK61" s="158"/>
      <c r="KL61" s="158"/>
      <c r="KM61" s="158"/>
      <c r="KN61" s="158"/>
      <c r="KO61" s="158"/>
      <c r="KP61" s="158"/>
      <c r="KQ61" s="158"/>
      <c r="KR61" s="158"/>
      <c r="KS61" s="158"/>
      <c r="KT61" s="158"/>
      <c r="KU61" s="158"/>
      <c r="KV61" s="158"/>
      <c r="KW61" s="158"/>
      <c r="KX61" s="158"/>
      <c r="KY61" s="158"/>
      <c r="KZ61" s="158"/>
      <c r="LA61" s="158"/>
      <c r="LB61" s="158"/>
      <c r="LC61" s="158"/>
      <c r="LD61" s="158"/>
      <c r="LE61" s="158"/>
      <c r="LF61" s="158"/>
      <c r="LG61" s="158"/>
      <c r="LH61" s="158"/>
      <c r="LI61" s="158"/>
      <c r="LJ61" s="158"/>
      <c r="LK61" s="158"/>
      <c r="LL61" s="158"/>
      <c r="LM61" s="158"/>
      <c r="LN61" s="158"/>
      <c r="LO61" s="158"/>
      <c r="LP61" s="158"/>
      <c r="LQ61" s="158"/>
      <c r="LR61" s="158"/>
      <c r="LS61" s="158"/>
      <c r="LT61" s="158"/>
      <c r="LU61" s="158"/>
      <c r="LV61" s="158"/>
      <c r="LW61" s="158"/>
      <c r="LX61" s="158"/>
      <c r="LY61" s="158"/>
      <c r="LZ61" s="158"/>
      <c r="MA61" s="158"/>
      <c r="MB61" s="158"/>
      <c r="MC61" s="158"/>
      <c r="MD61" s="158"/>
      <c r="ME61" s="158"/>
      <c r="MF61" s="158"/>
      <c r="MG61" s="158"/>
      <c r="MH61" s="158"/>
      <c r="MI61" s="158"/>
      <c r="MJ61" s="158"/>
      <c r="MK61" s="158"/>
      <c r="ML61" s="158"/>
      <c r="MM61" s="158"/>
      <c r="MN61" s="158"/>
      <c r="MO61" s="158"/>
      <c r="MP61" s="158"/>
      <c r="MQ61" s="158"/>
      <c r="MR61" s="158"/>
      <c r="MS61" s="158"/>
      <c r="MT61" s="158"/>
      <c r="MU61" s="158"/>
      <c r="MV61" s="158"/>
      <c r="MW61" s="158"/>
      <c r="MX61" s="158"/>
      <c r="MY61" s="158"/>
      <c r="MZ61" s="158"/>
      <c r="NA61" s="158"/>
      <c r="NB61" s="158"/>
      <c r="NC61" s="158"/>
      <c r="ND61" s="158"/>
      <c r="NE61" s="158"/>
      <c r="NF61" s="158"/>
      <c r="NG61" s="158"/>
      <c r="NH61" s="158"/>
      <c r="NI61" s="158"/>
      <c r="NJ61" s="158"/>
      <c r="NK61" s="158"/>
      <c r="NL61" s="158"/>
      <c r="NM61" s="158"/>
      <c r="NN61" s="158"/>
      <c r="NO61" s="158"/>
      <c r="NP61" s="158"/>
      <c r="NQ61" s="158"/>
      <c r="NR61" s="158"/>
      <c r="NS61" s="158"/>
      <c r="NT61" s="158"/>
      <c r="NU61" s="158"/>
      <c r="NV61" s="158"/>
      <c r="NW61" s="158"/>
      <c r="NX61" s="158"/>
      <c r="NY61" s="158"/>
      <c r="NZ61" s="158"/>
      <c r="OA61" s="158"/>
      <c r="OB61" s="158"/>
      <c r="OC61" s="158"/>
      <c r="OD61" s="158"/>
      <c r="OE61" s="158"/>
      <c r="OF61" s="158"/>
      <c r="OG61" s="158"/>
      <c r="OH61" s="158"/>
      <c r="OI61" s="158"/>
      <c r="OJ61" s="158"/>
      <c r="OK61" s="158"/>
      <c r="OL61" s="158"/>
      <c r="OM61" s="158"/>
      <c r="ON61" s="158"/>
      <c r="OO61" s="158"/>
      <c r="OP61" s="158"/>
      <c r="OQ61" s="158"/>
      <c r="OR61" s="158"/>
      <c r="OS61" s="158"/>
      <c r="OT61" s="158"/>
      <c r="OU61" s="158"/>
      <c r="OV61" s="158"/>
      <c r="OW61" s="158"/>
      <c r="OX61" s="158"/>
      <c r="OY61" s="158"/>
      <c r="OZ61" s="158"/>
      <c r="PA61" s="158"/>
      <c r="PB61" s="158"/>
      <c r="PC61" s="158"/>
      <c r="PD61" s="158"/>
      <c r="PE61" s="158"/>
      <c r="PF61" s="158"/>
      <c r="PG61" s="158"/>
      <c r="PH61" s="158"/>
      <c r="PI61" s="158"/>
      <c r="PJ61" s="158"/>
      <c r="PK61" s="158"/>
      <c r="PL61" s="158"/>
      <c r="PM61" s="158"/>
      <c r="PN61" s="158"/>
      <c r="PO61" s="158"/>
      <c r="PP61" s="158"/>
      <c r="PQ61" s="158"/>
      <c r="PR61" s="158"/>
      <c r="PS61" s="158"/>
      <c r="PT61" s="158"/>
      <c r="PU61" s="158"/>
      <c r="PV61" s="158"/>
      <c r="PW61" s="158"/>
      <c r="PX61" s="158"/>
      <c r="PY61" s="158"/>
      <c r="PZ61" s="158"/>
      <c r="QA61" s="158"/>
      <c r="QB61" s="158"/>
      <c r="QC61" s="158"/>
      <c r="QD61" s="158"/>
      <c r="QE61" s="158"/>
      <c r="QF61" s="158"/>
      <c r="QG61" s="158"/>
      <c r="QH61" s="158"/>
      <c r="QI61" s="158"/>
      <c r="QJ61" s="158"/>
      <c r="QK61" s="158"/>
      <c r="QL61" s="158"/>
      <c r="QM61" s="158"/>
      <c r="QN61" s="158"/>
      <c r="QO61" s="158"/>
      <c r="QP61" s="158"/>
      <c r="QQ61" s="158"/>
      <c r="QR61" s="158"/>
      <c r="QS61" s="158"/>
      <c r="QT61" s="158"/>
      <c r="QU61" s="158"/>
      <c r="QV61" s="158"/>
      <c r="QW61" s="158"/>
      <c r="QX61" s="158"/>
      <c r="QY61" s="158"/>
      <c r="QZ61" s="158"/>
      <c r="RA61" s="158"/>
      <c r="RB61" s="158"/>
      <c r="RC61" s="158"/>
      <c r="RD61" s="158"/>
      <c r="RE61" s="158"/>
      <c r="RF61" s="158"/>
      <c r="RG61" s="158"/>
      <c r="RH61" s="158"/>
      <c r="RI61" s="158"/>
      <c r="RJ61" s="158"/>
      <c r="RK61" s="158"/>
      <c r="RL61" s="158"/>
      <c r="RM61" s="158"/>
      <c r="RN61" s="158"/>
      <c r="RO61" s="158"/>
      <c r="RP61" s="158"/>
      <c r="RQ61" s="158"/>
      <c r="RR61" s="158"/>
      <c r="RS61" s="158"/>
      <c r="RT61" s="158"/>
      <c r="RU61" s="158"/>
      <c r="RV61" s="158"/>
      <c r="RW61" s="158"/>
      <c r="RX61" s="158"/>
      <c r="RY61" s="158"/>
      <c r="RZ61" s="158"/>
      <c r="SA61" s="158"/>
      <c r="SB61" s="158"/>
      <c r="SC61" s="158"/>
      <c r="SD61" s="158"/>
      <c r="SE61" s="158"/>
      <c r="SF61" s="158"/>
      <c r="SG61" s="158"/>
      <c r="SH61" s="158"/>
      <c r="SI61" s="158"/>
      <c r="SJ61" s="158"/>
      <c r="SK61" s="158"/>
      <c r="SL61" s="158"/>
      <c r="SM61" s="158"/>
      <c r="SN61" s="158"/>
      <c r="SO61" s="158"/>
      <c r="SP61" s="158"/>
      <c r="SQ61" s="158"/>
      <c r="SR61" s="158"/>
      <c r="SS61" s="158"/>
      <c r="ST61" s="158"/>
      <c r="SU61" s="158"/>
      <c r="SV61" s="158"/>
      <c r="SW61" s="158"/>
      <c r="SX61" s="158"/>
      <c r="SY61" s="158"/>
      <c r="SZ61" s="158"/>
      <c r="TA61" s="158"/>
      <c r="TB61" s="158"/>
      <c r="TC61" s="158"/>
      <c r="TD61" s="158"/>
      <c r="TE61" s="158"/>
      <c r="TF61" s="158"/>
      <c r="TG61" s="158"/>
      <c r="TH61" s="158"/>
      <c r="TI61" s="158"/>
      <c r="TJ61" s="158"/>
      <c r="TK61" s="158"/>
      <c r="TL61" s="158"/>
      <c r="TM61" s="158"/>
      <c r="TN61" s="158"/>
      <c r="TO61" s="158"/>
      <c r="TP61" s="158"/>
      <c r="TQ61" s="158"/>
      <c r="TR61" s="158"/>
      <c r="TS61" s="158"/>
      <c r="TT61" s="158"/>
      <c r="TU61" s="158"/>
      <c r="TV61" s="158"/>
      <c r="TW61" s="158"/>
      <c r="TX61" s="158"/>
      <c r="TY61" s="158"/>
      <c r="TZ61" s="158"/>
      <c r="UA61" s="158"/>
      <c r="UB61" s="158"/>
      <c r="UC61" s="158"/>
      <c r="UD61" s="158"/>
      <c r="UE61" s="158"/>
      <c r="UF61" s="158"/>
      <c r="UG61" s="158"/>
      <c r="UH61" s="158"/>
      <c r="UI61" s="158"/>
      <c r="UJ61" s="158"/>
      <c r="UK61" s="158"/>
      <c r="UL61" s="158"/>
      <c r="UM61" s="158"/>
      <c r="UN61" s="158"/>
      <c r="UO61" s="158"/>
      <c r="UP61" s="158"/>
      <c r="UQ61" s="158"/>
      <c r="US61" s="158"/>
      <c r="UT61" s="158"/>
      <c r="UU61" s="158"/>
      <c r="UV61" s="158"/>
      <c r="UW61" s="158"/>
      <c r="UX61" s="158"/>
      <c r="UY61" s="158"/>
      <c r="UZ61" s="158"/>
      <c r="VA61" s="158"/>
      <c r="VB61" s="158"/>
      <c r="VC61" s="158"/>
      <c r="VD61" s="158"/>
      <c r="VE61" s="158"/>
      <c r="VF61" s="158"/>
      <c r="VG61" s="158"/>
      <c r="VH61" s="158"/>
      <c r="VI61" s="158"/>
      <c r="VJ61" s="158"/>
      <c r="VK61" s="158"/>
      <c r="VL61" s="158"/>
      <c r="VN61" s="158"/>
      <c r="VO61" s="158"/>
      <c r="VP61" s="158"/>
      <c r="VQ61" s="158"/>
      <c r="VR61" s="158"/>
      <c r="VS61" s="158"/>
      <c r="VT61" s="158"/>
      <c r="VU61" s="158"/>
      <c r="VV61" s="158"/>
      <c r="VW61" s="158"/>
      <c r="VX61" s="158"/>
      <c r="VY61" s="158"/>
      <c r="VZ61" s="158"/>
      <c r="WA61" s="158"/>
      <c r="WB61" s="158"/>
      <c r="WC61" s="158"/>
      <c r="WD61" s="158"/>
      <c r="WE61" s="158"/>
      <c r="WF61" s="158"/>
      <c r="WG61" s="158"/>
      <c r="WI61" s="158"/>
      <c r="WJ61" s="158"/>
      <c r="WK61" s="158"/>
      <c r="WL61" s="158"/>
      <c r="WM61" s="158"/>
      <c r="WN61" s="158"/>
      <c r="WO61" s="158"/>
      <c r="WP61" s="158"/>
      <c r="WQ61" s="158"/>
      <c r="WR61" s="158"/>
      <c r="WS61" s="158"/>
      <c r="WT61" s="158"/>
      <c r="WU61" s="158"/>
      <c r="WV61" s="158"/>
      <c r="WW61" s="158"/>
      <c r="WX61" s="158"/>
      <c r="WY61" s="158"/>
      <c r="WZ61" s="158"/>
      <c r="XA61" s="158"/>
      <c r="XB61" s="158"/>
      <c r="XD61" s="158"/>
      <c r="XE61" s="158"/>
      <c r="XF61" s="158"/>
      <c r="XG61" s="158"/>
      <c r="XH61" s="158"/>
      <c r="XI61" s="158"/>
      <c r="XJ61" s="158"/>
      <c r="XK61" s="158"/>
      <c r="XL61" s="158"/>
      <c r="XM61" s="158"/>
      <c r="XN61" s="158"/>
      <c r="XO61" s="158"/>
      <c r="XP61" s="158"/>
      <c r="XQ61" s="158"/>
      <c r="XR61" s="158"/>
      <c r="XS61" s="158"/>
      <c r="XT61" s="158"/>
      <c r="XU61" s="158"/>
      <c r="XV61" s="158"/>
      <c r="XW61" s="158"/>
      <c r="XY61" s="158"/>
      <c r="XZ61" s="158"/>
      <c r="YA61" s="158"/>
      <c r="YB61" s="158"/>
      <c r="YC61" s="158"/>
      <c r="YD61" s="158"/>
      <c r="YE61" s="158"/>
      <c r="YF61" s="158"/>
      <c r="YG61" s="158"/>
      <c r="YH61" s="158"/>
      <c r="YI61" s="158"/>
      <c r="YJ61" s="158"/>
      <c r="YK61" s="158"/>
      <c r="YL61" s="158"/>
      <c r="YM61" s="158"/>
      <c r="YN61" s="158"/>
      <c r="YO61" s="158"/>
      <c r="YP61" s="158"/>
      <c r="YQ61" s="158"/>
      <c r="YR61" s="158"/>
      <c r="YT61" s="158"/>
      <c r="YU61" s="158"/>
      <c r="YV61" s="158"/>
      <c r="YW61" s="158"/>
      <c r="YX61" s="158"/>
      <c r="YY61" s="158"/>
      <c r="YZ61" s="158"/>
      <c r="ZA61" s="158"/>
      <c r="ZB61" s="158"/>
      <c r="ZC61" s="158"/>
      <c r="ZD61" s="158"/>
      <c r="ZE61" s="158"/>
      <c r="ZF61" s="158"/>
      <c r="ZG61" s="158"/>
      <c r="ZH61" s="158"/>
      <c r="ZI61" s="158"/>
      <c r="ZJ61" s="158"/>
      <c r="ZK61" s="158"/>
      <c r="ZL61" s="158"/>
      <c r="ZM61" s="158"/>
      <c r="ZO61" s="158"/>
      <c r="ZP61" s="158"/>
      <c r="ZQ61" s="158"/>
      <c r="ZR61" s="158"/>
      <c r="ZS61" s="158"/>
      <c r="ZT61" s="158"/>
      <c r="ZU61" s="158"/>
      <c r="ZV61" s="158"/>
      <c r="ZW61" s="158"/>
      <c r="ZX61" s="158"/>
      <c r="ZY61" s="158"/>
      <c r="ZZ61" s="158"/>
      <c r="AAA61" s="158"/>
      <c r="AAB61" s="158"/>
      <c r="AAC61" s="158"/>
      <c r="AAD61" s="158"/>
      <c r="AAE61" s="158"/>
      <c r="AAF61" s="158"/>
      <c r="AAG61" s="158"/>
      <c r="AAH61" s="158"/>
      <c r="AAJ61" s="158"/>
      <c r="AAK61" s="158"/>
      <c r="AAL61" s="158"/>
      <c r="AAM61" s="158"/>
      <c r="AAN61" s="158"/>
      <c r="AAO61" s="158"/>
      <c r="AAP61" s="158"/>
      <c r="AAQ61" s="158"/>
      <c r="AAR61" s="158"/>
      <c r="AAS61" s="158"/>
      <c r="AAT61" s="158"/>
      <c r="AAU61" s="158"/>
      <c r="AAV61" s="158"/>
      <c r="AAW61" s="158"/>
      <c r="AAX61" s="158"/>
      <c r="AAY61" s="158"/>
      <c r="AAZ61" s="158"/>
      <c r="ABA61" s="158"/>
      <c r="ABB61" s="158"/>
      <c r="ABC61" s="158"/>
      <c r="ABE61" s="158"/>
      <c r="ABF61" s="158"/>
      <c r="ABG61" s="158"/>
      <c r="ABH61" s="158"/>
      <c r="ABI61" s="158"/>
      <c r="ABJ61" s="158"/>
      <c r="ABK61" s="158"/>
      <c r="ABL61" s="158"/>
      <c r="ABM61" s="158"/>
      <c r="ABN61" s="158"/>
      <c r="ABO61" s="158"/>
      <c r="ABP61" s="158"/>
      <c r="ABQ61" s="158"/>
      <c r="ABR61" s="158"/>
      <c r="ABS61" s="158"/>
      <c r="ABT61" s="158"/>
      <c r="ABU61" s="158"/>
      <c r="ABV61" s="158"/>
      <c r="ABW61" s="158"/>
      <c r="ABX61" s="158"/>
      <c r="ABZ61" s="158"/>
      <c r="ACA61" s="158"/>
      <c r="ACB61" s="158"/>
      <c r="ACC61" s="158"/>
      <c r="ACD61" s="158"/>
      <c r="ACE61" s="158"/>
      <c r="ACF61" s="158"/>
      <c r="ACG61" s="158"/>
      <c r="ACH61" s="158"/>
      <c r="ACI61" s="158"/>
      <c r="ACJ61" s="158"/>
      <c r="ACK61" s="158"/>
      <c r="ACL61" s="158"/>
      <c r="ACM61" s="158"/>
      <c r="ACN61" s="158"/>
      <c r="ACO61" s="158"/>
      <c r="ACP61" s="158"/>
      <c r="ACQ61" s="158"/>
      <c r="ACR61" s="158"/>
      <c r="ACS61" s="158"/>
      <c r="ACU61" s="158"/>
      <c r="ACV61" s="158"/>
      <c r="ACW61" s="158"/>
      <c r="ACX61" s="158"/>
      <c r="ACY61" s="158"/>
      <c r="ACZ61" s="158"/>
      <c r="ADA61" s="158"/>
      <c r="ADB61" s="158"/>
      <c r="ADC61" s="158"/>
      <c r="ADD61" s="158"/>
      <c r="ADE61" s="158"/>
      <c r="ADF61" s="158"/>
      <c r="ADG61" s="158"/>
      <c r="ADH61" s="158"/>
      <c r="ADI61" s="158"/>
      <c r="ADJ61" s="158"/>
      <c r="ADK61" s="158"/>
      <c r="ADL61" s="158"/>
      <c r="ADM61" s="158"/>
      <c r="ADN61" s="158"/>
      <c r="ADP61" s="158"/>
      <c r="ADQ61" s="158"/>
      <c r="ADR61" s="158"/>
      <c r="ADS61" s="158"/>
      <c r="ADT61" s="158"/>
      <c r="ADU61" s="158"/>
      <c r="ADV61" s="158"/>
      <c r="ADW61" s="158"/>
      <c r="ADX61" s="158"/>
      <c r="ADY61" s="158"/>
      <c r="ADZ61" s="158"/>
      <c r="AEA61" s="158"/>
      <c r="AEB61" s="158"/>
      <c r="AEC61" s="158"/>
      <c r="AED61" s="158"/>
      <c r="AEE61" s="158"/>
      <c r="AEF61" s="158"/>
      <c r="AEG61" s="158"/>
      <c r="AEH61" s="158"/>
      <c r="AEI61" s="158"/>
      <c r="AEK61" s="158"/>
      <c r="AEL61" s="158"/>
      <c r="AEM61" s="158"/>
      <c r="AEN61" s="158"/>
      <c r="AEO61" s="158"/>
      <c r="AEP61" s="158"/>
      <c r="AEQ61" s="158"/>
      <c r="AER61" s="158"/>
      <c r="AES61" s="158"/>
      <c r="AET61" s="158"/>
      <c r="AEU61" s="158"/>
      <c r="AEV61" s="158"/>
      <c r="AEW61" s="158"/>
      <c r="AEX61" s="158"/>
      <c r="AEY61" s="158"/>
      <c r="AEZ61" s="158"/>
      <c r="AFA61" s="158"/>
      <c r="AFB61" s="158"/>
      <c r="AFC61" s="158"/>
      <c r="AFD61" s="158"/>
    </row>
    <row r="62" spans="1:837" s="159" customFormat="1" ht="20.100000000000001" customHeight="1" outlineLevel="4">
      <c r="A62" s="166"/>
      <c r="B62" s="162" t="s">
        <v>488</v>
      </c>
      <c r="C62" s="100" t="s">
        <v>499</v>
      </c>
      <c r="D62" s="110"/>
      <c r="E62" s="167"/>
      <c r="F62" s="211">
        <f>G61+1</f>
        <v>45533</v>
      </c>
      <c r="G62" s="212">
        <f t="shared" si="77"/>
        <v>45539</v>
      </c>
      <c r="H62" s="156">
        <v>7</v>
      </c>
      <c r="I62" s="157">
        <f t="shared" ca="1" si="61"/>
        <v>0</v>
      </c>
      <c r="J62" s="207">
        <f ca="1">H62*K62-H62*I62</f>
        <v>0</v>
      </c>
      <c r="K62" s="111">
        <v>0</v>
      </c>
      <c r="L62" s="158"/>
      <c r="M62" s="158"/>
      <c r="N62" s="158"/>
      <c r="O62" s="158"/>
      <c r="P62" s="158"/>
      <c r="Q62" s="158"/>
      <c r="R62" s="158"/>
      <c r="S62" s="158"/>
      <c r="T62" s="158"/>
      <c r="U62" s="158"/>
      <c r="V62" s="158"/>
      <c r="W62" s="158"/>
      <c r="X62" s="158"/>
      <c r="Y62" s="158"/>
      <c r="Z62" s="158"/>
      <c r="AA62" s="158"/>
      <c r="AB62" s="158"/>
      <c r="AC62" s="158"/>
      <c r="AD62" s="158"/>
      <c r="AE62" s="158"/>
      <c r="AF62" s="158"/>
      <c r="AG62" s="158"/>
      <c r="AH62" s="158"/>
      <c r="AI62" s="158"/>
      <c r="AJ62" s="158"/>
      <c r="AK62" s="158"/>
      <c r="AL62" s="158"/>
      <c r="AM62" s="158"/>
      <c r="AN62" s="158"/>
      <c r="AO62" s="158"/>
      <c r="AP62" s="158"/>
      <c r="AQ62" s="158"/>
      <c r="AR62" s="158"/>
      <c r="AS62" s="158"/>
      <c r="AT62" s="158"/>
      <c r="AU62" s="158"/>
      <c r="AV62" s="158"/>
      <c r="AW62" s="158"/>
      <c r="AX62" s="158"/>
      <c r="AY62" s="158"/>
      <c r="AZ62" s="158"/>
      <c r="BA62" s="158"/>
      <c r="BB62" s="158"/>
      <c r="BC62" s="158"/>
      <c r="BD62" s="158"/>
      <c r="BE62" s="158"/>
      <c r="BF62" s="158"/>
      <c r="BG62" s="158"/>
      <c r="BH62" s="158"/>
      <c r="BI62" s="158"/>
      <c r="BJ62" s="158"/>
      <c r="BK62" s="158"/>
      <c r="BL62" s="158"/>
      <c r="BM62" s="158"/>
      <c r="BN62" s="158"/>
      <c r="BO62" s="158"/>
      <c r="BP62" s="158"/>
      <c r="BQ62" s="158"/>
      <c r="BR62" s="158"/>
      <c r="BS62" s="158"/>
      <c r="BT62" s="158"/>
      <c r="BU62" s="158"/>
      <c r="BV62" s="158"/>
      <c r="BW62" s="158"/>
      <c r="BX62" s="158"/>
      <c r="BY62" s="158"/>
      <c r="BZ62" s="158"/>
      <c r="CA62" s="158"/>
      <c r="CB62" s="158"/>
      <c r="CC62" s="158"/>
      <c r="CD62" s="158"/>
      <c r="CE62" s="158"/>
      <c r="CF62" s="158"/>
      <c r="CG62" s="158"/>
      <c r="CH62" s="158"/>
      <c r="CI62" s="158"/>
      <c r="CJ62" s="158"/>
      <c r="CK62" s="158"/>
      <c r="CL62" s="158"/>
      <c r="CM62" s="158"/>
      <c r="CN62" s="158"/>
      <c r="CO62" s="158"/>
      <c r="CP62" s="158"/>
      <c r="CQ62" s="158"/>
      <c r="CR62" s="158"/>
      <c r="CS62" s="158"/>
      <c r="CT62" s="158"/>
      <c r="CU62" s="158"/>
      <c r="CV62" s="158"/>
      <c r="CW62" s="158"/>
      <c r="CX62" s="158"/>
      <c r="CY62" s="158"/>
      <c r="CZ62" s="158"/>
      <c r="DA62" s="158"/>
      <c r="DB62" s="158"/>
      <c r="DC62" s="158"/>
      <c r="DD62" s="158"/>
      <c r="DE62" s="158"/>
      <c r="DF62" s="158"/>
      <c r="DG62" s="158"/>
      <c r="DH62" s="158"/>
      <c r="DI62" s="158"/>
      <c r="DJ62" s="158"/>
      <c r="DK62" s="158"/>
      <c r="DL62" s="158"/>
      <c r="DM62" s="158"/>
      <c r="DN62" s="158"/>
      <c r="DO62" s="158"/>
      <c r="DP62" s="158"/>
      <c r="DQ62" s="158"/>
      <c r="DR62" s="158"/>
      <c r="DS62" s="158"/>
      <c r="DT62" s="158"/>
      <c r="DU62" s="158"/>
      <c r="DV62" s="158"/>
      <c r="DW62" s="158"/>
      <c r="DX62" s="158"/>
      <c r="DY62" s="158"/>
      <c r="DZ62" s="158"/>
      <c r="EA62" s="158"/>
      <c r="EB62" s="158"/>
      <c r="EC62" s="158"/>
      <c r="ED62" s="158"/>
      <c r="EE62" s="158"/>
      <c r="EF62" s="158"/>
      <c r="EG62" s="158"/>
      <c r="EH62" s="158"/>
      <c r="EI62" s="158"/>
      <c r="EJ62" s="158"/>
      <c r="EK62" s="158"/>
      <c r="EL62" s="158"/>
      <c r="EM62" s="158"/>
      <c r="EN62" s="158"/>
      <c r="EO62" s="158"/>
      <c r="EP62" s="158"/>
      <c r="EQ62" s="158"/>
      <c r="ER62" s="158"/>
      <c r="ES62" s="158"/>
      <c r="ET62" s="158"/>
      <c r="EU62" s="158"/>
      <c r="EV62" s="158"/>
      <c r="EW62" s="158"/>
      <c r="EX62" s="158"/>
      <c r="EY62" s="158"/>
      <c r="EZ62" s="158"/>
      <c r="FA62" s="158"/>
      <c r="FB62" s="158"/>
      <c r="FC62" s="158"/>
      <c r="FD62" s="158"/>
      <c r="FE62" s="158"/>
      <c r="FF62" s="158"/>
      <c r="FG62" s="158"/>
      <c r="FH62" s="158"/>
      <c r="FI62" s="158"/>
      <c r="FJ62" s="158"/>
      <c r="FK62" s="158"/>
      <c r="FL62" s="158"/>
      <c r="FM62" s="158"/>
      <c r="FN62" s="158"/>
      <c r="FO62" s="158"/>
      <c r="FP62" s="158"/>
      <c r="FQ62" s="158"/>
      <c r="FR62" s="158"/>
      <c r="FS62" s="158"/>
      <c r="FT62" s="158"/>
      <c r="FU62" s="158"/>
      <c r="FV62" s="158"/>
      <c r="FW62" s="158"/>
      <c r="FX62" s="158"/>
      <c r="FY62" s="158"/>
      <c r="FZ62" s="158"/>
      <c r="GA62" s="158"/>
      <c r="GB62" s="158"/>
      <c r="GC62" s="158"/>
      <c r="GD62" s="158"/>
      <c r="GE62" s="158"/>
      <c r="GF62" s="158"/>
      <c r="GG62" s="158"/>
      <c r="GH62" s="158"/>
      <c r="GI62" s="158"/>
      <c r="GJ62" s="158"/>
      <c r="GK62" s="158"/>
      <c r="GL62" s="158"/>
      <c r="GM62" s="158"/>
      <c r="GN62" s="158"/>
      <c r="GO62" s="158"/>
      <c r="GP62" s="158"/>
      <c r="GQ62" s="158"/>
      <c r="GR62" s="158"/>
      <c r="GS62" s="158"/>
      <c r="GT62" s="158"/>
      <c r="GU62" s="158"/>
      <c r="GV62" s="158"/>
      <c r="GW62" s="158"/>
      <c r="GX62" s="158"/>
      <c r="GY62" s="158"/>
      <c r="GZ62" s="158"/>
      <c r="HA62" s="158"/>
      <c r="HB62" s="158"/>
      <c r="HC62" s="158"/>
      <c r="HD62" s="158"/>
      <c r="HE62" s="158"/>
      <c r="HF62" s="158"/>
      <c r="HG62" s="158"/>
      <c r="HH62" s="158"/>
      <c r="HI62" s="158"/>
      <c r="HJ62" s="158"/>
      <c r="HK62" s="158"/>
      <c r="HL62" s="158"/>
      <c r="HM62" s="158"/>
      <c r="HN62" s="158"/>
      <c r="HO62" s="158"/>
      <c r="HP62" s="158"/>
      <c r="HQ62" s="158"/>
      <c r="HR62" s="158"/>
      <c r="HS62" s="158"/>
      <c r="HT62" s="158"/>
      <c r="HU62" s="158"/>
      <c r="HV62" s="158"/>
      <c r="HW62" s="158"/>
      <c r="HX62" s="158"/>
      <c r="HY62" s="158"/>
      <c r="HZ62" s="158"/>
      <c r="IA62" s="158"/>
      <c r="IB62" s="158"/>
      <c r="IC62" s="158"/>
      <c r="ID62" s="158"/>
      <c r="IE62" s="158"/>
      <c r="IF62" s="158"/>
      <c r="IG62" s="158"/>
      <c r="IH62" s="158"/>
      <c r="II62" s="158"/>
      <c r="IJ62" s="158"/>
      <c r="IK62" s="158"/>
      <c r="IL62" s="158"/>
      <c r="IM62" s="158"/>
      <c r="IN62" s="158"/>
      <c r="IO62" s="158"/>
      <c r="IP62" s="158"/>
      <c r="IQ62" s="158"/>
      <c r="IR62" s="158"/>
      <c r="IS62" s="158"/>
      <c r="IT62" s="158"/>
      <c r="IU62" s="158"/>
      <c r="IV62" s="158"/>
      <c r="IW62" s="158"/>
      <c r="IX62" s="158"/>
      <c r="IY62" s="158"/>
      <c r="IZ62" s="158"/>
      <c r="JA62" s="158"/>
      <c r="JB62" s="158"/>
      <c r="JC62" s="158"/>
      <c r="JD62" s="158"/>
      <c r="JE62" s="158"/>
      <c r="JF62" s="158"/>
      <c r="JG62" s="158"/>
      <c r="JH62" s="158"/>
      <c r="JI62" s="158"/>
      <c r="JJ62" s="158"/>
      <c r="JK62" s="158"/>
      <c r="JL62" s="158"/>
      <c r="JM62" s="158"/>
      <c r="JN62" s="158"/>
      <c r="JO62" s="158"/>
      <c r="JP62" s="158"/>
      <c r="JQ62" s="158"/>
      <c r="JR62" s="158"/>
      <c r="JS62" s="158"/>
      <c r="JT62" s="158"/>
      <c r="JU62" s="158"/>
      <c r="JV62" s="158"/>
      <c r="JW62" s="158"/>
      <c r="JX62" s="158"/>
      <c r="JY62" s="158"/>
      <c r="JZ62" s="158"/>
      <c r="KA62" s="158"/>
      <c r="KB62" s="158"/>
      <c r="KC62" s="158"/>
      <c r="KD62" s="158"/>
      <c r="KE62" s="158"/>
      <c r="KF62" s="158"/>
      <c r="KG62" s="158"/>
      <c r="KH62" s="158"/>
      <c r="KI62" s="158"/>
      <c r="KJ62" s="158"/>
      <c r="KK62" s="158"/>
      <c r="KL62" s="158"/>
      <c r="KM62" s="158"/>
      <c r="KN62" s="158"/>
      <c r="KO62" s="158"/>
      <c r="KP62" s="158"/>
      <c r="KQ62" s="158"/>
      <c r="KR62" s="158"/>
      <c r="KS62" s="158"/>
      <c r="KT62" s="158"/>
      <c r="KU62" s="158"/>
      <c r="KV62" s="158"/>
      <c r="KW62" s="158"/>
      <c r="KX62" s="158"/>
      <c r="KY62" s="158"/>
      <c r="KZ62" s="158"/>
      <c r="LA62" s="158"/>
      <c r="LB62" s="158"/>
      <c r="LC62" s="158"/>
      <c r="LD62" s="158"/>
      <c r="LE62" s="158"/>
      <c r="LF62" s="158"/>
      <c r="LG62" s="158"/>
      <c r="LH62" s="158"/>
      <c r="LI62" s="158"/>
      <c r="LJ62" s="158"/>
      <c r="LK62" s="158"/>
      <c r="LL62" s="158"/>
      <c r="LM62" s="158"/>
      <c r="LN62" s="158"/>
      <c r="LO62" s="158"/>
      <c r="LP62" s="158"/>
      <c r="LQ62" s="158"/>
      <c r="LR62" s="158"/>
      <c r="LS62" s="158"/>
      <c r="LT62" s="158"/>
      <c r="LU62" s="158"/>
      <c r="LV62" s="158"/>
      <c r="LW62" s="158"/>
      <c r="LX62" s="158"/>
      <c r="LY62" s="158"/>
      <c r="LZ62" s="158"/>
      <c r="MA62" s="158"/>
      <c r="MB62" s="158"/>
      <c r="MC62" s="158"/>
      <c r="MD62" s="158"/>
      <c r="ME62" s="158"/>
      <c r="MF62" s="158"/>
      <c r="MG62" s="158"/>
      <c r="MH62" s="158"/>
      <c r="MI62" s="158"/>
      <c r="MJ62" s="158"/>
      <c r="MK62" s="158"/>
      <c r="ML62" s="158"/>
      <c r="MM62" s="158"/>
      <c r="MN62" s="158"/>
      <c r="MO62" s="158"/>
      <c r="MP62" s="158"/>
      <c r="MQ62" s="158"/>
      <c r="MR62" s="158"/>
      <c r="MS62" s="158"/>
      <c r="MT62" s="158"/>
      <c r="MU62" s="158"/>
      <c r="MV62" s="158"/>
      <c r="MW62" s="158"/>
      <c r="MX62" s="158"/>
      <c r="MY62" s="158"/>
      <c r="MZ62" s="158"/>
      <c r="NA62" s="158"/>
      <c r="NB62" s="158"/>
      <c r="NC62" s="158"/>
      <c r="ND62" s="158"/>
      <c r="NE62" s="158"/>
      <c r="NF62" s="158"/>
      <c r="NG62" s="158"/>
      <c r="NH62" s="158"/>
      <c r="NI62" s="158"/>
      <c r="NJ62" s="158"/>
      <c r="NK62" s="158"/>
      <c r="NL62" s="158"/>
      <c r="NM62" s="158"/>
      <c r="NN62" s="158"/>
      <c r="NO62" s="158"/>
      <c r="NP62" s="158"/>
      <c r="NQ62" s="158"/>
      <c r="NR62" s="158"/>
      <c r="NS62" s="158"/>
      <c r="NT62" s="158"/>
      <c r="NU62" s="158"/>
      <c r="NV62" s="158"/>
      <c r="NW62" s="158"/>
      <c r="NX62" s="158"/>
      <c r="NY62" s="158"/>
      <c r="NZ62" s="158"/>
      <c r="OA62" s="158"/>
      <c r="OB62" s="158"/>
      <c r="OC62" s="158"/>
      <c r="OD62" s="158"/>
      <c r="OE62" s="158"/>
      <c r="OF62" s="158"/>
      <c r="OG62" s="158"/>
      <c r="OH62" s="158"/>
      <c r="OI62" s="158"/>
      <c r="OJ62" s="158"/>
      <c r="OK62" s="158"/>
      <c r="OL62" s="158"/>
      <c r="OM62" s="158"/>
      <c r="ON62" s="158"/>
      <c r="OO62" s="158"/>
      <c r="OP62" s="158"/>
      <c r="OQ62" s="158"/>
      <c r="OR62" s="158"/>
      <c r="OS62" s="158"/>
      <c r="OT62" s="158"/>
      <c r="OU62" s="158"/>
      <c r="OV62" s="158"/>
      <c r="OW62" s="158"/>
      <c r="OX62" s="158"/>
      <c r="OY62" s="158"/>
      <c r="OZ62" s="158"/>
      <c r="PA62" s="158"/>
      <c r="PB62" s="158"/>
      <c r="PC62" s="158"/>
      <c r="PD62" s="158"/>
      <c r="PE62" s="158"/>
      <c r="PF62" s="158"/>
      <c r="PG62" s="158"/>
      <c r="PH62" s="158"/>
      <c r="PI62" s="158"/>
      <c r="PJ62" s="158"/>
      <c r="PK62" s="158"/>
      <c r="PL62" s="158"/>
      <c r="PM62" s="158"/>
      <c r="PN62" s="158"/>
      <c r="PO62" s="158"/>
      <c r="PP62" s="158"/>
      <c r="PQ62" s="158"/>
      <c r="PR62" s="158"/>
      <c r="PS62" s="158"/>
      <c r="PT62" s="158"/>
      <c r="PU62" s="158"/>
      <c r="PV62" s="158"/>
      <c r="PW62" s="158"/>
      <c r="PX62" s="158"/>
      <c r="PY62" s="158"/>
      <c r="PZ62" s="158"/>
      <c r="QA62" s="158"/>
      <c r="QB62" s="158"/>
      <c r="QC62" s="158"/>
      <c r="QD62" s="158"/>
      <c r="QE62" s="158"/>
      <c r="QF62" s="158"/>
      <c r="QG62" s="158"/>
      <c r="QH62" s="158"/>
      <c r="QI62" s="158"/>
      <c r="QJ62" s="158"/>
      <c r="QK62" s="158"/>
      <c r="QL62" s="158"/>
      <c r="QM62" s="158"/>
      <c r="QN62" s="158"/>
      <c r="QO62" s="158"/>
      <c r="QP62" s="158"/>
      <c r="QQ62" s="158"/>
      <c r="QR62" s="158"/>
      <c r="QS62" s="158"/>
      <c r="QT62" s="158"/>
      <c r="QU62" s="158"/>
      <c r="QV62" s="158"/>
      <c r="QW62" s="158"/>
      <c r="QX62" s="158"/>
      <c r="QY62" s="158"/>
      <c r="QZ62" s="158"/>
      <c r="RA62" s="158"/>
      <c r="RB62" s="158"/>
      <c r="RC62" s="158"/>
      <c r="RD62" s="158"/>
      <c r="RE62" s="158"/>
      <c r="RF62" s="158"/>
      <c r="RG62" s="158"/>
      <c r="RH62" s="158"/>
      <c r="RI62" s="158"/>
      <c r="RJ62" s="158"/>
      <c r="RK62" s="158"/>
      <c r="RL62" s="158"/>
      <c r="RM62" s="158"/>
      <c r="RN62" s="158"/>
      <c r="RO62" s="158"/>
      <c r="RP62" s="158"/>
      <c r="RQ62" s="158"/>
      <c r="RR62" s="158"/>
      <c r="RS62" s="158"/>
      <c r="RT62" s="158"/>
      <c r="RU62" s="158"/>
      <c r="RV62" s="158"/>
      <c r="RW62" s="158"/>
      <c r="RX62" s="158"/>
      <c r="RY62" s="158"/>
      <c r="RZ62" s="158"/>
      <c r="SA62" s="158"/>
      <c r="SB62" s="158"/>
      <c r="SC62" s="158"/>
      <c r="SD62" s="158"/>
      <c r="SE62" s="158"/>
      <c r="SF62" s="158"/>
      <c r="SG62" s="158"/>
      <c r="SH62" s="158"/>
      <c r="SI62" s="158"/>
      <c r="SJ62" s="158"/>
      <c r="SK62" s="158"/>
      <c r="SL62" s="158"/>
      <c r="SM62" s="158"/>
      <c r="SN62" s="158"/>
      <c r="SO62" s="158"/>
      <c r="SP62" s="158"/>
      <c r="SQ62" s="158"/>
      <c r="SR62" s="158"/>
      <c r="SS62" s="158"/>
      <c r="ST62" s="158"/>
      <c r="SU62" s="158"/>
      <c r="SV62" s="158"/>
      <c r="SW62" s="158"/>
      <c r="SX62" s="158"/>
      <c r="SY62" s="158"/>
      <c r="SZ62" s="158"/>
      <c r="TA62" s="158"/>
      <c r="TB62" s="158"/>
      <c r="TC62" s="158"/>
      <c r="TD62" s="158"/>
      <c r="TE62" s="158"/>
      <c r="TF62" s="158"/>
      <c r="TG62" s="158"/>
      <c r="TH62" s="158"/>
      <c r="TI62" s="158"/>
      <c r="TJ62" s="158"/>
      <c r="TK62" s="158"/>
      <c r="TL62" s="158"/>
      <c r="TM62" s="158"/>
      <c r="TN62" s="158"/>
      <c r="TO62" s="158"/>
      <c r="TP62" s="158"/>
      <c r="TQ62" s="158"/>
      <c r="TR62" s="158"/>
      <c r="TS62" s="158"/>
      <c r="TT62" s="158"/>
      <c r="TU62" s="158"/>
      <c r="TV62" s="158"/>
      <c r="TW62" s="158"/>
      <c r="TX62" s="158"/>
      <c r="TY62" s="158"/>
      <c r="TZ62" s="158"/>
      <c r="UA62" s="158"/>
      <c r="UB62" s="158"/>
      <c r="UC62" s="158"/>
      <c r="UD62" s="158"/>
      <c r="UE62" s="158"/>
      <c r="UF62" s="158"/>
      <c r="UG62" s="158"/>
      <c r="UH62" s="158"/>
      <c r="UI62" s="158"/>
      <c r="UJ62" s="158"/>
      <c r="UK62" s="158"/>
      <c r="UL62" s="158"/>
      <c r="UM62" s="158"/>
      <c r="UN62" s="158"/>
      <c r="UO62" s="158"/>
      <c r="UP62" s="158"/>
      <c r="UQ62" s="158"/>
      <c r="US62" s="158"/>
      <c r="UT62" s="158"/>
      <c r="UU62" s="158"/>
      <c r="UV62" s="158"/>
      <c r="UW62" s="158"/>
      <c r="UX62" s="158"/>
      <c r="UY62" s="158"/>
      <c r="UZ62" s="158"/>
      <c r="VA62" s="158"/>
      <c r="VB62" s="158"/>
      <c r="VC62" s="158"/>
      <c r="VD62" s="158"/>
      <c r="VE62" s="158"/>
      <c r="VF62" s="158"/>
      <c r="VG62" s="158"/>
      <c r="VH62" s="158"/>
      <c r="VI62" s="158"/>
      <c r="VJ62" s="158"/>
      <c r="VK62" s="158"/>
      <c r="VL62" s="158"/>
      <c r="VN62" s="158"/>
      <c r="VO62" s="158"/>
      <c r="VP62" s="158"/>
      <c r="VQ62" s="158"/>
      <c r="VR62" s="158"/>
      <c r="VS62" s="158"/>
      <c r="VT62" s="158"/>
      <c r="VU62" s="158"/>
      <c r="VV62" s="158"/>
      <c r="VW62" s="158"/>
      <c r="VX62" s="158"/>
      <c r="VY62" s="158"/>
      <c r="VZ62" s="158"/>
      <c r="WA62" s="158"/>
      <c r="WB62" s="158"/>
      <c r="WC62" s="158"/>
      <c r="WD62" s="158"/>
      <c r="WE62" s="158"/>
      <c r="WF62" s="158"/>
      <c r="WG62" s="158"/>
      <c r="WI62" s="158"/>
      <c r="WJ62" s="158"/>
      <c r="WK62" s="158"/>
      <c r="WL62" s="158"/>
      <c r="WM62" s="158"/>
      <c r="WN62" s="158"/>
      <c r="WO62" s="158"/>
      <c r="WP62" s="158"/>
      <c r="WQ62" s="158"/>
      <c r="WR62" s="158"/>
      <c r="WS62" s="158"/>
      <c r="WT62" s="158"/>
      <c r="WU62" s="158"/>
      <c r="WV62" s="158"/>
      <c r="WW62" s="158"/>
      <c r="WX62" s="158"/>
      <c r="WY62" s="158"/>
      <c r="WZ62" s="158"/>
      <c r="XA62" s="158"/>
      <c r="XB62" s="158"/>
      <c r="XD62" s="158"/>
      <c r="XE62" s="158"/>
      <c r="XF62" s="158"/>
      <c r="XG62" s="158"/>
      <c r="XH62" s="158"/>
      <c r="XI62" s="158"/>
      <c r="XJ62" s="158"/>
      <c r="XK62" s="158"/>
      <c r="XL62" s="158"/>
      <c r="XM62" s="158"/>
      <c r="XN62" s="158"/>
      <c r="XO62" s="158"/>
      <c r="XP62" s="158"/>
      <c r="XQ62" s="158"/>
      <c r="XR62" s="158"/>
      <c r="XS62" s="158"/>
      <c r="XT62" s="158"/>
      <c r="XU62" s="158"/>
      <c r="XV62" s="158"/>
      <c r="XW62" s="158"/>
      <c r="XY62" s="158"/>
      <c r="XZ62" s="158"/>
      <c r="YA62" s="158"/>
      <c r="YB62" s="158"/>
      <c r="YC62" s="158"/>
      <c r="YD62" s="158"/>
      <c r="YE62" s="158"/>
      <c r="YF62" s="158"/>
      <c r="YG62" s="158"/>
      <c r="YH62" s="158"/>
      <c r="YI62" s="158"/>
      <c r="YJ62" s="158"/>
      <c r="YK62" s="158"/>
      <c r="YL62" s="158"/>
      <c r="YM62" s="158"/>
      <c r="YN62" s="158"/>
      <c r="YO62" s="158"/>
      <c r="YP62" s="158"/>
      <c r="YQ62" s="158"/>
      <c r="YR62" s="158"/>
      <c r="YT62" s="158"/>
      <c r="YU62" s="158"/>
      <c r="YV62" s="158"/>
      <c r="YW62" s="158"/>
      <c r="YX62" s="158"/>
      <c r="YY62" s="158"/>
      <c r="YZ62" s="158"/>
      <c r="ZA62" s="158"/>
      <c r="ZB62" s="158"/>
      <c r="ZC62" s="158"/>
      <c r="ZD62" s="158"/>
      <c r="ZE62" s="158"/>
      <c r="ZF62" s="158"/>
      <c r="ZG62" s="158"/>
      <c r="ZH62" s="158"/>
      <c r="ZI62" s="158"/>
      <c r="ZJ62" s="158"/>
      <c r="ZK62" s="158"/>
      <c r="ZL62" s="158"/>
      <c r="ZM62" s="158"/>
      <c r="ZO62" s="158"/>
      <c r="ZP62" s="158"/>
      <c r="ZQ62" s="158"/>
      <c r="ZR62" s="158"/>
      <c r="ZS62" s="158"/>
      <c r="ZT62" s="158"/>
      <c r="ZU62" s="158"/>
      <c r="ZV62" s="158"/>
      <c r="ZW62" s="158"/>
      <c r="ZX62" s="158"/>
      <c r="ZY62" s="158"/>
      <c r="ZZ62" s="158"/>
      <c r="AAA62" s="158"/>
      <c r="AAB62" s="158"/>
      <c r="AAC62" s="158"/>
      <c r="AAD62" s="158"/>
      <c r="AAE62" s="158"/>
      <c r="AAF62" s="158"/>
      <c r="AAG62" s="158"/>
      <c r="AAH62" s="158"/>
      <c r="AAJ62" s="158"/>
      <c r="AAK62" s="158"/>
      <c r="AAL62" s="158"/>
      <c r="AAM62" s="158"/>
      <c r="AAN62" s="158"/>
      <c r="AAO62" s="158"/>
      <c r="AAP62" s="158"/>
      <c r="AAQ62" s="158"/>
      <c r="AAR62" s="158"/>
      <c r="AAS62" s="158"/>
      <c r="AAT62" s="158"/>
      <c r="AAU62" s="158"/>
      <c r="AAV62" s="158"/>
      <c r="AAW62" s="158"/>
      <c r="AAX62" s="158"/>
      <c r="AAY62" s="158"/>
      <c r="AAZ62" s="158"/>
      <c r="ABA62" s="158"/>
      <c r="ABB62" s="158"/>
      <c r="ABC62" s="158"/>
      <c r="ABE62" s="158"/>
      <c r="ABF62" s="158"/>
      <c r="ABG62" s="158"/>
      <c r="ABH62" s="158"/>
      <c r="ABI62" s="158"/>
      <c r="ABJ62" s="158"/>
      <c r="ABK62" s="158"/>
      <c r="ABL62" s="158"/>
      <c r="ABM62" s="158"/>
      <c r="ABN62" s="158"/>
      <c r="ABO62" s="158"/>
      <c r="ABP62" s="158"/>
      <c r="ABQ62" s="158"/>
      <c r="ABR62" s="158"/>
      <c r="ABS62" s="158"/>
      <c r="ABT62" s="158"/>
      <c r="ABU62" s="158"/>
      <c r="ABV62" s="158"/>
      <c r="ABW62" s="158"/>
      <c r="ABX62" s="158"/>
      <c r="ABZ62" s="158"/>
      <c r="ACA62" s="158"/>
      <c r="ACB62" s="158"/>
      <c r="ACC62" s="158"/>
      <c r="ACD62" s="158"/>
      <c r="ACE62" s="158"/>
      <c r="ACF62" s="158"/>
      <c r="ACG62" s="158"/>
      <c r="ACH62" s="158"/>
      <c r="ACI62" s="158"/>
      <c r="ACJ62" s="158"/>
      <c r="ACK62" s="158"/>
      <c r="ACL62" s="158"/>
      <c r="ACM62" s="158"/>
      <c r="ACN62" s="158"/>
      <c r="ACO62" s="158"/>
      <c r="ACP62" s="158"/>
      <c r="ACQ62" s="158"/>
      <c r="ACR62" s="158"/>
      <c r="ACS62" s="158"/>
      <c r="ACU62" s="158"/>
      <c r="ACV62" s="158"/>
      <c r="ACW62" s="158"/>
      <c r="ACX62" s="158"/>
      <c r="ACY62" s="158"/>
      <c r="ACZ62" s="158"/>
      <c r="ADA62" s="158"/>
      <c r="ADB62" s="158"/>
      <c r="ADC62" s="158"/>
      <c r="ADD62" s="158"/>
      <c r="ADE62" s="158"/>
      <c r="ADF62" s="158"/>
      <c r="ADG62" s="158"/>
      <c r="ADH62" s="158"/>
      <c r="ADI62" s="158"/>
      <c r="ADJ62" s="158"/>
      <c r="ADK62" s="158"/>
      <c r="ADL62" s="158"/>
      <c r="ADM62" s="158"/>
      <c r="ADN62" s="158"/>
      <c r="ADP62" s="158"/>
      <c r="ADQ62" s="158"/>
      <c r="ADR62" s="158"/>
      <c r="ADS62" s="158"/>
      <c r="ADT62" s="158"/>
      <c r="ADU62" s="158"/>
      <c r="ADV62" s="158"/>
      <c r="ADW62" s="158"/>
      <c r="ADX62" s="158"/>
      <c r="ADY62" s="158"/>
      <c r="ADZ62" s="158"/>
      <c r="AEA62" s="158"/>
      <c r="AEB62" s="158"/>
      <c r="AEC62" s="158"/>
      <c r="AED62" s="158"/>
      <c r="AEE62" s="158"/>
      <c r="AEF62" s="158"/>
      <c r="AEG62" s="158"/>
      <c r="AEH62" s="158"/>
      <c r="AEI62" s="158"/>
      <c r="AEK62" s="158"/>
      <c r="AEL62" s="158"/>
      <c r="AEM62" s="158"/>
      <c r="AEN62" s="158"/>
      <c r="AEO62" s="158"/>
      <c r="AEP62" s="158"/>
      <c r="AEQ62" s="158"/>
      <c r="AER62" s="158"/>
      <c r="AES62" s="158"/>
      <c r="AET62" s="158"/>
      <c r="AEU62" s="158"/>
      <c r="AEV62" s="158"/>
      <c r="AEW62" s="158"/>
      <c r="AEX62" s="158"/>
      <c r="AEY62" s="158"/>
      <c r="AEZ62" s="158"/>
      <c r="AFA62" s="158"/>
      <c r="AFB62" s="158"/>
      <c r="AFC62" s="158"/>
      <c r="AFD62" s="158"/>
    </row>
    <row r="63" spans="1:837" s="151" customFormat="1" ht="20.100000000000001" customHeight="1" outlineLevel="1">
      <c r="A63" s="93" t="s">
        <v>402</v>
      </c>
      <c r="B63" s="94" t="s">
        <v>491</v>
      </c>
      <c r="C63" s="108" t="s">
        <v>403</v>
      </c>
      <c r="D63" s="109"/>
      <c r="E63" s="165"/>
      <c r="F63" s="204">
        <f>MIN(F64:F67)</f>
        <v>45501</v>
      </c>
      <c r="G63" s="204">
        <f>MAX(G64:G67)</f>
        <v>45546</v>
      </c>
      <c r="H63" s="96">
        <f t="shared" si="76"/>
        <v>46</v>
      </c>
      <c r="I63" s="97">
        <f t="shared" ca="1" si="61"/>
        <v>0</v>
      </c>
      <c r="J63" s="205">
        <f ca="1">AVERAGE(J64:J67)*2</f>
        <v>0</v>
      </c>
      <c r="K63" s="97">
        <f ca="1">I63+J63/H63</f>
        <v>0</v>
      </c>
      <c r="L63" s="150"/>
      <c r="M63" s="150"/>
      <c r="N63" s="150"/>
      <c r="O63" s="150"/>
      <c r="P63" s="150"/>
      <c r="Q63" s="150"/>
      <c r="R63" s="150"/>
      <c r="S63" s="150"/>
      <c r="T63" s="150"/>
      <c r="U63" s="150"/>
      <c r="V63" s="150"/>
      <c r="W63" s="150"/>
      <c r="X63" s="150"/>
      <c r="Y63" s="150"/>
      <c r="Z63" s="150"/>
      <c r="AA63" s="150"/>
      <c r="AB63" s="150"/>
      <c r="AC63" s="150"/>
      <c r="AD63" s="150"/>
      <c r="AE63" s="150"/>
      <c r="AF63" s="150"/>
      <c r="AG63" s="150"/>
      <c r="AH63" s="150"/>
      <c r="AI63" s="150"/>
      <c r="AJ63" s="150"/>
      <c r="AK63" s="150"/>
      <c r="AL63" s="150"/>
      <c r="AM63" s="150"/>
      <c r="AN63" s="150"/>
      <c r="AO63" s="150"/>
      <c r="AP63" s="150"/>
      <c r="AQ63" s="150"/>
      <c r="AR63" s="150"/>
      <c r="AS63" s="150"/>
      <c r="AT63" s="150"/>
      <c r="AU63" s="150"/>
      <c r="AV63" s="150"/>
      <c r="AW63" s="150"/>
      <c r="AX63" s="150"/>
      <c r="AY63" s="150"/>
      <c r="AZ63" s="150"/>
      <c r="BA63" s="150"/>
      <c r="BB63" s="150"/>
      <c r="BC63" s="150"/>
      <c r="BD63" s="150"/>
      <c r="BE63" s="150"/>
      <c r="BF63" s="150"/>
      <c r="BG63" s="150"/>
      <c r="BH63" s="150"/>
      <c r="BI63" s="150"/>
      <c r="BJ63" s="150"/>
      <c r="BK63" s="150"/>
      <c r="BL63" s="150"/>
      <c r="BM63" s="150"/>
      <c r="BN63" s="150"/>
      <c r="BO63" s="150"/>
      <c r="BP63" s="150"/>
      <c r="BQ63" s="150"/>
      <c r="BR63" s="150"/>
      <c r="BS63" s="150"/>
      <c r="BT63" s="150"/>
      <c r="BU63" s="150"/>
      <c r="BV63" s="150"/>
      <c r="BW63" s="150"/>
      <c r="BX63" s="150"/>
      <c r="BY63" s="150"/>
      <c r="BZ63" s="150"/>
      <c r="CA63" s="150"/>
      <c r="CB63" s="150"/>
      <c r="CC63" s="150"/>
      <c r="CD63" s="150"/>
      <c r="CE63" s="150"/>
      <c r="CF63" s="150"/>
      <c r="CG63" s="150"/>
      <c r="CH63" s="150"/>
      <c r="CI63" s="150"/>
      <c r="CJ63" s="150"/>
      <c r="CK63" s="150"/>
      <c r="CL63" s="150"/>
      <c r="CM63" s="150"/>
      <c r="CN63" s="150"/>
      <c r="CO63" s="150"/>
      <c r="CP63" s="150"/>
      <c r="CQ63" s="150"/>
      <c r="CR63" s="150"/>
      <c r="CS63" s="150"/>
      <c r="CT63" s="150"/>
      <c r="CU63" s="150"/>
      <c r="CV63" s="150"/>
      <c r="CW63" s="150"/>
      <c r="CX63" s="150"/>
      <c r="CY63" s="150"/>
      <c r="CZ63" s="150"/>
      <c r="DA63" s="150"/>
      <c r="DB63" s="150"/>
      <c r="DC63" s="150"/>
      <c r="DD63" s="150"/>
      <c r="DE63" s="150"/>
      <c r="DF63" s="150"/>
      <c r="DG63" s="150"/>
      <c r="DH63" s="150"/>
      <c r="DI63" s="150"/>
      <c r="DJ63" s="150"/>
      <c r="DK63" s="150"/>
      <c r="DL63" s="150"/>
      <c r="DM63" s="150"/>
      <c r="DN63" s="150"/>
      <c r="DO63" s="150"/>
      <c r="DP63" s="150"/>
      <c r="DQ63" s="150"/>
      <c r="DR63" s="150"/>
      <c r="DS63" s="150"/>
      <c r="DT63" s="150"/>
      <c r="DU63" s="150"/>
      <c r="DV63" s="150"/>
      <c r="DW63" s="150"/>
      <c r="DX63" s="150"/>
      <c r="DY63" s="150"/>
      <c r="DZ63" s="150"/>
      <c r="EA63" s="150"/>
      <c r="EB63" s="150"/>
      <c r="EC63" s="150"/>
      <c r="ED63" s="150"/>
      <c r="EE63" s="150"/>
      <c r="EF63" s="150"/>
      <c r="EG63" s="150"/>
      <c r="EH63" s="150"/>
      <c r="EI63" s="150"/>
      <c r="EJ63" s="150"/>
      <c r="EK63" s="150"/>
      <c r="EL63" s="150"/>
      <c r="EM63" s="150"/>
      <c r="EN63" s="150"/>
      <c r="EO63" s="150"/>
      <c r="EP63" s="150"/>
      <c r="EQ63" s="150"/>
      <c r="ER63" s="150"/>
      <c r="ES63" s="150"/>
      <c r="ET63" s="150"/>
      <c r="EU63" s="150"/>
      <c r="EV63" s="150"/>
      <c r="EW63" s="150"/>
      <c r="EX63" s="150"/>
      <c r="EY63" s="150"/>
      <c r="EZ63" s="150"/>
      <c r="FA63" s="150"/>
      <c r="FB63" s="150"/>
      <c r="FC63" s="150"/>
      <c r="FD63" s="150"/>
      <c r="FE63" s="150"/>
      <c r="FF63" s="150"/>
      <c r="FG63" s="150"/>
      <c r="FH63" s="150"/>
      <c r="FI63" s="150"/>
      <c r="FJ63" s="150"/>
      <c r="FK63" s="150"/>
      <c r="FL63" s="150"/>
      <c r="FM63" s="150"/>
      <c r="FN63" s="150"/>
      <c r="FO63" s="150"/>
      <c r="FP63" s="150"/>
      <c r="FQ63" s="150"/>
      <c r="FR63" s="150"/>
      <c r="FS63" s="150"/>
      <c r="FT63" s="150"/>
      <c r="FU63" s="150"/>
      <c r="FV63" s="150"/>
      <c r="FW63" s="150"/>
      <c r="FX63" s="150"/>
      <c r="FY63" s="150"/>
      <c r="FZ63" s="150"/>
      <c r="GA63" s="150"/>
      <c r="GB63" s="150"/>
      <c r="GC63" s="150"/>
      <c r="GD63" s="150"/>
      <c r="GE63" s="150"/>
      <c r="GF63" s="150"/>
      <c r="GG63" s="150"/>
      <c r="GH63" s="150"/>
      <c r="GI63" s="150"/>
      <c r="GJ63" s="150"/>
      <c r="GK63" s="150"/>
      <c r="GL63" s="150"/>
      <c r="GM63" s="150"/>
      <c r="GN63" s="150"/>
      <c r="GO63" s="150"/>
      <c r="GP63" s="150"/>
      <c r="GQ63" s="150"/>
      <c r="GR63" s="150"/>
      <c r="GS63" s="150"/>
      <c r="GT63" s="150"/>
      <c r="GU63" s="150"/>
      <c r="GV63" s="150"/>
      <c r="GW63" s="150"/>
      <c r="GX63" s="150"/>
      <c r="GY63" s="150"/>
      <c r="GZ63" s="150"/>
      <c r="HA63" s="150"/>
      <c r="HB63" s="150"/>
      <c r="HC63" s="150"/>
      <c r="HD63" s="150"/>
      <c r="HE63" s="150"/>
      <c r="HF63" s="150"/>
      <c r="HG63" s="150"/>
      <c r="HH63" s="150"/>
      <c r="HI63" s="150"/>
      <c r="HJ63" s="150"/>
      <c r="HK63" s="150"/>
      <c r="HL63" s="150"/>
      <c r="HM63" s="150"/>
      <c r="HN63" s="150"/>
      <c r="HO63" s="150"/>
      <c r="HP63" s="150"/>
      <c r="HQ63" s="150"/>
      <c r="HR63" s="150"/>
      <c r="HS63" s="150"/>
      <c r="HT63" s="150"/>
      <c r="HU63" s="150"/>
      <c r="HV63" s="150"/>
      <c r="HW63" s="150"/>
      <c r="HX63" s="150"/>
      <c r="HY63" s="150"/>
      <c r="HZ63" s="150"/>
      <c r="IA63" s="150"/>
      <c r="IB63" s="150"/>
      <c r="IC63" s="150"/>
      <c r="ID63" s="150"/>
      <c r="IE63" s="150"/>
      <c r="IF63" s="150"/>
      <c r="IG63" s="150"/>
      <c r="IH63" s="150"/>
      <c r="II63" s="150"/>
      <c r="IJ63" s="150"/>
      <c r="IK63" s="150"/>
      <c r="IL63" s="150"/>
      <c r="IM63" s="150"/>
      <c r="IN63" s="150"/>
      <c r="IO63" s="150"/>
      <c r="IP63" s="150"/>
      <c r="IQ63" s="150"/>
      <c r="IR63" s="150"/>
      <c r="IS63" s="150"/>
      <c r="IT63" s="150"/>
      <c r="IU63" s="150"/>
      <c r="IV63" s="150"/>
      <c r="IW63" s="150"/>
      <c r="IX63" s="150"/>
      <c r="IY63" s="150"/>
      <c r="IZ63" s="150"/>
      <c r="JA63" s="150"/>
      <c r="JB63" s="150"/>
      <c r="JC63" s="150"/>
      <c r="JD63" s="150"/>
      <c r="JE63" s="150"/>
      <c r="JF63" s="150"/>
      <c r="JG63" s="150"/>
      <c r="JH63" s="150"/>
      <c r="JI63" s="150"/>
      <c r="JJ63" s="150"/>
      <c r="JK63" s="150"/>
      <c r="JL63" s="150"/>
      <c r="JM63" s="150"/>
      <c r="JN63" s="150"/>
      <c r="JO63" s="150"/>
      <c r="JP63" s="150"/>
      <c r="JQ63" s="150"/>
      <c r="JR63" s="150"/>
      <c r="JS63" s="150"/>
      <c r="JT63" s="150"/>
      <c r="JU63" s="150"/>
      <c r="JV63" s="150"/>
      <c r="JW63" s="150"/>
      <c r="JX63" s="150"/>
      <c r="JY63" s="150"/>
      <c r="JZ63" s="150"/>
      <c r="KA63" s="150"/>
      <c r="KB63" s="150"/>
      <c r="KC63" s="150"/>
      <c r="KD63" s="150"/>
      <c r="KE63" s="150"/>
      <c r="KF63" s="150"/>
      <c r="KG63" s="150"/>
      <c r="KH63" s="150"/>
      <c r="KI63" s="150"/>
      <c r="KJ63" s="150"/>
      <c r="KK63" s="150"/>
      <c r="KL63" s="150"/>
      <c r="KM63" s="150"/>
      <c r="KN63" s="150"/>
      <c r="KO63" s="150"/>
      <c r="KP63" s="150"/>
      <c r="KQ63" s="150"/>
      <c r="KR63" s="150"/>
      <c r="KS63" s="150"/>
      <c r="KT63" s="150"/>
      <c r="KU63" s="150"/>
      <c r="KV63" s="150"/>
      <c r="KW63" s="150"/>
      <c r="KX63" s="150"/>
      <c r="KY63" s="150"/>
      <c r="KZ63" s="150"/>
      <c r="LA63" s="150"/>
      <c r="LB63" s="150"/>
      <c r="LC63" s="150"/>
      <c r="LD63" s="150"/>
      <c r="LE63" s="150"/>
      <c r="LF63" s="150"/>
      <c r="LG63" s="150"/>
      <c r="LH63" s="150"/>
      <c r="LI63" s="150"/>
      <c r="LJ63" s="150"/>
      <c r="LK63" s="150"/>
      <c r="LL63" s="150"/>
      <c r="LM63" s="150"/>
      <c r="LN63" s="150"/>
      <c r="LO63" s="150"/>
      <c r="LP63" s="150"/>
      <c r="LQ63" s="150"/>
      <c r="LR63" s="150"/>
      <c r="LS63" s="150"/>
      <c r="LT63" s="150"/>
      <c r="LU63" s="150"/>
      <c r="LV63" s="150"/>
      <c r="LW63" s="150"/>
      <c r="LX63" s="150"/>
      <c r="LY63" s="150"/>
      <c r="LZ63" s="150"/>
      <c r="MA63" s="150"/>
      <c r="MB63" s="150"/>
      <c r="MC63" s="150"/>
      <c r="MD63" s="150"/>
      <c r="ME63" s="150"/>
      <c r="MF63" s="150"/>
      <c r="MG63" s="150"/>
      <c r="MH63" s="150"/>
      <c r="MI63" s="150"/>
      <c r="MJ63" s="150"/>
      <c r="MK63" s="150"/>
      <c r="ML63" s="150"/>
      <c r="MM63" s="150"/>
      <c r="MN63" s="150"/>
      <c r="MO63" s="150"/>
      <c r="MP63" s="150"/>
      <c r="MQ63" s="150"/>
      <c r="MR63" s="150"/>
      <c r="MS63" s="150"/>
      <c r="MT63" s="150"/>
      <c r="MU63" s="150"/>
      <c r="MV63" s="150"/>
      <c r="MW63" s="150"/>
      <c r="MX63" s="150"/>
      <c r="MY63" s="150"/>
      <c r="MZ63" s="150"/>
      <c r="NA63" s="150"/>
      <c r="NB63" s="150"/>
      <c r="NC63" s="150"/>
      <c r="ND63" s="150"/>
      <c r="NE63" s="150"/>
      <c r="NF63" s="150"/>
      <c r="NG63" s="150"/>
      <c r="NH63" s="150"/>
      <c r="NI63" s="150"/>
      <c r="NJ63" s="150"/>
      <c r="NK63" s="150"/>
      <c r="NL63" s="150"/>
      <c r="NM63" s="150"/>
      <c r="NN63" s="150"/>
      <c r="NO63" s="150"/>
      <c r="NP63" s="150"/>
      <c r="NQ63" s="150"/>
      <c r="NR63" s="150"/>
      <c r="NS63" s="150"/>
      <c r="NT63" s="150"/>
      <c r="NU63" s="150"/>
      <c r="NV63" s="150"/>
      <c r="NW63" s="150"/>
      <c r="NX63" s="150"/>
      <c r="NY63" s="150"/>
      <c r="NZ63" s="150"/>
      <c r="OA63" s="150"/>
      <c r="OB63" s="150"/>
      <c r="OC63" s="150"/>
      <c r="OD63" s="150"/>
      <c r="OE63" s="150"/>
      <c r="OF63" s="150"/>
      <c r="OG63" s="150"/>
      <c r="OH63" s="150"/>
      <c r="OI63" s="150"/>
      <c r="OJ63" s="150"/>
      <c r="OK63" s="150"/>
      <c r="OL63" s="150"/>
      <c r="OM63" s="150"/>
      <c r="ON63" s="150"/>
      <c r="OO63" s="150"/>
      <c r="OP63" s="150"/>
      <c r="OQ63" s="150"/>
      <c r="OR63" s="150"/>
      <c r="OS63" s="150"/>
      <c r="OT63" s="150"/>
      <c r="OU63" s="150"/>
      <c r="OV63" s="150"/>
      <c r="OW63" s="150"/>
      <c r="OX63" s="150"/>
      <c r="OY63" s="150"/>
      <c r="OZ63" s="150"/>
      <c r="PA63" s="150"/>
      <c r="PB63" s="150"/>
      <c r="PC63" s="150"/>
      <c r="PD63" s="150"/>
      <c r="PE63" s="150"/>
      <c r="PF63" s="150"/>
      <c r="PG63" s="150"/>
      <c r="PH63" s="150"/>
      <c r="PI63" s="150"/>
      <c r="PJ63" s="150"/>
      <c r="PK63" s="150"/>
      <c r="PL63" s="150"/>
      <c r="PM63" s="150"/>
      <c r="PN63" s="150"/>
      <c r="PO63" s="150"/>
      <c r="PP63" s="150"/>
      <c r="PQ63" s="150"/>
      <c r="PR63" s="150"/>
      <c r="PS63" s="150"/>
      <c r="PT63" s="150"/>
      <c r="PU63" s="150"/>
      <c r="PV63" s="150"/>
      <c r="PW63" s="150"/>
      <c r="PX63" s="150"/>
      <c r="PY63" s="150"/>
      <c r="PZ63" s="150"/>
      <c r="QA63" s="150"/>
      <c r="QB63" s="150"/>
      <c r="QC63" s="150"/>
      <c r="QD63" s="150"/>
      <c r="QE63" s="150"/>
      <c r="QF63" s="150"/>
      <c r="QG63" s="150"/>
      <c r="QH63" s="150"/>
      <c r="QI63" s="150"/>
      <c r="QJ63" s="150"/>
      <c r="QK63" s="150"/>
      <c r="QL63" s="150"/>
      <c r="QM63" s="150"/>
      <c r="QN63" s="150"/>
      <c r="QO63" s="150"/>
      <c r="QP63" s="150"/>
      <c r="QQ63" s="150"/>
      <c r="QR63" s="150"/>
      <c r="QS63" s="150"/>
      <c r="QT63" s="150"/>
      <c r="QU63" s="150"/>
      <c r="QV63" s="150"/>
      <c r="QW63" s="150"/>
      <c r="QX63" s="150"/>
      <c r="QY63" s="150"/>
      <c r="QZ63" s="150"/>
      <c r="RA63" s="150"/>
      <c r="RB63" s="150"/>
      <c r="RC63" s="150"/>
      <c r="RD63" s="150"/>
      <c r="RE63" s="150"/>
      <c r="RF63" s="150"/>
      <c r="RG63" s="150"/>
      <c r="RH63" s="150"/>
      <c r="RI63" s="150"/>
      <c r="RJ63" s="150"/>
      <c r="RK63" s="150"/>
      <c r="RL63" s="150"/>
      <c r="RM63" s="150"/>
      <c r="RN63" s="150"/>
      <c r="RO63" s="150"/>
      <c r="RP63" s="150"/>
      <c r="RQ63" s="150"/>
      <c r="RR63" s="150"/>
      <c r="RS63" s="150"/>
      <c r="RT63" s="150"/>
      <c r="RU63" s="150"/>
      <c r="RV63" s="150"/>
      <c r="RW63" s="150"/>
      <c r="RX63" s="150"/>
      <c r="RY63" s="150"/>
      <c r="RZ63" s="150"/>
      <c r="SA63" s="150"/>
      <c r="SB63" s="150"/>
      <c r="SC63" s="150"/>
      <c r="SD63" s="150"/>
      <c r="SE63" s="150"/>
      <c r="SF63" s="150"/>
      <c r="SG63" s="150"/>
      <c r="SH63" s="150"/>
      <c r="SI63" s="150"/>
      <c r="SJ63" s="150"/>
      <c r="SK63" s="150"/>
      <c r="SL63" s="150"/>
      <c r="SM63" s="150"/>
      <c r="SN63" s="150"/>
      <c r="SO63" s="150"/>
      <c r="SP63" s="150"/>
      <c r="SQ63" s="150"/>
      <c r="SR63" s="150"/>
      <c r="SS63" s="150"/>
      <c r="ST63" s="150"/>
      <c r="SU63" s="150"/>
      <c r="SV63" s="150"/>
      <c r="SW63" s="150"/>
      <c r="SX63" s="150"/>
      <c r="SY63" s="150"/>
      <c r="SZ63" s="150"/>
      <c r="TA63" s="150"/>
      <c r="TB63" s="150"/>
      <c r="TC63" s="150"/>
      <c r="TD63" s="150"/>
      <c r="TE63" s="150"/>
      <c r="TF63" s="150"/>
      <c r="TG63" s="150"/>
      <c r="TH63" s="150"/>
      <c r="TI63" s="150"/>
      <c r="TJ63" s="150"/>
      <c r="TK63" s="150"/>
      <c r="TL63" s="150"/>
      <c r="TM63" s="150"/>
      <c r="TN63" s="150"/>
      <c r="TO63" s="150"/>
      <c r="TP63" s="150"/>
      <c r="TQ63" s="150"/>
      <c r="TR63" s="150"/>
      <c r="TS63" s="150"/>
      <c r="TT63" s="150"/>
      <c r="TU63" s="150"/>
      <c r="TV63" s="150"/>
      <c r="TW63" s="150"/>
      <c r="TX63" s="150"/>
      <c r="TY63" s="150"/>
      <c r="TZ63" s="150"/>
      <c r="UA63" s="150"/>
      <c r="UB63" s="150"/>
      <c r="UC63" s="150"/>
      <c r="UD63" s="150"/>
      <c r="UE63" s="150"/>
      <c r="UF63" s="150"/>
      <c r="UG63" s="150"/>
      <c r="UH63" s="150"/>
      <c r="UI63" s="150"/>
      <c r="UJ63" s="150"/>
      <c r="UK63" s="150"/>
      <c r="UL63" s="150"/>
      <c r="UM63" s="150"/>
      <c r="UN63" s="150"/>
      <c r="UO63" s="150"/>
      <c r="UP63" s="150"/>
      <c r="UQ63" s="150"/>
      <c r="US63" s="150"/>
      <c r="UT63" s="150"/>
      <c r="UU63" s="150"/>
      <c r="UV63" s="150"/>
      <c r="UW63" s="150"/>
      <c r="UX63" s="150"/>
      <c r="UY63" s="150"/>
      <c r="UZ63" s="150"/>
      <c r="VA63" s="150"/>
      <c r="VB63" s="150"/>
      <c r="VC63" s="150"/>
      <c r="VD63" s="150"/>
      <c r="VE63" s="150"/>
      <c r="VF63" s="150"/>
      <c r="VG63" s="150"/>
      <c r="VH63" s="150"/>
      <c r="VI63" s="150"/>
      <c r="VJ63" s="150"/>
      <c r="VK63" s="150"/>
      <c r="VL63" s="150"/>
      <c r="VN63" s="150"/>
      <c r="VO63" s="150"/>
      <c r="VP63" s="150"/>
      <c r="VQ63" s="150"/>
      <c r="VR63" s="150"/>
      <c r="VS63" s="150"/>
      <c r="VT63" s="150"/>
      <c r="VU63" s="150"/>
      <c r="VV63" s="150"/>
      <c r="VW63" s="150"/>
      <c r="VX63" s="150"/>
      <c r="VY63" s="150"/>
      <c r="VZ63" s="150"/>
      <c r="WA63" s="150"/>
      <c r="WB63" s="150"/>
      <c r="WC63" s="150"/>
      <c r="WD63" s="150"/>
      <c r="WE63" s="150"/>
      <c r="WF63" s="150"/>
      <c r="WG63" s="150"/>
      <c r="WI63" s="150"/>
      <c r="WJ63" s="150"/>
      <c r="WK63" s="150"/>
      <c r="WL63" s="150"/>
      <c r="WM63" s="150"/>
      <c r="WN63" s="150"/>
      <c r="WO63" s="150"/>
      <c r="WP63" s="150"/>
      <c r="WQ63" s="150"/>
      <c r="WR63" s="150"/>
      <c r="WS63" s="150"/>
      <c r="WT63" s="150"/>
      <c r="WU63" s="150"/>
      <c r="WV63" s="150"/>
      <c r="WW63" s="150"/>
      <c r="WX63" s="150"/>
      <c r="WY63" s="150"/>
      <c r="WZ63" s="150"/>
      <c r="XA63" s="150"/>
      <c r="XB63" s="150"/>
      <c r="XD63" s="150"/>
      <c r="XE63" s="150"/>
      <c r="XF63" s="150"/>
      <c r="XG63" s="150"/>
      <c r="XH63" s="150"/>
      <c r="XI63" s="150"/>
      <c r="XJ63" s="150"/>
      <c r="XK63" s="150"/>
      <c r="XL63" s="150"/>
      <c r="XM63" s="150"/>
      <c r="XN63" s="150"/>
      <c r="XO63" s="150"/>
      <c r="XP63" s="150"/>
      <c r="XQ63" s="150"/>
      <c r="XR63" s="150"/>
      <c r="XS63" s="150"/>
      <c r="XT63" s="150"/>
      <c r="XU63" s="150"/>
      <c r="XV63" s="150"/>
      <c r="XW63" s="150"/>
      <c r="XY63" s="150"/>
      <c r="XZ63" s="150"/>
      <c r="YA63" s="150"/>
      <c r="YB63" s="150"/>
      <c r="YC63" s="150"/>
      <c r="YD63" s="150"/>
      <c r="YE63" s="150"/>
      <c r="YF63" s="150"/>
      <c r="YG63" s="150"/>
      <c r="YH63" s="150"/>
      <c r="YI63" s="150"/>
      <c r="YJ63" s="150"/>
      <c r="YK63" s="150"/>
      <c r="YL63" s="150"/>
      <c r="YM63" s="150"/>
      <c r="YN63" s="150"/>
      <c r="YO63" s="150"/>
      <c r="YP63" s="150"/>
      <c r="YQ63" s="150"/>
      <c r="YR63" s="150"/>
      <c r="YT63" s="150"/>
      <c r="YU63" s="150"/>
      <c r="YV63" s="150"/>
      <c r="YW63" s="150"/>
      <c r="YX63" s="150"/>
      <c r="YY63" s="150"/>
      <c r="YZ63" s="150"/>
      <c r="ZA63" s="150"/>
      <c r="ZB63" s="150"/>
      <c r="ZC63" s="150"/>
      <c r="ZD63" s="150"/>
      <c r="ZE63" s="150"/>
      <c r="ZF63" s="150"/>
      <c r="ZG63" s="150"/>
      <c r="ZH63" s="150"/>
      <c r="ZI63" s="150"/>
      <c r="ZJ63" s="150"/>
      <c r="ZK63" s="150"/>
      <c r="ZL63" s="150"/>
      <c r="ZM63" s="150"/>
      <c r="ZO63" s="150"/>
      <c r="ZP63" s="150"/>
      <c r="ZQ63" s="150"/>
      <c r="ZR63" s="150"/>
      <c r="ZS63" s="150"/>
      <c r="ZT63" s="150"/>
      <c r="ZU63" s="150"/>
      <c r="ZV63" s="150"/>
      <c r="ZW63" s="150"/>
      <c r="ZX63" s="150"/>
      <c r="ZY63" s="150"/>
      <c r="ZZ63" s="150"/>
      <c r="AAA63" s="150"/>
      <c r="AAB63" s="150"/>
      <c r="AAC63" s="150"/>
      <c r="AAD63" s="150"/>
      <c r="AAE63" s="150"/>
      <c r="AAF63" s="150"/>
      <c r="AAG63" s="150"/>
      <c r="AAH63" s="150"/>
      <c r="AAJ63" s="150"/>
      <c r="AAK63" s="150"/>
      <c r="AAL63" s="150"/>
      <c r="AAM63" s="150"/>
      <c r="AAN63" s="150"/>
      <c r="AAO63" s="150"/>
      <c r="AAP63" s="150"/>
      <c r="AAQ63" s="150"/>
      <c r="AAR63" s="150"/>
      <c r="AAS63" s="150"/>
      <c r="AAT63" s="150"/>
      <c r="AAU63" s="150"/>
      <c r="AAV63" s="150"/>
      <c r="AAW63" s="150"/>
      <c r="AAX63" s="150"/>
      <c r="AAY63" s="150"/>
      <c r="AAZ63" s="150"/>
      <c r="ABA63" s="150"/>
      <c r="ABB63" s="150"/>
      <c r="ABC63" s="150"/>
      <c r="ABE63" s="150"/>
      <c r="ABF63" s="150"/>
      <c r="ABG63" s="150"/>
      <c r="ABH63" s="150"/>
      <c r="ABI63" s="150"/>
      <c r="ABJ63" s="150"/>
      <c r="ABK63" s="150"/>
      <c r="ABL63" s="150"/>
      <c r="ABM63" s="150"/>
      <c r="ABN63" s="150"/>
      <c r="ABO63" s="150"/>
      <c r="ABP63" s="150"/>
      <c r="ABQ63" s="150"/>
      <c r="ABR63" s="150"/>
      <c r="ABS63" s="150"/>
      <c r="ABT63" s="150"/>
      <c r="ABU63" s="150"/>
      <c r="ABV63" s="150"/>
      <c r="ABW63" s="150"/>
      <c r="ABX63" s="150"/>
      <c r="ABZ63" s="150"/>
      <c r="ACA63" s="150"/>
      <c r="ACB63" s="150"/>
      <c r="ACC63" s="150"/>
      <c r="ACD63" s="150"/>
      <c r="ACE63" s="150"/>
      <c r="ACF63" s="150"/>
      <c r="ACG63" s="150"/>
      <c r="ACH63" s="150"/>
      <c r="ACI63" s="150"/>
      <c r="ACJ63" s="150"/>
      <c r="ACK63" s="150"/>
      <c r="ACL63" s="150"/>
      <c r="ACM63" s="150"/>
      <c r="ACN63" s="150"/>
      <c r="ACO63" s="150"/>
      <c r="ACP63" s="150"/>
      <c r="ACQ63" s="150"/>
      <c r="ACR63" s="150"/>
      <c r="ACS63" s="150"/>
      <c r="ACU63" s="150"/>
      <c r="ACV63" s="150"/>
      <c r="ACW63" s="150"/>
      <c r="ACX63" s="150"/>
      <c r="ACY63" s="150"/>
      <c r="ACZ63" s="150"/>
      <c r="ADA63" s="150"/>
      <c r="ADB63" s="150"/>
      <c r="ADC63" s="150"/>
      <c r="ADD63" s="150"/>
      <c r="ADE63" s="150"/>
      <c r="ADF63" s="150"/>
      <c r="ADG63" s="150"/>
      <c r="ADH63" s="150"/>
      <c r="ADI63" s="150"/>
      <c r="ADJ63" s="150"/>
      <c r="ADK63" s="150"/>
      <c r="ADL63" s="150"/>
      <c r="ADM63" s="150"/>
      <c r="ADN63" s="150"/>
      <c r="ADP63" s="150"/>
      <c r="ADQ63" s="150"/>
      <c r="ADR63" s="150"/>
      <c r="ADS63" s="150"/>
      <c r="ADT63" s="150"/>
      <c r="ADU63" s="150"/>
      <c r="ADV63" s="150"/>
      <c r="ADW63" s="150"/>
      <c r="ADX63" s="150"/>
      <c r="ADY63" s="150"/>
      <c r="ADZ63" s="150"/>
      <c r="AEA63" s="150"/>
      <c r="AEB63" s="150"/>
      <c r="AEC63" s="150"/>
      <c r="AED63" s="150"/>
      <c r="AEE63" s="150"/>
      <c r="AEF63" s="150"/>
      <c r="AEG63" s="150"/>
      <c r="AEH63" s="150"/>
      <c r="AEI63" s="150"/>
      <c r="AEK63" s="150"/>
      <c r="AEL63" s="150"/>
      <c r="AEM63" s="150"/>
      <c r="AEN63" s="150"/>
      <c r="AEO63" s="150"/>
      <c r="AEP63" s="150"/>
      <c r="AEQ63" s="150"/>
      <c r="AER63" s="150"/>
      <c r="AES63" s="150"/>
      <c r="AET63" s="150"/>
      <c r="AEU63" s="150"/>
      <c r="AEV63" s="150"/>
      <c r="AEW63" s="150"/>
      <c r="AEX63" s="150"/>
      <c r="AEY63" s="150"/>
      <c r="AEZ63" s="150"/>
      <c r="AFA63" s="150"/>
      <c r="AFB63" s="150"/>
      <c r="AFC63" s="150"/>
      <c r="AFD63" s="150"/>
    </row>
    <row r="64" spans="1:837" s="159" customFormat="1" ht="20.100000000000001" customHeight="1" outlineLevel="4">
      <c r="A64" s="166"/>
      <c r="B64" s="162" t="s">
        <v>491</v>
      </c>
      <c r="C64" s="100" t="s">
        <v>404</v>
      </c>
      <c r="D64" s="110"/>
      <c r="E64" s="167"/>
      <c r="F64" s="211">
        <f>G38+1</f>
        <v>45501</v>
      </c>
      <c r="G64" s="212">
        <f>F64</f>
        <v>45501</v>
      </c>
      <c r="H64" s="156">
        <f t="shared" si="76"/>
        <v>1</v>
      </c>
      <c r="I64" s="157">
        <f t="shared" ca="1" si="61"/>
        <v>0</v>
      </c>
      <c r="J64" s="207">
        <f ca="1">H64*K64-H64*I64</f>
        <v>0</v>
      </c>
      <c r="K64" s="111">
        <v>0</v>
      </c>
      <c r="L64" s="158"/>
      <c r="M64" s="158"/>
      <c r="N64" s="158"/>
      <c r="O64" s="158"/>
      <c r="P64" s="158"/>
      <c r="Q64" s="158"/>
      <c r="R64" s="158"/>
      <c r="S64" s="158"/>
      <c r="T64" s="158"/>
      <c r="U64" s="158"/>
      <c r="V64" s="158"/>
      <c r="W64" s="158"/>
      <c r="X64" s="158"/>
      <c r="Y64" s="158"/>
      <c r="Z64" s="158"/>
      <c r="AA64" s="158"/>
      <c r="AB64" s="158"/>
      <c r="AC64" s="158"/>
      <c r="AD64" s="158"/>
      <c r="AE64" s="158"/>
      <c r="AF64" s="158"/>
      <c r="AG64" s="158"/>
      <c r="AH64" s="158"/>
      <c r="AI64" s="158"/>
      <c r="AJ64" s="158"/>
      <c r="AK64" s="158"/>
      <c r="AL64" s="158"/>
      <c r="AM64" s="158"/>
      <c r="AN64" s="158"/>
      <c r="AO64" s="158"/>
      <c r="AP64" s="158"/>
      <c r="AQ64" s="158"/>
      <c r="AR64" s="158"/>
      <c r="AS64" s="158"/>
      <c r="AT64" s="158"/>
      <c r="AU64" s="158"/>
      <c r="AV64" s="158"/>
      <c r="AW64" s="158"/>
      <c r="AX64" s="158"/>
      <c r="AY64" s="158"/>
      <c r="AZ64" s="158"/>
      <c r="BA64" s="158"/>
      <c r="BB64" s="158"/>
      <c r="BC64" s="158"/>
      <c r="BD64" s="158"/>
      <c r="BE64" s="158"/>
      <c r="BF64" s="158"/>
      <c r="BG64" s="158"/>
      <c r="BH64" s="158"/>
      <c r="BI64" s="158"/>
      <c r="BJ64" s="158"/>
      <c r="BK64" s="158"/>
      <c r="BL64" s="158"/>
      <c r="BM64" s="158"/>
      <c r="BN64" s="158"/>
      <c r="BO64" s="158"/>
      <c r="BP64" s="158"/>
      <c r="BQ64" s="158"/>
      <c r="BR64" s="158"/>
      <c r="BS64" s="158"/>
      <c r="BT64" s="158"/>
      <c r="BU64" s="158"/>
      <c r="BV64" s="158"/>
      <c r="BW64" s="158"/>
      <c r="BX64" s="158"/>
      <c r="BY64" s="158"/>
      <c r="BZ64" s="158"/>
      <c r="CA64" s="158"/>
      <c r="CB64" s="158"/>
      <c r="CC64" s="158"/>
      <c r="CD64" s="158"/>
      <c r="CE64" s="158"/>
      <c r="CF64" s="158"/>
      <c r="CG64" s="158"/>
      <c r="CH64" s="158"/>
      <c r="CI64" s="158"/>
      <c r="CJ64" s="158"/>
      <c r="CK64" s="158"/>
      <c r="CL64" s="158"/>
      <c r="CM64" s="158"/>
      <c r="CN64" s="158"/>
      <c r="CO64" s="158"/>
      <c r="CP64" s="158"/>
      <c r="CQ64" s="158"/>
      <c r="CR64" s="158"/>
      <c r="CS64" s="158"/>
      <c r="CT64" s="158"/>
      <c r="CU64" s="158"/>
      <c r="CV64" s="158"/>
      <c r="CW64" s="158"/>
      <c r="CX64" s="158"/>
      <c r="CY64" s="158"/>
      <c r="CZ64" s="158"/>
      <c r="DA64" s="158"/>
      <c r="DB64" s="158"/>
      <c r="DC64" s="158"/>
      <c r="DD64" s="158"/>
      <c r="DE64" s="158"/>
      <c r="DF64" s="158"/>
      <c r="DG64" s="158"/>
      <c r="DH64" s="158"/>
      <c r="DI64" s="158"/>
      <c r="DJ64" s="158"/>
      <c r="DK64" s="158"/>
      <c r="DL64" s="158"/>
      <c r="DM64" s="158"/>
      <c r="DN64" s="158"/>
      <c r="DO64" s="158"/>
      <c r="DP64" s="158"/>
      <c r="DQ64" s="158"/>
      <c r="DR64" s="158"/>
      <c r="DS64" s="158"/>
      <c r="DT64" s="158"/>
      <c r="DU64" s="158"/>
      <c r="DV64" s="158"/>
      <c r="DW64" s="158"/>
      <c r="DX64" s="158"/>
      <c r="DY64" s="158"/>
      <c r="DZ64" s="158"/>
      <c r="EA64" s="158"/>
      <c r="EB64" s="158"/>
      <c r="EC64" s="158"/>
      <c r="ED64" s="158"/>
      <c r="EE64" s="158"/>
      <c r="EF64" s="158"/>
      <c r="EG64" s="158"/>
      <c r="EH64" s="158"/>
      <c r="EI64" s="158"/>
      <c r="EJ64" s="158"/>
      <c r="EK64" s="158"/>
      <c r="EL64" s="158"/>
      <c r="EM64" s="158"/>
      <c r="EN64" s="158"/>
      <c r="EO64" s="158"/>
      <c r="EP64" s="158"/>
      <c r="EQ64" s="158"/>
      <c r="ER64" s="158"/>
      <c r="ES64" s="158"/>
      <c r="ET64" s="158"/>
      <c r="EU64" s="158"/>
      <c r="EV64" s="158"/>
      <c r="EW64" s="158"/>
      <c r="EX64" s="158"/>
      <c r="EY64" s="158"/>
      <c r="EZ64" s="158"/>
      <c r="FA64" s="158"/>
      <c r="FB64" s="158"/>
      <c r="FC64" s="158"/>
      <c r="FD64" s="158"/>
      <c r="FE64" s="158"/>
      <c r="FF64" s="158"/>
      <c r="FG64" s="158"/>
      <c r="FH64" s="158"/>
      <c r="FI64" s="158"/>
      <c r="FJ64" s="158"/>
      <c r="FK64" s="158"/>
      <c r="FL64" s="158"/>
      <c r="FM64" s="158"/>
      <c r="FN64" s="158"/>
      <c r="FO64" s="158"/>
      <c r="FP64" s="158"/>
      <c r="FQ64" s="158"/>
      <c r="FR64" s="158"/>
      <c r="FS64" s="158"/>
      <c r="FT64" s="158"/>
      <c r="FU64" s="158"/>
      <c r="FV64" s="158"/>
      <c r="FW64" s="158"/>
      <c r="FX64" s="158"/>
      <c r="FY64" s="158"/>
      <c r="FZ64" s="158"/>
      <c r="GA64" s="158"/>
      <c r="GB64" s="158"/>
      <c r="GC64" s="158"/>
      <c r="GD64" s="158"/>
      <c r="GE64" s="158"/>
      <c r="GF64" s="158"/>
      <c r="GG64" s="158"/>
      <c r="GH64" s="158"/>
      <c r="GI64" s="158"/>
      <c r="GJ64" s="158"/>
      <c r="GK64" s="158"/>
      <c r="GL64" s="158"/>
      <c r="GM64" s="158"/>
      <c r="GN64" s="158"/>
      <c r="GO64" s="158"/>
      <c r="GP64" s="158"/>
      <c r="GQ64" s="158"/>
      <c r="GR64" s="158"/>
      <c r="GS64" s="158"/>
      <c r="GT64" s="158"/>
      <c r="GU64" s="158"/>
      <c r="GV64" s="158"/>
      <c r="GW64" s="158"/>
      <c r="GX64" s="158"/>
      <c r="GY64" s="158"/>
      <c r="GZ64" s="158"/>
      <c r="HA64" s="158"/>
      <c r="HB64" s="158"/>
      <c r="HC64" s="158"/>
      <c r="HD64" s="158"/>
      <c r="HE64" s="158"/>
      <c r="HF64" s="158"/>
      <c r="HG64" s="158"/>
      <c r="HH64" s="158"/>
      <c r="HI64" s="158"/>
      <c r="HJ64" s="158"/>
      <c r="HK64" s="158"/>
      <c r="HL64" s="158"/>
      <c r="HM64" s="158"/>
      <c r="HN64" s="158"/>
      <c r="HO64" s="158"/>
      <c r="HP64" s="158"/>
      <c r="HQ64" s="158"/>
      <c r="HR64" s="158"/>
      <c r="HS64" s="158"/>
      <c r="HT64" s="158"/>
      <c r="HU64" s="158"/>
      <c r="HV64" s="158"/>
      <c r="HW64" s="158"/>
      <c r="HX64" s="158"/>
      <c r="HY64" s="158"/>
      <c r="HZ64" s="158"/>
      <c r="IA64" s="158"/>
      <c r="IB64" s="158"/>
      <c r="IC64" s="158"/>
      <c r="ID64" s="158"/>
      <c r="IE64" s="158"/>
      <c r="IF64" s="158"/>
      <c r="IG64" s="158"/>
      <c r="IH64" s="158"/>
      <c r="II64" s="158"/>
      <c r="IJ64" s="158"/>
      <c r="IK64" s="158"/>
      <c r="IL64" s="158"/>
      <c r="IM64" s="158"/>
      <c r="IN64" s="158"/>
      <c r="IO64" s="158"/>
      <c r="IP64" s="158"/>
      <c r="IQ64" s="158"/>
      <c r="IR64" s="158"/>
      <c r="IS64" s="158"/>
      <c r="IT64" s="158"/>
      <c r="IU64" s="158"/>
      <c r="IV64" s="158"/>
      <c r="IW64" s="158"/>
      <c r="IX64" s="158"/>
      <c r="IY64" s="158"/>
      <c r="IZ64" s="158"/>
      <c r="JA64" s="158"/>
      <c r="JB64" s="158"/>
      <c r="JC64" s="158"/>
      <c r="JD64" s="158"/>
      <c r="JE64" s="158"/>
      <c r="JF64" s="158"/>
      <c r="JG64" s="158"/>
      <c r="JH64" s="158"/>
      <c r="JI64" s="158"/>
      <c r="JJ64" s="158"/>
      <c r="JK64" s="158"/>
      <c r="JL64" s="158"/>
      <c r="JM64" s="158"/>
      <c r="JN64" s="158"/>
      <c r="JO64" s="158"/>
      <c r="JP64" s="158"/>
      <c r="JQ64" s="158"/>
      <c r="JR64" s="158"/>
      <c r="JS64" s="158"/>
      <c r="JT64" s="158"/>
      <c r="JU64" s="158"/>
      <c r="JV64" s="158"/>
      <c r="JW64" s="158"/>
      <c r="JX64" s="158"/>
      <c r="JY64" s="158"/>
      <c r="JZ64" s="158"/>
      <c r="KA64" s="158"/>
      <c r="KB64" s="158"/>
      <c r="KC64" s="158"/>
      <c r="KD64" s="158"/>
      <c r="KE64" s="158"/>
      <c r="KF64" s="158"/>
      <c r="KG64" s="158"/>
      <c r="KH64" s="158"/>
      <c r="KI64" s="158"/>
      <c r="KJ64" s="158"/>
      <c r="KK64" s="158"/>
      <c r="KL64" s="158"/>
      <c r="KM64" s="158"/>
      <c r="KN64" s="158"/>
      <c r="KO64" s="158"/>
      <c r="KP64" s="158"/>
      <c r="KQ64" s="158"/>
      <c r="KR64" s="158"/>
      <c r="KS64" s="158"/>
      <c r="KT64" s="158"/>
      <c r="KU64" s="158"/>
      <c r="KV64" s="158"/>
      <c r="KW64" s="158"/>
      <c r="KX64" s="158"/>
      <c r="KY64" s="158"/>
      <c r="KZ64" s="158"/>
      <c r="LA64" s="158"/>
      <c r="LB64" s="158"/>
      <c r="LC64" s="158"/>
      <c r="LD64" s="158"/>
      <c r="LE64" s="158"/>
      <c r="LF64" s="158"/>
      <c r="LG64" s="158"/>
      <c r="LH64" s="158"/>
      <c r="LI64" s="158"/>
      <c r="LJ64" s="158"/>
      <c r="LK64" s="158"/>
      <c r="LL64" s="158"/>
      <c r="LM64" s="158"/>
      <c r="LN64" s="158"/>
      <c r="LO64" s="158"/>
      <c r="LP64" s="158"/>
      <c r="LQ64" s="158"/>
      <c r="LR64" s="158"/>
      <c r="LS64" s="158"/>
      <c r="LT64" s="158"/>
      <c r="LU64" s="158"/>
      <c r="LV64" s="158"/>
      <c r="LW64" s="158"/>
      <c r="LX64" s="158"/>
      <c r="LY64" s="158"/>
      <c r="LZ64" s="158"/>
      <c r="MA64" s="158"/>
      <c r="MB64" s="158"/>
      <c r="MC64" s="158"/>
      <c r="MD64" s="158"/>
      <c r="ME64" s="158"/>
      <c r="MF64" s="158"/>
      <c r="MG64" s="158"/>
      <c r="MH64" s="158"/>
      <c r="MI64" s="158"/>
      <c r="MJ64" s="158"/>
      <c r="MK64" s="158"/>
      <c r="ML64" s="158"/>
      <c r="MM64" s="158"/>
      <c r="MN64" s="158"/>
      <c r="MO64" s="158"/>
      <c r="MP64" s="158"/>
      <c r="MQ64" s="158"/>
      <c r="MR64" s="158"/>
      <c r="MS64" s="158"/>
      <c r="MT64" s="158"/>
      <c r="MU64" s="158"/>
      <c r="MV64" s="158"/>
      <c r="MW64" s="158"/>
      <c r="MX64" s="158"/>
      <c r="MY64" s="158"/>
      <c r="MZ64" s="158"/>
      <c r="NA64" s="158"/>
      <c r="NB64" s="158"/>
      <c r="NC64" s="158"/>
      <c r="ND64" s="158"/>
      <c r="NE64" s="158"/>
      <c r="NF64" s="158"/>
      <c r="NG64" s="158"/>
      <c r="NH64" s="158"/>
      <c r="NI64" s="158"/>
      <c r="NJ64" s="158"/>
      <c r="NK64" s="158"/>
      <c r="NL64" s="158"/>
      <c r="NM64" s="158"/>
      <c r="NN64" s="158"/>
      <c r="NO64" s="158"/>
      <c r="NP64" s="158"/>
      <c r="NQ64" s="158"/>
      <c r="NR64" s="158"/>
      <c r="NS64" s="158"/>
      <c r="NT64" s="158"/>
      <c r="NU64" s="158"/>
      <c r="NV64" s="158"/>
      <c r="NW64" s="158"/>
      <c r="NX64" s="158"/>
      <c r="NY64" s="158"/>
      <c r="NZ64" s="158"/>
      <c r="OA64" s="158"/>
      <c r="OB64" s="158"/>
      <c r="OC64" s="158"/>
      <c r="OD64" s="158"/>
      <c r="OE64" s="158"/>
      <c r="OF64" s="158"/>
      <c r="OG64" s="158"/>
      <c r="OH64" s="158"/>
      <c r="OI64" s="158"/>
      <c r="OJ64" s="158"/>
      <c r="OK64" s="158"/>
      <c r="OL64" s="158"/>
      <c r="OM64" s="158"/>
      <c r="ON64" s="158"/>
      <c r="OO64" s="158"/>
      <c r="OP64" s="158"/>
      <c r="OQ64" s="158"/>
      <c r="OR64" s="158"/>
      <c r="OS64" s="158"/>
      <c r="OT64" s="158"/>
      <c r="OU64" s="158"/>
      <c r="OV64" s="158"/>
      <c r="OW64" s="158"/>
      <c r="OX64" s="158"/>
      <c r="OY64" s="158"/>
      <c r="OZ64" s="158"/>
      <c r="PA64" s="158"/>
      <c r="PB64" s="158"/>
      <c r="PC64" s="158"/>
      <c r="PD64" s="158"/>
      <c r="PE64" s="158"/>
      <c r="PF64" s="158"/>
      <c r="PG64" s="158"/>
      <c r="PH64" s="158"/>
      <c r="PI64" s="158"/>
      <c r="PJ64" s="158"/>
      <c r="PK64" s="158"/>
      <c r="PL64" s="158"/>
      <c r="PM64" s="158"/>
      <c r="PN64" s="158"/>
      <c r="PO64" s="158"/>
      <c r="PP64" s="158"/>
      <c r="PQ64" s="158"/>
      <c r="PR64" s="158"/>
      <c r="PS64" s="158"/>
      <c r="PT64" s="158"/>
      <c r="PU64" s="158"/>
      <c r="PV64" s="158"/>
      <c r="PW64" s="158"/>
      <c r="PX64" s="158"/>
      <c r="PY64" s="158"/>
      <c r="PZ64" s="158"/>
      <c r="QA64" s="158"/>
      <c r="QB64" s="158"/>
      <c r="QC64" s="158"/>
      <c r="QD64" s="158"/>
      <c r="QE64" s="158"/>
      <c r="QF64" s="158"/>
      <c r="QG64" s="158"/>
      <c r="QH64" s="158"/>
      <c r="QI64" s="158"/>
      <c r="QJ64" s="158"/>
      <c r="QK64" s="158"/>
      <c r="QL64" s="158"/>
      <c r="QM64" s="158"/>
      <c r="QN64" s="158"/>
      <c r="QO64" s="158"/>
      <c r="QP64" s="158"/>
      <c r="QQ64" s="158"/>
      <c r="QR64" s="158"/>
      <c r="QS64" s="158"/>
      <c r="QT64" s="158"/>
      <c r="QU64" s="158"/>
      <c r="QV64" s="158"/>
      <c r="QW64" s="158"/>
      <c r="QX64" s="158"/>
      <c r="QY64" s="158"/>
      <c r="QZ64" s="158"/>
      <c r="RA64" s="158"/>
      <c r="RB64" s="158"/>
      <c r="RC64" s="158"/>
      <c r="RD64" s="158"/>
      <c r="RE64" s="158"/>
      <c r="RF64" s="158"/>
      <c r="RG64" s="158"/>
      <c r="RH64" s="158"/>
      <c r="RI64" s="158"/>
      <c r="RJ64" s="158"/>
      <c r="RK64" s="158"/>
      <c r="RL64" s="158"/>
      <c r="RM64" s="158"/>
      <c r="RN64" s="158"/>
      <c r="RO64" s="158"/>
      <c r="RP64" s="158"/>
      <c r="RQ64" s="158"/>
      <c r="RR64" s="158"/>
      <c r="RS64" s="158"/>
      <c r="RT64" s="158"/>
      <c r="RU64" s="158"/>
      <c r="RV64" s="158"/>
      <c r="RW64" s="158"/>
      <c r="RX64" s="158"/>
      <c r="RY64" s="158"/>
      <c r="RZ64" s="158"/>
      <c r="SA64" s="158"/>
      <c r="SB64" s="158"/>
      <c r="SC64" s="158"/>
      <c r="SD64" s="158"/>
      <c r="SE64" s="158"/>
      <c r="SF64" s="158"/>
      <c r="SG64" s="158"/>
      <c r="SH64" s="158"/>
      <c r="SI64" s="158"/>
      <c r="SJ64" s="158"/>
      <c r="SK64" s="158"/>
      <c r="SL64" s="158"/>
      <c r="SM64" s="158"/>
      <c r="SN64" s="158"/>
      <c r="SO64" s="158"/>
      <c r="SP64" s="158"/>
      <c r="SQ64" s="158"/>
      <c r="SR64" s="158"/>
      <c r="SS64" s="158"/>
      <c r="ST64" s="158"/>
      <c r="SU64" s="158"/>
      <c r="SV64" s="158"/>
      <c r="SW64" s="158"/>
      <c r="SX64" s="158"/>
      <c r="SY64" s="158"/>
      <c r="SZ64" s="158"/>
      <c r="TA64" s="158"/>
      <c r="TB64" s="158"/>
      <c r="TC64" s="158"/>
      <c r="TD64" s="158"/>
      <c r="TE64" s="158"/>
      <c r="TF64" s="158"/>
      <c r="TG64" s="158"/>
      <c r="TH64" s="158"/>
      <c r="TI64" s="158"/>
      <c r="TJ64" s="158"/>
      <c r="TK64" s="158"/>
      <c r="TL64" s="158"/>
      <c r="TM64" s="158"/>
      <c r="TN64" s="158"/>
      <c r="TO64" s="158"/>
      <c r="TP64" s="158"/>
      <c r="TQ64" s="158"/>
      <c r="TR64" s="158"/>
      <c r="TS64" s="158"/>
      <c r="TT64" s="158"/>
      <c r="TU64" s="158"/>
      <c r="TV64" s="158"/>
      <c r="TW64" s="158"/>
      <c r="TX64" s="158"/>
      <c r="TY64" s="158"/>
      <c r="TZ64" s="158"/>
      <c r="UA64" s="158"/>
      <c r="UB64" s="158"/>
      <c r="UC64" s="158"/>
      <c r="UD64" s="158"/>
      <c r="UE64" s="158"/>
      <c r="UF64" s="158"/>
      <c r="UG64" s="158"/>
      <c r="UH64" s="158"/>
      <c r="UI64" s="158"/>
      <c r="UJ64" s="158"/>
      <c r="UK64" s="158"/>
      <c r="UL64" s="158"/>
      <c r="UM64" s="158"/>
      <c r="UN64" s="158"/>
      <c r="UO64" s="158"/>
      <c r="UP64" s="158"/>
      <c r="UQ64" s="158"/>
      <c r="US64" s="158"/>
      <c r="UT64" s="158"/>
      <c r="UU64" s="158"/>
      <c r="UV64" s="158"/>
      <c r="UW64" s="158"/>
      <c r="UX64" s="158"/>
      <c r="UY64" s="158"/>
      <c r="UZ64" s="158"/>
      <c r="VA64" s="158"/>
      <c r="VB64" s="158"/>
      <c r="VC64" s="158"/>
      <c r="VD64" s="158"/>
      <c r="VE64" s="158"/>
      <c r="VF64" s="158"/>
      <c r="VG64" s="158"/>
      <c r="VH64" s="158"/>
      <c r="VI64" s="158"/>
      <c r="VJ64" s="158"/>
      <c r="VK64" s="158"/>
      <c r="VL64" s="158"/>
      <c r="VN64" s="158"/>
      <c r="VO64" s="158"/>
      <c r="VP64" s="158"/>
      <c r="VQ64" s="158"/>
      <c r="VR64" s="158"/>
      <c r="VS64" s="158"/>
      <c r="VT64" s="158"/>
      <c r="VU64" s="158"/>
      <c r="VV64" s="158"/>
      <c r="VW64" s="158"/>
      <c r="VX64" s="158"/>
      <c r="VY64" s="158"/>
      <c r="VZ64" s="158"/>
      <c r="WA64" s="158"/>
      <c r="WB64" s="158"/>
      <c r="WC64" s="158"/>
      <c r="WD64" s="158"/>
      <c r="WE64" s="158"/>
      <c r="WF64" s="158"/>
      <c r="WG64" s="158"/>
      <c r="WI64" s="158"/>
      <c r="WJ64" s="158"/>
      <c r="WK64" s="158"/>
      <c r="WL64" s="158"/>
      <c r="WM64" s="158"/>
      <c r="WN64" s="158"/>
      <c r="WO64" s="158"/>
      <c r="WP64" s="158"/>
      <c r="WQ64" s="158"/>
      <c r="WR64" s="158"/>
      <c r="WS64" s="158"/>
      <c r="WT64" s="158"/>
      <c r="WU64" s="158"/>
      <c r="WV64" s="158"/>
      <c r="WW64" s="158"/>
      <c r="WX64" s="158"/>
      <c r="WY64" s="158"/>
      <c r="WZ64" s="158"/>
      <c r="XA64" s="158"/>
      <c r="XB64" s="158"/>
      <c r="XD64" s="158"/>
      <c r="XE64" s="158"/>
      <c r="XF64" s="158"/>
      <c r="XG64" s="158"/>
      <c r="XH64" s="158"/>
      <c r="XI64" s="158"/>
      <c r="XJ64" s="158"/>
      <c r="XK64" s="158"/>
      <c r="XL64" s="158"/>
      <c r="XM64" s="158"/>
      <c r="XN64" s="158"/>
      <c r="XO64" s="158"/>
      <c r="XP64" s="158"/>
      <c r="XQ64" s="158"/>
      <c r="XR64" s="158"/>
      <c r="XS64" s="158"/>
      <c r="XT64" s="158"/>
      <c r="XU64" s="158"/>
      <c r="XV64" s="158"/>
      <c r="XW64" s="158"/>
      <c r="XY64" s="158"/>
      <c r="XZ64" s="158"/>
      <c r="YA64" s="158"/>
      <c r="YB64" s="158"/>
      <c r="YC64" s="158"/>
      <c r="YD64" s="158"/>
      <c r="YE64" s="158"/>
      <c r="YF64" s="158"/>
      <c r="YG64" s="158"/>
      <c r="YH64" s="158"/>
      <c r="YI64" s="158"/>
      <c r="YJ64" s="158"/>
      <c r="YK64" s="158"/>
      <c r="YL64" s="158"/>
      <c r="YM64" s="158"/>
      <c r="YN64" s="158"/>
      <c r="YO64" s="158"/>
      <c r="YP64" s="158"/>
      <c r="YQ64" s="158"/>
      <c r="YR64" s="158"/>
      <c r="YT64" s="158"/>
      <c r="YU64" s="158"/>
      <c r="YV64" s="158"/>
      <c r="YW64" s="158"/>
      <c r="YX64" s="158"/>
      <c r="YY64" s="158"/>
      <c r="YZ64" s="158"/>
      <c r="ZA64" s="158"/>
      <c r="ZB64" s="158"/>
      <c r="ZC64" s="158"/>
      <c r="ZD64" s="158"/>
      <c r="ZE64" s="158"/>
      <c r="ZF64" s="158"/>
      <c r="ZG64" s="158"/>
      <c r="ZH64" s="158"/>
      <c r="ZI64" s="158"/>
      <c r="ZJ64" s="158"/>
      <c r="ZK64" s="158"/>
      <c r="ZL64" s="158"/>
      <c r="ZM64" s="158"/>
      <c r="ZO64" s="158"/>
      <c r="ZP64" s="158"/>
      <c r="ZQ64" s="158"/>
      <c r="ZR64" s="158"/>
      <c r="ZS64" s="158"/>
      <c r="ZT64" s="158"/>
      <c r="ZU64" s="158"/>
      <c r="ZV64" s="158"/>
      <c r="ZW64" s="158"/>
      <c r="ZX64" s="158"/>
      <c r="ZY64" s="158"/>
      <c r="ZZ64" s="158"/>
      <c r="AAA64" s="158"/>
      <c r="AAB64" s="158"/>
      <c r="AAC64" s="158"/>
      <c r="AAD64" s="158"/>
      <c r="AAE64" s="158"/>
      <c r="AAF64" s="158"/>
      <c r="AAG64" s="158"/>
      <c r="AAH64" s="158"/>
      <c r="AAJ64" s="158"/>
      <c r="AAK64" s="158"/>
      <c r="AAL64" s="158"/>
      <c r="AAM64" s="158"/>
      <c r="AAN64" s="158"/>
      <c r="AAO64" s="158"/>
      <c r="AAP64" s="158"/>
      <c r="AAQ64" s="158"/>
      <c r="AAR64" s="158"/>
      <c r="AAS64" s="158"/>
      <c r="AAT64" s="158"/>
      <c r="AAU64" s="158"/>
      <c r="AAV64" s="158"/>
      <c r="AAW64" s="158"/>
      <c r="AAX64" s="158"/>
      <c r="AAY64" s="158"/>
      <c r="AAZ64" s="158"/>
      <c r="ABA64" s="158"/>
      <c r="ABB64" s="158"/>
      <c r="ABC64" s="158"/>
      <c r="ABE64" s="158"/>
      <c r="ABF64" s="158"/>
      <c r="ABG64" s="158"/>
      <c r="ABH64" s="158"/>
      <c r="ABI64" s="158"/>
      <c r="ABJ64" s="158"/>
      <c r="ABK64" s="158"/>
      <c r="ABL64" s="158"/>
      <c r="ABM64" s="158"/>
      <c r="ABN64" s="158"/>
      <c r="ABO64" s="158"/>
      <c r="ABP64" s="158"/>
      <c r="ABQ64" s="158"/>
      <c r="ABR64" s="158"/>
      <c r="ABS64" s="158"/>
      <c r="ABT64" s="158"/>
      <c r="ABU64" s="158"/>
      <c r="ABV64" s="158"/>
      <c r="ABW64" s="158"/>
      <c r="ABX64" s="158"/>
      <c r="ABZ64" s="158"/>
      <c r="ACA64" s="158"/>
      <c r="ACB64" s="158"/>
      <c r="ACC64" s="158"/>
      <c r="ACD64" s="158"/>
      <c r="ACE64" s="158"/>
      <c r="ACF64" s="158"/>
      <c r="ACG64" s="158"/>
      <c r="ACH64" s="158"/>
      <c r="ACI64" s="158"/>
      <c r="ACJ64" s="158"/>
      <c r="ACK64" s="158"/>
      <c r="ACL64" s="158"/>
      <c r="ACM64" s="158"/>
      <c r="ACN64" s="158"/>
      <c r="ACO64" s="158"/>
      <c r="ACP64" s="158"/>
      <c r="ACQ64" s="158"/>
      <c r="ACR64" s="158"/>
      <c r="ACS64" s="158"/>
      <c r="ACU64" s="158"/>
      <c r="ACV64" s="158"/>
      <c r="ACW64" s="158"/>
      <c r="ACX64" s="158"/>
      <c r="ACY64" s="158"/>
      <c r="ACZ64" s="158"/>
      <c r="ADA64" s="158"/>
      <c r="ADB64" s="158"/>
      <c r="ADC64" s="158"/>
      <c r="ADD64" s="158"/>
      <c r="ADE64" s="158"/>
      <c r="ADF64" s="158"/>
      <c r="ADG64" s="158"/>
      <c r="ADH64" s="158"/>
      <c r="ADI64" s="158"/>
      <c r="ADJ64" s="158"/>
      <c r="ADK64" s="158"/>
      <c r="ADL64" s="158"/>
      <c r="ADM64" s="158"/>
      <c r="ADN64" s="158"/>
      <c r="ADP64" s="158"/>
      <c r="ADQ64" s="158"/>
      <c r="ADR64" s="158"/>
      <c r="ADS64" s="158"/>
      <c r="ADT64" s="158"/>
      <c r="ADU64" s="158"/>
      <c r="ADV64" s="158"/>
      <c r="ADW64" s="158"/>
      <c r="ADX64" s="158"/>
      <c r="ADY64" s="158"/>
      <c r="ADZ64" s="158"/>
      <c r="AEA64" s="158"/>
      <c r="AEB64" s="158"/>
      <c r="AEC64" s="158"/>
      <c r="AED64" s="158"/>
      <c r="AEE64" s="158"/>
      <c r="AEF64" s="158"/>
      <c r="AEG64" s="158"/>
      <c r="AEH64" s="158"/>
      <c r="AEI64" s="158"/>
      <c r="AEK64" s="158"/>
      <c r="AEL64" s="158"/>
      <c r="AEM64" s="158"/>
      <c r="AEN64" s="158"/>
      <c r="AEO64" s="158"/>
      <c r="AEP64" s="158"/>
      <c r="AEQ64" s="158"/>
      <c r="AER64" s="158"/>
      <c r="AES64" s="158"/>
      <c r="AET64" s="158"/>
      <c r="AEU64" s="158"/>
      <c r="AEV64" s="158"/>
      <c r="AEW64" s="158"/>
      <c r="AEX64" s="158"/>
      <c r="AEY64" s="158"/>
      <c r="AEZ64" s="158"/>
      <c r="AFA64" s="158"/>
      <c r="AFB64" s="158"/>
      <c r="AFC64" s="158"/>
      <c r="AFD64" s="158"/>
    </row>
    <row r="65" spans="1:836" s="159" customFormat="1" ht="20.100000000000001" customHeight="1" outlineLevel="4">
      <c r="A65" s="166"/>
      <c r="B65" s="162" t="s">
        <v>491</v>
      </c>
      <c r="C65" s="100" t="s">
        <v>405</v>
      </c>
      <c r="D65" s="110"/>
      <c r="E65" s="167"/>
      <c r="F65" s="211">
        <f>G64+1</f>
        <v>45502</v>
      </c>
      <c r="G65" s="212">
        <f>F65+H65-1</f>
        <v>45511</v>
      </c>
      <c r="H65" s="156">
        <v>10</v>
      </c>
      <c r="I65" s="157">
        <f t="shared" ca="1" si="61"/>
        <v>0</v>
      </c>
      <c r="J65" s="207">
        <f ca="1">H65*K65-H65*I65</f>
        <v>0</v>
      </c>
      <c r="K65" s="111">
        <v>0</v>
      </c>
      <c r="L65" s="158"/>
      <c r="M65" s="158"/>
      <c r="N65" s="158"/>
      <c r="O65" s="158"/>
      <c r="P65" s="158"/>
      <c r="Q65" s="158"/>
      <c r="R65" s="158"/>
      <c r="S65" s="158"/>
      <c r="T65" s="158"/>
      <c r="U65" s="158"/>
      <c r="V65" s="158"/>
      <c r="W65" s="158"/>
      <c r="X65" s="158"/>
      <c r="Y65" s="158"/>
      <c r="Z65" s="158"/>
      <c r="AA65" s="158"/>
      <c r="AB65" s="158"/>
      <c r="AC65" s="158"/>
      <c r="AD65" s="158"/>
      <c r="AE65" s="158"/>
      <c r="AF65" s="158"/>
      <c r="AG65" s="158"/>
      <c r="AH65" s="158"/>
      <c r="AI65" s="158"/>
      <c r="AJ65" s="158"/>
      <c r="AK65" s="158"/>
      <c r="AL65" s="158"/>
      <c r="AM65" s="158"/>
      <c r="AN65" s="158"/>
      <c r="AO65" s="158"/>
      <c r="AP65" s="158"/>
      <c r="AQ65" s="158"/>
      <c r="AR65" s="158"/>
      <c r="AS65" s="158"/>
      <c r="AT65" s="158"/>
      <c r="AU65" s="158"/>
      <c r="AV65" s="158"/>
      <c r="AW65" s="158"/>
      <c r="AX65" s="158"/>
      <c r="AY65" s="158"/>
      <c r="AZ65" s="158"/>
      <c r="BA65" s="158"/>
      <c r="BB65" s="158"/>
      <c r="BC65" s="158"/>
      <c r="BD65" s="158"/>
      <c r="BE65" s="158"/>
      <c r="BF65" s="158"/>
      <c r="BG65" s="158"/>
      <c r="BH65" s="158"/>
      <c r="BI65" s="158"/>
      <c r="BJ65" s="158"/>
      <c r="BK65" s="158"/>
      <c r="BL65" s="158"/>
      <c r="BM65" s="158"/>
      <c r="BN65" s="158"/>
      <c r="BO65" s="158"/>
      <c r="BP65" s="158"/>
      <c r="BQ65" s="158"/>
      <c r="BR65" s="158"/>
      <c r="BS65" s="158"/>
      <c r="BT65" s="158"/>
      <c r="BU65" s="158"/>
      <c r="BV65" s="158"/>
      <c r="BW65" s="158"/>
      <c r="BX65" s="158"/>
      <c r="BY65" s="158"/>
      <c r="BZ65" s="158"/>
      <c r="CA65" s="158"/>
      <c r="CB65" s="158"/>
      <c r="CC65" s="158"/>
      <c r="CD65" s="158"/>
      <c r="CE65" s="158"/>
      <c r="CF65" s="158"/>
      <c r="CG65" s="158"/>
      <c r="CH65" s="158"/>
      <c r="CI65" s="158"/>
      <c r="CJ65" s="158"/>
      <c r="CK65" s="158"/>
      <c r="CL65" s="158"/>
      <c r="CM65" s="158"/>
      <c r="CN65" s="158"/>
      <c r="CO65" s="158"/>
      <c r="CP65" s="158"/>
      <c r="CQ65" s="158"/>
      <c r="CR65" s="158"/>
      <c r="CS65" s="158"/>
      <c r="CT65" s="158"/>
      <c r="CU65" s="158"/>
      <c r="CV65" s="158"/>
      <c r="CW65" s="158"/>
      <c r="CX65" s="158"/>
      <c r="CY65" s="158"/>
      <c r="CZ65" s="158"/>
      <c r="DA65" s="158"/>
      <c r="DB65" s="158"/>
      <c r="DC65" s="158"/>
      <c r="DD65" s="158"/>
      <c r="DE65" s="158"/>
      <c r="DF65" s="158"/>
      <c r="DG65" s="158"/>
      <c r="DH65" s="158"/>
      <c r="DI65" s="158"/>
      <c r="DJ65" s="158"/>
      <c r="DK65" s="158"/>
      <c r="DL65" s="158"/>
      <c r="DM65" s="158"/>
      <c r="DN65" s="158"/>
      <c r="DO65" s="158"/>
      <c r="DP65" s="158"/>
      <c r="DQ65" s="158"/>
      <c r="DR65" s="158"/>
      <c r="DS65" s="158"/>
      <c r="DT65" s="158"/>
      <c r="DU65" s="158"/>
      <c r="DV65" s="158"/>
      <c r="DW65" s="158"/>
      <c r="DX65" s="158"/>
      <c r="DY65" s="158"/>
      <c r="DZ65" s="158"/>
      <c r="EA65" s="158"/>
      <c r="EB65" s="158"/>
      <c r="EC65" s="158"/>
      <c r="ED65" s="158"/>
      <c r="EE65" s="158"/>
      <c r="EF65" s="158"/>
      <c r="EG65" s="158"/>
      <c r="EH65" s="158"/>
      <c r="EI65" s="158"/>
      <c r="EJ65" s="158"/>
      <c r="EK65" s="158"/>
      <c r="EL65" s="158"/>
      <c r="EM65" s="158"/>
      <c r="EN65" s="158"/>
      <c r="EO65" s="158"/>
      <c r="EP65" s="158"/>
      <c r="EQ65" s="158"/>
      <c r="ER65" s="158"/>
      <c r="ES65" s="158"/>
      <c r="ET65" s="158"/>
      <c r="EU65" s="158"/>
      <c r="EV65" s="158"/>
      <c r="EW65" s="158"/>
      <c r="EX65" s="158"/>
      <c r="EY65" s="158"/>
      <c r="EZ65" s="158"/>
      <c r="FA65" s="158"/>
      <c r="FB65" s="158"/>
      <c r="FC65" s="158"/>
      <c r="FD65" s="158"/>
      <c r="FE65" s="158"/>
      <c r="FF65" s="158"/>
      <c r="FG65" s="158"/>
      <c r="FH65" s="158"/>
      <c r="FI65" s="158"/>
      <c r="FJ65" s="158"/>
      <c r="FK65" s="158"/>
      <c r="FL65" s="158"/>
      <c r="FM65" s="158"/>
      <c r="FN65" s="158"/>
      <c r="FO65" s="158"/>
      <c r="FP65" s="158"/>
      <c r="FQ65" s="158"/>
      <c r="FR65" s="158"/>
      <c r="FS65" s="158"/>
      <c r="FT65" s="158"/>
      <c r="FU65" s="158"/>
      <c r="FV65" s="158"/>
      <c r="FW65" s="158"/>
      <c r="FX65" s="158"/>
      <c r="FY65" s="158"/>
      <c r="FZ65" s="158"/>
      <c r="GA65" s="158"/>
      <c r="GB65" s="158"/>
      <c r="GC65" s="158"/>
      <c r="GD65" s="158"/>
      <c r="GE65" s="158"/>
      <c r="GF65" s="158"/>
      <c r="GG65" s="158"/>
      <c r="GH65" s="158"/>
      <c r="GI65" s="158"/>
      <c r="GJ65" s="158"/>
      <c r="GK65" s="158"/>
      <c r="GL65" s="158"/>
      <c r="GM65" s="158"/>
      <c r="GN65" s="158"/>
      <c r="GO65" s="158"/>
      <c r="GP65" s="158"/>
      <c r="GQ65" s="158"/>
      <c r="GR65" s="158"/>
      <c r="GS65" s="158"/>
      <c r="GT65" s="158"/>
      <c r="GU65" s="158"/>
      <c r="GV65" s="158"/>
      <c r="GW65" s="158"/>
      <c r="GX65" s="158"/>
      <c r="GY65" s="158"/>
      <c r="GZ65" s="158"/>
      <c r="HA65" s="158"/>
      <c r="HB65" s="158"/>
      <c r="HC65" s="158"/>
      <c r="HD65" s="158"/>
      <c r="HE65" s="158"/>
      <c r="HF65" s="158"/>
      <c r="HG65" s="158"/>
      <c r="HH65" s="158"/>
      <c r="HI65" s="158"/>
      <c r="HJ65" s="158"/>
      <c r="HK65" s="158"/>
      <c r="HL65" s="158"/>
      <c r="HM65" s="158"/>
      <c r="HN65" s="158"/>
      <c r="HO65" s="158"/>
      <c r="HP65" s="158"/>
      <c r="HQ65" s="158"/>
      <c r="HR65" s="158"/>
      <c r="HS65" s="158"/>
      <c r="HT65" s="158"/>
      <c r="HU65" s="158"/>
      <c r="HV65" s="158"/>
      <c r="HW65" s="158"/>
      <c r="HX65" s="158"/>
      <c r="HY65" s="158"/>
      <c r="HZ65" s="158"/>
      <c r="IA65" s="158"/>
      <c r="IB65" s="158"/>
      <c r="IC65" s="158"/>
      <c r="ID65" s="158"/>
      <c r="IE65" s="158"/>
      <c r="IF65" s="158"/>
      <c r="IG65" s="158"/>
      <c r="IH65" s="158"/>
      <c r="II65" s="158"/>
      <c r="IJ65" s="158"/>
      <c r="IK65" s="158"/>
      <c r="IL65" s="158"/>
      <c r="IM65" s="158"/>
      <c r="IN65" s="158"/>
      <c r="IO65" s="158"/>
      <c r="IP65" s="158"/>
      <c r="IQ65" s="158"/>
      <c r="IR65" s="158"/>
      <c r="IS65" s="158"/>
      <c r="IT65" s="158"/>
      <c r="IU65" s="158"/>
      <c r="IV65" s="158"/>
      <c r="IW65" s="158"/>
      <c r="IX65" s="158"/>
      <c r="IY65" s="158"/>
      <c r="IZ65" s="158"/>
      <c r="JA65" s="158"/>
      <c r="JB65" s="158"/>
      <c r="JC65" s="158"/>
      <c r="JD65" s="158"/>
      <c r="JE65" s="158"/>
      <c r="JF65" s="158"/>
      <c r="JG65" s="158"/>
      <c r="JH65" s="158"/>
      <c r="JI65" s="158"/>
      <c r="JJ65" s="158"/>
      <c r="JK65" s="158"/>
      <c r="JL65" s="158"/>
      <c r="JM65" s="158"/>
      <c r="JN65" s="158"/>
      <c r="JO65" s="158"/>
      <c r="JP65" s="158"/>
      <c r="JQ65" s="158"/>
      <c r="JR65" s="158"/>
      <c r="JS65" s="158"/>
      <c r="JT65" s="158"/>
      <c r="JU65" s="158"/>
      <c r="JV65" s="158"/>
      <c r="JW65" s="158"/>
      <c r="JX65" s="158"/>
      <c r="JY65" s="158"/>
      <c r="JZ65" s="158"/>
      <c r="KA65" s="158"/>
      <c r="KB65" s="158"/>
      <c r="KC65" s="158"/>
      <c r="KD65" s="158"/>
      <c r="KE65" s="158"/>
      <c r="KF65" s="158"/>
      <c r="KG65" s="158"/>
      <c r="KH65" s="158"/>
      <c r="KI65" s="158"/>
      <c r="KJ65" s="158"/>
      <c r="KK65" s="158"/>
      <c r="KL65" s="158"/>
      <c r="KM65" s="158"/>
      <c r="KN65" s="158"/>
      <c r="KO65" s="158"/>
      <c r="KP65" s="158"/>
      <c r="KQ65" s="158"/>
      <c r="KR65" s="158"/>
      <c r="KS65" s="158"/>
      <c r="KT65" s="158"/>
      <c r="KU65" s="158"/>
      <c r="KV65" s="158"/>
      <c r="KW65" s="158"/>
      <c r="KX65" s="158"/>
      <c r="KY65" s="158"/>
      <c r="KZ65" s="158"/>
      <c r="LA65" s="158"/>
      <c r="LB65" s="158"/>
      <c r="LC65" s="158"/>
      <c r="LD65" s="158"/>
      <c r="LE65" s="158"/>
      <c r="LF65" s="158"/>
      <c r="LG65" s="158"/>
      <c r="LH65" s="158"/>
      <c r="LI65" s="158"/>
      <c r="LJ65" s="158"/>
      <c r="LK65" s="158"/>
      <c r="LL65" s="158"/>
      <c r="LM65" s="158"/>
      <c r="LN65" s="158"/>
      <c r="LO65" s="158"/>
      <c r="LP65" s="158"/>
      <c r="LQ65" s="158"/>
      <c r="LR65" s="158"/>
      <c r="LS65" s="158"/>
      <c r="LT65" s="158"/>
      <c r="LU65" s="158"/>
      <c r="LV65" s="158"/>
      <c r="LW65" s="158"/>
      <c r="LX65" s="158"/>
      <c r="LY65" s="158"/>
      <c r="LZ65" s="158"/>
      <c r="MA65" s="158"/>
      <c r="MB65" s="158"/>
      <c r="MC65" s="158"/>
      <c r="MD65" s="158"/>
      <c r="ME65" s="158"/>
      <c r="MF65" s="158"/>
      <c r="MG65" s="158"/>
      <c r="MH65" s="158"/>
      <c r="MI65" s="158"/>
      <c r="MJ65" s="158"/>
      <c r="MK65" s="158"/>
      <c r="ML65" s="158"/>
      <c r="MM65" s="158"/>
      <c r="MN65" s="158"/>
      <c r="MO65" s="158"/>
      <c r="MP65" s="158"/>
      <c r="MQ65" s="158"/>
      <c r="MR65" s="158"/>
      <c r="MS65" s="158"/>
      <c r="MT65" s="158"/>
      <c r="MU65" s="158"/>
      <c r="MV65" s="158"/>
      <c r="MW65" s="158"/>
      <c r="MX65" s="158"/>
      <c r="MY65" s="158"/>
      <c r="MZ65" s="158"/>
      <c r="NA65" s="158"/>
      <c r="NB65" s="158"/>
      <c r="NC65" s="158"/>
      <c r="ND65" s="158"/>
      <c r="NE65" s="158"/>
      <c r="NF65" s="158"/>
      <c r="NG65" s="158"/>
      <c r="NH65" s="158"/>
      <c r="NI65" s="158"/>
      <c r="NJ65" s="158"/>
      <c r="NK65" s="158"/>
      <c r="NL65" s="158"/>
      <c r="NM65" s="158"/>
      <c r="NN65" s="158"/>
      <c r="NO65" s="158"/>
      <c r="NP65" s="158"/>
      <c r="NQ65" s="158"/>
      <c r="NR65" s="158"/>
      <c r="NS65" s="158"/>
      <c r="NT65" s="158"/>
      <c r="NU65" s="158"/>
      <c r="NV65" s="158"/>
      <c r="NW65" s="158"/>
      <c r="NX65" s="158"/>
      <c r="NY65" s="158"/>
      <c r="NZ65" s="158"/>
      <c r="OA65" s="158"/>
      <c r="OB65" s="158"/>
      <c r="OC65" s="158"/>
      <c r="OD65" s="158"/>
      <c r="OE65" s="158"/>
      <c r="OF65" s="158"/>
      <c r="OG65" s="158"/>
      <c r="OH65" s="158"/>
      <c r="OI65" s="158"/>
      <c r="OJ65" s="158"/>
      <c r="OK65" s="158"/>
      <c r="OL65" s="158"/>
      <c r="OM65" s="158"/>
      <c r="ON65" s="158"/>
      <c r="OO65" s="158"/>
      <c r="OP65" s="158"/>
      <c r="OQ65" s="158"/>
      <c r="OR65" s="158"/>
      <c r="OS65" s="158"/>
      <c r="OT65" s="158"/>
      <c r="OU65" s="158"/>
      <c r="OV65" s="158"/>
      <c r="OW65" s="158"/>
      <c r="OX65" s="158"/>
      <c r="OY65" s="158"/>
      <c r="OZ65" s="158"/>
      <c r="PA65" s="158"/>
      <c r="PB65" s="158"/>
      <c r="PC65" s="158"/>
      <c r="PD65" s="158"/>
      <c r="PE65" s="158"/>
      <c r="PF65" s="158"/>
      <c r="PG65" s="158"/>
      <c r="PH65" s="158"/>
      <c r="PI65" s="158"/>
      <c r="PJ65" s="158"/>
      <c r="PK65" s="158"/>
      <c r="PL65" s="158"/>
      <c r="PM65" s="158"/>
      <c r="PN65" s="158"/>
      <c r="PO65" s="158"/>
      <c r="PP65" s="158"/>
      <c r="PQ65" s="158"/>
      <c r="PR65" s="158"/>
      <c r="PS65" s="158"/>
      <c r="PT65" s="158"/>
      <c r="PU65" s="158"/>
      <c r="PV65" s="158"/>
      <c r="PW65" s="158"/>
      <c r="PX65" s="158"/>
      <c r="PY65" s="158"/>
      <c r="PZ65" s="158"/>
      <c r="QA65" s="158"/>
      <c r="QB65" s="158"/>
      <c r="QC65" s="158"/>
      <c r="QD65" s="158"/>
      <c r="QE65" s="158"/>
      <c r="QF65" s="158"/>
      <c r="QG65" s="158"/>
      <c r="QH65" s="158"/>
      <c r="QI65" s="158"/>
      <c r="QJ65" s="158"/>
      <c r="QK65" s="158"/>
      <c r="QL65" s="158"/>
      <c r="QM65" s="158"/>
      <c r="QN65" s="158"/>
      <c r="QO65" s="158"/>
      <c r="QP65" s="158"/>
      <c r="QQ65" s="158"/>
      <c r="QR65" s="158"/>
      <c r="QS65" s="158"/>
      <c r="QT65" s="158"/>
      <c r="QU65" s="158"/>
      <c r="QV65" s="158"/>
      <c r="QW65" s="158"/>
      <c r="QX65" s="158"/>
      <c r="QY65" s="158"/>
      <c r="QZ65" s="158"/>
      <c r="RA65" s="158"/>
      <c r="RB65" s="158"/>
      <c r="RC65" s="158"/>
      <c r="RD65" s="158"/>
      <c r="RE65" s="158"/>
      <c r="RF65" s="158"/>
      <c r="RG65" s="158"/>
      <c r="RH65" s="158"/>
      <c r="RI65" s="158"/>
      <c r="RJ65" s="158"/>
      <c r="RK65" s="158"/>
      <c r="RL65" s="158"/>
      <c r="RM65" s="158"/>
      <c r="RN65" s="158"/>
      <c r="RO65" s="158"/>
      <c r="RP65" s="158"/>
      <c r="RQ65" s="158"/>
      <c r="RR65" s="158"/>
      <c r="RS65" s="158"/>
      <c r="RT65" s="158"/>
      <c r="RU65" s="158"/>
      <c r="RV65" s="158"/>
      <c r="RW65" s="158"/>
      <c r="RX65" s="158"/>
      <c r="RY65" s="158"/>
      <c r="RZ65" s="158"/>
      <c r="SA65" s="158"/>
      <c r="SB65" s="158"/>
      <c r="SC65" s="158"/>
      <c r="SD65" s="158"/>
      <c r="SE65" s="158"/>
      <c r="SF65" s="158"/>
      <c r="SG65" s="158"/>
      <c r="SH65" s="158"/>
      <c r="SI65" s="158"/>
      <c r="SJ65" s="158"/>
      <c r="SK65" s="158"/>
      <c r="SL65" s="158"/>
      <c r="SM65" s="158"/>
      <c r="SN65" s="158"/>
      <c r="SO65" s="158"/>
      <c r="SP65" s="158"/>
      <c r="SQ65" s="158"/>
      <c r="SR65" s="158"/>
      <c r="SS65" s="158"/>
      <c r="ST65" s="158"/>
      <c r="SU65" s="158"/>
      <c r="SV65" s="158"/>
      <c r="SW65" s="158"/>
      <c r="SX65" s="158"/>
      <c r="SY65" s="158"/>
      <c r="SZ65" s="158"/>
      <c r="TA65" s="158"/>
      <c r="TB65" s="158"/>
      <c r="TC65" s="158"/>
      <c r="TD65" s="158"/>
      <c r="TE65" s="158"/>
      <c r="TF65" s="158"/>
      <c r="TG65" s="158"/>
      <c r="TH65" s="158"/>
      <c r="TI65" s="158"/>
      <c r="TJ65" s="158"/>
      <c r="TK65" s="158"/>
      <c r="TL65" s="158"/>
      <c r="TM65" s="158"/>
      <c r="TN65" s="158"/>
      <c r="TO65" s="158"/>
      <c r="TP65" s="158"/>
      <c r="TQ65" s="158"/>
      <c r="TR65" s="158"/>
      <c r="TS65" s="158"/>
      <c r="TT65" s="158"/>
      <c r="TU65" s="158"/>
      <c r="TV65" s="158"/>
      <c r="TW65" s="158"/>
      <c r="TX65" s="158"/>
      <c r="TY65" s="158"/>
      <c r="TZ65" s="158"/>
      <c r="UA65" s="158"/>
      <c r="UB65" s="158"/>
      <c r="UC65" s="158"/>
      <c r="UD65" s="158"/>
      <c r="UE65" s="158"/>
      <c r="UF65" s="158"/>
      <c r="UG65" s="158"/>
      <c r="UH65" s="158"/>
      <c r="UI65" s="158"/>
      <c r="UJ65" s="158"/>
      <c r="UK65" s="158"/>
      <c r="UL65" s="158"/>
      <c r="UM65" s="158"/>
      <c r="UN65" s="158"/>
      <c r="UO65" s="158"/>
      <c r="UP65" s="158"/>
      <c r="UQ65" s="158"/>
      <c r="US65" s="158"/>
      <c r="UT65" s="158"/>
      <c r="UU65" s="158"/>
      <c r="UV65" s="158"/>
      <c r="UW65" s="158"/>
      <c r="UX65" s="158"/>
      <c r="UY65" s="158"/>
      <c r="UZ65" s="158"/>
      <c r="VA65" s="158"/>
      <c r="VB65" s="158"/>
      <c r="VC65" s="158"/>
      <c r="VD65" s="158"/>
      <c r="VE65" s="158"/>
      <c r="VF65" s="158"/>
      <c r="VG65" s="158"/>
      <c r="VH65" s="158"/>
      <c r="VI65" s="158"/>
      <c r="VJ65" s="158"/>
      <c r="VK65" s="158"/>
      <c r="VL65" s="158"/>
      <c r="VN65" s="158"/>
      <c r="VO65" s="158"/>
      <c r="VP65" s="158"/>
      <c r="VQ65" s="158"/>
      <c r="VR65" s="158"/>
      <c r="VS65" s="158"/>
      <c r="VT65" s="158"/>
      <c r="VU65" s="158"/>
      <c r="VV65" s="158"/>
      <c r="VW65" s="158"/>
      <c r="VX65" s="158"/>
      <c r="VY65" s="158"/>
      <c r="VZ65" s="158"/>
      <c r="WA65" s="158"/>
      <c r="WB65" s="158"/>
      <c r="WC65" s="158"/>
      <c r="WD65" s="158"/>
      <c r="WE65" s="158"/>
      <c r="WF65" s="158"/>
      <c r="WG65" s="158"/>
      <c r="WI65" s="158"/>
      <c r="WJ65" s="158"/>
      <c r="WK65" s="158"/>
      <c r="WL65" s="158"/>
      <c r="WM65" s="158"/>
      <c r="WN65" s="158"/>
      <c r="WO65" s="158"/>
      <c r="WP65" s="158"/>
      <c r="WQ65" s="158"/>
      <c r="WR65" s="158"/>
      <c r="WS65" s="158"/>
      <c r="WT65" s="158"/>
      <c r="WU65" s="158"/>
      <c r="WV65" s="158"/>
      <c r="WW65" s="158"/>
      <c r="WX65" s="158"/>
      <c r="WY65" s="158"/>
      <c r="WZ65" s="158"/>
      <c r="XA65" s="158"/>
      <c r="XB65" s="158"/>
      <c r="XD65" s="158"/>
      <c r="XE65" s="158"/>
      <c r="XF65" s="158"/>
      <c r="XG65" s="158"/>
      <c r="XH65" s="158"/>
      <c r="XI65" s="158"/>
      <c r="XJ65" s="158"/>
      <c r="XK65" s="158"/>
      <c r="XL65" s="158"/>
      <c r="XM65" s="158"/>
      <c r="XN65" s="158"/>
      <c r="XO65" s="158"/>
      <c r="XP65" s="158"/>
      <c r="XQ65" s="158"/>
      <c r="XR65" s="158"/>
      <c r="XS65" s="158"/>
      <c r="XT65" s="158"/>
      <c r="XU65" s="158"/>
      <c r="XV65" s="158"/>
      <c r="XW65" s="158"/>
      <c r="XY65" s="158"/>
      <c r="XZ65" s="158"/>
      <c r="YA65" s="158"/>
      <c r="YB65" s="158"/>
      <c r="YC65" s="158"/>
      <c r="YD65" s="158"/>
      <c r="YE65" s="158"/>
      <c r="YF65" s="158"/>
      <c r="YG65" s="158"/>
      <c r="YH65" s="158"/>
      <c r="YI65" s="158"/>
      <c r="YJ65" s="158"/>
      <c r="YK65" s="158"/>
      <c r="YL65" s="158"/>
      <c r="YM65" s="158"/>
      <c r="YN65" s="158"/>
      <c r="YO65" s="158"/>
      <c r="YP65" s="158"/>
      <c r="YQ65" s="158"/>
      <c r="YR65" s="158"/>
      <c r="YT65" s="158"/>
      <c r="YU65" s="158"/>
      <c r="YV65" s="158"/>
      <c r="YW65" s="158"/>
      <c r="YX65" s="158"/>
      <c r="YY65" s="158"/>
      <c r="YZ65" s="158"/>
      <c r="ZA65" s="158"/>
      <c r="ZB65" s="158"/>
      <c r="ZC65" s="158"/>
      <c r="ZD65" s="158"/>
      <c r="ZE65" s="158"/>
      <c r="ZF65" s="158"/>
      <c r="ZG65" s="158"/>
      <c r="ZH65" s="158"/>
      <c r="ZI65" s="158"/>
      <c r="ZJ65" s="158"/>
      <c r="ZK65" s="158"/>
      <c r="ZL65" s="158"/>
      <c r="ZM65" s="158"/>
      <c r="ZO65" s="158"/>
      <c r="ZP65" s="158"/>
      <c r="ZQ65" s="158"/>
      <c r="ZR65" s="158"/>
      <c r="ZS65" s="158"/>
      <c r="ZT65" s="158"/>
      <c r="ZU65" s="158"/>
      <c r="ZV65" s="158"/>
      <c r="ZW65" s="158"/>
      <c r="ZX65" s="158"/>
      <c r="ZY65" s="158"/>
      <c r="ZZ65" s="158"/>
      <c r="AAA65" s="158"/>
      <c r="AAB65" s="158"/>
      <c r="AAC65" s="158"/>
      <c r="AAD65" s="158"/>
      <c r="AAE65" s="158"/>
      <c r="AAF65" s="158"/>
      <c r="AAG65" s="158"/>
      <c r="AAH65" s="158"/>
      <c r="AAJ65" s="158"/>
      <c r="AAK65" s="158"/>
      <c r="AAL65" s="158"/>
      <c r="AAM65" s="158"/>
      <c r="AAN65" s="158"/>
      <c r="AAO65" s="158"/>
      <c r="AAP65" s="158"/>
      <c r="AAQ65" s="158"/>
      <c r="AAR65" s="158"/>
      <c r="AAS65" s="158"/>
      <c r="AAT65" s="158"/>
      <c r="AAU65" s="158"/>
      <c r="AAV65" s="158"/>
      <c r="AAW65" s="158"/>
      <c r="AAX65" s="158"/>
      <c r="AAY65" s="158"/>
      <c r="AAZ65" s="158"/>
      <c r="ABA65" s="158"/>
      <c r="ABB65" s="158"/>
      <c r="ABC65" s="158"/>
      <c r="ABE65" s="158"/>
      <c r="ABF65" s="158"/>
      <c r="ABG65" s="158"/>
      <c r="ABH65" s="158"/>
      <c r="ABI65" s="158"/>
      <c r="ABJ65" s="158"/>
      <c r="ABK65" s="158"/>
      <c r="ABL65" s="158"/>
      <c r="ABM65" s="158"/>
      <c r="ABN65" s="158"/>
      <c r="ABO65" s="158"/>
      <c r="ABP65" s="158"/>
      <c r="ABQ65" s="158"/>
      <c r="ABR65" s="158"/>
      <c r="ABS65" s="158"/>
      <c r="ABT65" s="158"/>
      <c r="ABU65" s="158"/>
      <c r="ABV65" s="158"/>
      <c r="ABW65" s="158"/>
      <c r="ABX65" s="158"/>
      <c r="ABZ65" s="158"/>
      <c r="ACA65" s="158"/>
      <c r="ACB65" s="158"/>
      <c r="ACC65" s="158"/>
      <c r="ACD65" s="158"/>
      <c r="ACE65" s="158"/>
      <c r="ACF65" s="158"/>
      <c r="ACG65" s="158"/>
      <c r="ACH65" s="158"/>
      <c r="ACI65" s="158"/>
      <c r="ACJ65" s="158"/>
      <c r="ACK65" s="158"/>
      <c r="ACL65" s="158"/>
      <c r="ACM65" s="158"/>
      <c r="ACN65" s="158"/>
      <c r="ACO65" s="158"/>
      <c r="ACP65" s="158"/>
      <c r="ACQ65" s="158"/>
      <c r="ACR65" s="158"/>
      <c r="ACS65" s="158"/>
      <c r="ACU65" s="158"/>
      <c r="ACV65" s="158"/>
      <c r="ACW65" s="158"/>
      <c r="ACX65" s="158"/>
      <c r="ACY65" s="158"/>
      <c r="ACZ65" s="158"/>
      <c r="ADA65" s="158"/>
      <c r="ADB65" s="158"/>
      <c r="ADC65" s="158"/>
      <c r="ADD65" s="158"/>
      <c r="ADE65" s="158"/>
      <c r="ADF65" s="158"/>
      <c r="ADG65" s="158"/>
      <c r="ADH65" s="158"/>
      <c r="ADI65" s="158"/>
      <c r="ADJ65" s="158"/>
      <c r="ADK65" s="158"/>
      <c r="ADL65" s="158"/>
      <c r="ADM65" s="158"/>
      <c r="ADN65" s="158"/>
      <c r="ADP65" s="158"/>
      <c r="ADQ65" s="158"/>
      <c r="ADR65" s="158"/>
      <c r="ADS65" s="158"/>
      <c r="ADT65" s="158"/>
      <c r="ADU65" s="158"/>
      <c r="ADV65" s="158"/>
      <c r="ADW65" s="158"/>
      <c r="ADX65" s="158"/>
      <c r="ADY65" s="158"/>
      <c r="ADZ65" s="158"/>
      <c r="AEA65" s="158"/>
      <c r="AEB65" s="158"/>
      <c r="AEC65" s="158"/>
      <c r="AED65" s="158"/>
      <c r="AEE65" s="158"/>
      <c r="AEF65" s="158"/>
      <c r="AEG65" s="158"/>
      <c r="AEH65" s="158"/>
      <c r="AEI65" s="158"/>
      <c r="AEK65" s="158"/>
      <c r="AEL65" s="158"/>
      <c r="AEM65" s="158"/>
      <c r="AEN65" s="158"/>
      <c r="AEO65" s="158"/>
      <c r="AEP65" s="158"/>
      <c r="AEQ65" s="158"/>
      <c r="AER65" s="158"/>
      <c r="AES65" s="158"/>
      <c r="AET65" s="158"/>
      <c r="AEU65" s="158"/>
      <c r="AEV65" s="158"/>
      <c r="AEW65" s="158"/>
      <c r="AEX65" s="158"/>
      <c r="AEY65" s="158"/>
      <c r="AEZ65" s="158"/>
      <c r="AFA65" s="158"/>
      <c r="AFB65" s="158"/>
      <c r="AFC65" s="158"/>
      <c r="AFD65" s="158"/>
    </row>
    <row r="66" spans="1:836" s="159" customFormat="1" ht="20.100000000000001" customHeight="1" outlineLevel="4">
      <c r="A66" s="166"/>
      <c r="B66" s="162" t="s">
        <v>491</v>
      </c>
      <c r="C66" s="100" t="s">
        <v>498</v>
      </c>
      <c r="D66" s="110"/>
      <c r="E66" s="167"/>
      <c r="F66" s="211">
        <f>G65+1</f>
        <v>45512</v>
      </c>
      <c r="G66" s="212">
        <f t="shared" ref="G66:G67" si="78">F66+H66-1</f>
        <v>45539</v>
      </c>
      <c r="H66" s="156">
        <v>28</v>
      </c>
      <c r="I66" s="157">
        <f t="shared" ca="1" si="61"/>
        <v>0</v>
      </c>
      <c r="J66" s="207">
        <f ca="1">H66*K66-H66*I66</f>
        <v>0</v>
      </c>
      <c r="K66" s="111">
        <v>0</v>
      </c>
      <c r="L66" s="158"/>
      <c r="M66" s="158"/>
      <c r="N66" s="158"/>
      <c r="O66" s="158"/>
      <c r="P66" s="158"/>
      <c r="Q66" s="158"/>
      <c r="R66" s="158"/>
      <c r="S66" s="158"/>
      <c r="T66" s="158"/>
      <c r="U66" s="158"/>
      <c r="V66" s="158"/>
      <c r="W66" s="158"/>
      <c r="X66" s="158"/>
      <c r="Y66" s="158"/>
      <c r="Z66" s="158"/>
      <c r="AA66" s="158"/>
      <c r="AB66" s="158"/>
      <c r="AC66" s="158"/>
      <c r="AD66" s="158"/>
      <c r="AE66" s="158"/>
      <c r="AF66" s="158"/>
      <c r="AG66" s="158"/>
      <c r="AH66" s="158"/>
      <c r="AI66" s="158"/>
      <c r="AJ66" s="158"/>
      <c r="AK66" s="158"/>
      <c r="AL66" s="158"/>
      <c r="AM66" s="158"/>
      <c r="AN66" s="158"/>
      <c r="AO66" s="158"/>
      <c r="AP66" s="158"/>
      <c r="AQ66" s="158"/>
      <c r="AR66" s="158"/>
      <c r="AS66" s="158"/>
      <c r="AT66" s="158"/>
      <c r="AU66" s="158"/>
      <c r="AV66" s="158"/>
      <c r="AW66" s="158"/>
      <c r="AX66" s="158"/>
      <c r="AY66" s="158"/>
      <c r="AZ66" s="158"/>
      <c r="BA66" s="158"/>
      <c r="BB66" s="158"/>
      <c r="BC66" s="158"/>
      <c r="BD66" s="158"/>
      <c r="BE66" s="158"/>
      <c r="BF66" s="158"/>
      <c r="BG66" s="158"/>
      <c r="BH66" s="158"/>
      <c r="BI66" s="158"/>
      <c r="BJ66" s="158"/>
      <c r="BK66" s="158"/>
      <c r="BL66" s="158"/>
      <c r="BM66" s="158"/>
      <c r="BN66" s="158"/>
      <c r="BO66" s="158"/>
      <c r="BP66" s="158"/>
      <c r="BQ66" s="158"/>
      <c r="BR66" s="158"/>
      <c r="BS66" s="158"/>
      <c r="BT66" s="158"/>
      <c r="BU66" s="158"/>
      <c r="BV66" s="158"/>
      <c r="BW66" s="158"/>
      <c r="BX66" s="158"/>
      <c r="BY66" s="158"/>
      <c r="BZ66" s="158"/>
      <c r="CA66" s="158"/>
      <c r="CB66" s="158"/>
      <c r="CC66" s="158"/>
      <c r="CD66" s="158"/>
      <c r="CE66" s="158"/>
      <c r="CF66" s="158"/>
      <c r="CG66" s="158"/>
      <c r="CH66" s="158"/>
      <c r="CI66" s="158"/>
      <c r="CJ66" s="158"/>
      <c r="CK66" s="158"/>
      <c r="CL66" s="158"/>
      <c r="CM66" s="158"/>
      <c r="CN66" s="158"/>
      <c r="CO66" s="158"/>
      <c r="CP66" s="158"/>
      <c r="CQ66" s="158"/>
      <c r="CR66" s="158"/>
      <c r="CS66" s="158"/>
      <c r="CT66" s="158"/>
      <c r="CU66" s="158"/>
      <c r="CV66" s="158"/>
      <c r="CW66" s="158"/>
      <c r="CX66" s="158"/>
      <c r="CY66" s="158"/>
      <c r="CZ66" s="158"/>
      <c r="DA66" s="158"/>
      <c r="DB66" s="158"/>
      <c r="DC66" s="158"/>
      <c r="DD66" s="158"/>
      <c r="DE66" s="158"/>
      <c r="DF66" s="158"/>
      <c r="DG66" s="158"/>
      <c r="DH66" s="158"/>
      <c r="DI66" s="158"/>
      <c r="DJ66" s="158"/>
      <c r="DK66" s="158"/>
      <c r="DL66" s="158"/>
      <c r="DM66" s="158"/>
      <c r="DN66" s="158"/>
      <c r="DO66" s="158"/>
      <c r="DP66" s="158"/>
      <c r="DQ66" s="158"/>
      <c r="DR66" s="158"/>
      <c r="DS66" s="158"/>
      <c r="DT66" s="158"/>
      <c r="DU66" s="158"/>
      <c r="DV66" s="158"/>
      <c r="DW66" s="158"/>
      <c r="DX66" s="158"/>
      <c r="DY66" s="158"/>
      <c r="DZ66" s="158"/>
      <c r="EA66" s="158"/>
      <c r="EB66" s="158"/>
      <c r="EC66" s="158"/>
      <c r="ED66" s="158"/>
      <c r="EE66" s="158"/>
      <c r="EF66" s="158"/>
      <c r="EG66" s="158"/>
      <c r="EH66" s="158"/>
      <c r="EI66" s="158"/>
      <c r="EJ66" s="158"/>
      <c r="EK66" s="158"/>
      <c r="EL66" s="158"/>
      <c r="EM66" s="158"/>
      <c r="EN66" s="158"/>
      <c r="EO66" s="158"/>
      <c r="EP66" s="158"/>
      <c r="EQ66" s="158"/>
      <c r="ER66" s="158"/>
      <c r="ES66" s="158"/>
      <c r="ET66" s="158"/>
      <c r="EU66" s="158"/>
      <c r="EV66" s="158"/>
      <c r="EW66" s="158"/>
      <c r="EX66" s="158"/>
      <c r="EY66" s="158"/>
      <c r="EZ66" s="158"/>
      <c r="FA66" s="158"/>
      <c r="FB66" s="158"/>
      <c r="FC66" s="158"/>
      <c r="FD66" s="158"/>
      <c r="FE66" s="158"/>
      <c r="FF66" s="158"/>
      <c r="FG66" s="158"/>
      <c r="FH66" s="158"/>
      <c r="FI66" s="158"/>
      <c r="FJ66" s="158"/>
      <c r="FK66" s="158"/>
      <c r="FL66" s="158"/>
      <c r="FM66" s="158"/>
      <c r="FN66" s="158"/>
      <c r="FO66" s="158"/>
      <c r="FP66" s="158"/>
      <c r="FQ66" s="158"/>
      <c r="FR66" s="158"/>
      <c r="FS66" s="158"/>
      <c r="FT66" s="158"/>
      <c r="FU66" s="158"/>
      <c r="FV66" s="158"/>
      <c r="FW66" s="158"/>
      <c r="FX66" s="158"/>
      <c r="FY66" s="158"/>
      <c r="FZ66" s="158"/>
      <c r="GA66" s="158"/>
      <c r="GB66" s="158"/>
      <c r="GC66" s="158"/>
      <c r="GD66" s="158"/>
      <c r="GE66" s="158"/>
      <c r="GF66" s="158"/>
      <c r="GG66" s="158"/>
      <c r="GH66" s="158"/>
      <c r="GI66" s="158"/>
      <c r="GJ66" s="158"/>
      <c r="GK66" s="158"/>
      <c r="GL66" s="158"/>
      <c r="GM66" s="158"/>
      <c r="GN66" s="158"/>
      <c r="GO66" s="158"/>
      <c r="GP66" s="158"/>
      <c r="GQ66" s="158"/>
      <c r="GR66" s="158"/>
      <c r="GS66" s="158"/>
      <c r="GT66" s="158"/>
      <c r="GU66" s="158"/>
      <c r="GV66" s="158"/>
      <c r="GW66" s="158"/>
      <c r="GX66" s="158"/>
      <c r="GY66" s="158"/>
      <c r="GZ66" s="158"/>
      <c r="HA66" s="158"/>
      <c r="HB66" s="158"/>
      <c r="HC66" s="158"/>
      <c r="HD66" s="158"/>
      <c r="HE66" s="158"/>
      <c r="HF66" s="158"/>
      <c r="HG66" s="158"/>
      <c r="HH66" s="158"/>
      <c r="HI66" s="158"/>
      <c r="HJ66" s="158"/>
      <c r="HK66" s="158"/>
      <c r="HL66" s="158"/>
      <c r="HM66" s="158"/>
      <c r="HN66" s="158"/>
      <c r="HO66" s="158"/>
      <c r="HP66" s="158"/>
      <c r="HQ66" s="158"/>
      <c r="HR66" s="158"/>
      <c r="HS66" s="158"/>
      <c r="HT66" s="158"/>
      <c r="HU66" s="158"/>
      <c r="HV66" s="158"/>
      <c r="HW66" s="158"/>
      <c r="HX66" s="158"/>
      <c r="HY66" s="158"/>
      <c r="HZ66" s="158"/>
      <c r="IA66" s="158"/>
      <c r="IB66" s="158"/>
      <c r="IC66" s="158"/>
      <c r="ID66" s="158"/>
      <c r="IE66" s="158"/>
      <c r="IF66" s="158"/>
      <c r="IG66" s="158"/>
      <c r="IH66" s="158"/>
      <c r="II66" s="158"/>
      <c r="IJ66" s="158"/>
      <c r="IK66" s="158"/>
      <c r="IL66" s="158"/>
      <c r="IM66" s="158"/>
      <c r="IN66" s="158"/>
      <c r="IO66" s="158"/>
      <c r="IP66" s="158"/>
      <c r="IQ66" s="158"/>
      <c r="IR66" s="158"/>
      <c r="IS66" s="158"/>
      <c r="IT66" s="158"/>
      <c r="IU66" s="158"/>
      <c r="IV66" s="158"/>
      <c r="IW66" s="158"/>
      <c r="IX66" s="158"/>
      <c r="IY66" s="158"/>
      <c r="IZ66" s="158"/>
      <c r="JA66" s="158"/>
      <c r="JB66" s="158"/>
      <c r="JC66" s="158"/>
      <c r="JD66" s="158"/>
      <c r="JE66" s="158"/>
      <c r="JF66" s="158"/>
      <c r="JG66" s="158"/>
      <c r="JH66" s="158"/>
      <c r="JI66" s="158"/>
      <c r="JJ66" s="158"/>
      <c r="JK66" s="158"/>
      <c r="JL66" s="158"/>
      <c r="JM66" s="158"/>
      <c r="JN66" s="158"/>
      <c r="JO66" s="158"/>
      <c r="JP66" s="158"/>
      <c r="JQ66" s="158"/>
      <c r="JR66" s="158"/>
      <c r="JS66" s="158"/>
      <c r="JT66" s="158"/>
      <c r="JU66" s="158"/>
      <c r="JV66" s="158"/>
      <c r="JW66" s="158"/>
      <c r="JX66" s="158"/>
      <c r="JY66" s="158"/>
      <c r="JZ66" s="158"/>
      <c r="KA66" s="158"/>
      <c r="KB66" s="158"/>
      <c r="KC66" s="158"/>
      <c r="KD66" s="158"/>
      <c r="KE66" s="158"/>
      <c r="KF66" s="158"/>
      <c r="KG66" s="158"/>
      <c r="KH66" s="158"/>
      <c r="KI66" s="158"/>
      <c r="KJ66" s="158"/>
      <c r="KK66" s="158"/>
      <c r="KL66" s="158"/>
      <c r="KM66" s="158"/>
      <c r="KN66" s="158"/>
      <c r="KO66" s="158"/>
      <c r="KP66" s="158"/>
      <c r="KQ66" s="158"/>
      <c r="KR66" s="158"/>
      <c r="KS66" s="158"/>
      <c r="KT66" s="158"/>
      <c r="KU66" s="158"/>
      <c r="KV66" s="158"/>
      <c r="KW66" s="158"/>
      <c r="KX66" s="158"/>
      <c r="KY66" s="158"/>
      <c r="KZ66" s="158"/>
      <c r="LA66" s="158"/>
      <c r="LB66" s="158"/>
      <c r="LC66" s="158"/>
      <c r="LD66" s="158"/>
      <c r="LE66" s="158"/>
      <c r="LF66" s="158"/>
      <c r="LG66" s="158"/>
      <c r="LH66" s="158"/>
      <c r="LI66" s="158"/>
      <c r="LJ66" s="158"/>
      <c r="LK66" s="158"/>
      <c r="LL66" s="158"/>
      <c r="LM66" s="158"/>
      <c r="LN66" s="158"/>
      <c r="LO66" s="158"/>
      <c r="LP66" s="158"/>
      <c r="LQ66" s="158"/>
      <c r="LR66" s="158"/>
      <c r="LS66" s="158"/>
      <c r="LT66" s="158"/>
      <c r="LU66" s="158"/>
      <c r="LV66" s="158"/>
      <c r="LW66" s="158"/>
      <c r="LX66" s="158"/>
      <c r="LY66" s="158"/>
      <c r="LZ66" s="158"/>
      <c r="MA66" s="158"/>
      <c r="MB66" s="158"/>
      <c r="MC66" s="158"/>
      <c r="MD66" s="158"/>
      <c r="ME66" s="158"/>
      <c r="MF66" s="158"/>
      <c r="MG66" s="158"/>
      <c r="MH66" s="158"/>
      <c r="MI66" s="158"/>
      <c r="MJ66" s="158"/>
      <c r="MK66" s="158"/>
      <c r="ML66" s="158"/>
      <c r="MM66" s="158"/>
      <c r="MN66" s="158"/>
      <c r="MO66" s="158"/>
      <c r="MP66" s="158"/>
      <c r="MQ66" s="158"/>
      <c r="MR66" s="158"/>
      <c r="MS66" s="158"/>
      <c r="MT66" s="158"/>
      <c r="MU66" s="158"/>
      <c r="MV66" s="158"/>
      <c r="MW66" s="158"/>
      <c r="MX66" s="158"/>
      <c r="MY66" s="158"/>
      <c r="MZ66" s="158"/>
      <c r="NA66" s="158"/>
      <c r="NB66" s="158"/>
      <c r="NC66" s="158"/>
      <c r="ND66" s="158"/>
      <c r="NE66" s="158"/>
      <c r="NF66" s="158"/>
      <c r="NG66" s="158"/>
      <c r="NH66" s="158"/>
      <c r="NI66" s="158"/>
      <c r="NJ66" s="158"/>
      <c r="NK66" s="158"/>
      <c r="NL66" s="158"/>
      <c r="NM66" s="158"/>
      <c r="NN66" s="158"/>
      <c r="NO66" s="158"/>
      <c r="NP66" s="158"/>
      <c r="NQ66" s="158"/>
      <c r="NR66" s="158"/>
      <c r="NS66" s="158"/>
      <c r="NT66" s="158"/>
      <c r="NU66" s="158"/>
      <c r="NV66" s="158"/>
      <c r="NW66" s="158"/>
      <c r="NX66" s="158"/>
      <c r="NY66" s="158"/>
      <c r="NZ66" s="158"/>
      <c r="OA66" s="158"/>
      <c r="OB66" s="158"/>
      <c r="OC66" s="158"/>
      <c r="OD66" s="158"/>
      <c r="OE66" s="158"/>
      <c r="OF66" s="158"/>
      <c r="OG66" s="158"/>
      <c r="OH66" s="158"/>
      <c r="OI66" s="158"/>
      <c r="OJ66" s="158"/>
      <c r="OK66" s="158"/>
      <c r="OL66" s="158"/>
      <c r="OM66" s="158"/>
      <c r="ON66" s="158"/>
      <c r="OO66" s="158"/>
      <c r="OP66" s="158"/>
      <c r="OQ66" s="158"/>
      <c r="OR66" s="158"/>
      <c r="OS66" s="158"/>
      <c r="OT66" s="158"/>
      <c r="OU66" s="158"/>
      <c r="OV66" s="158"/>
      <c r="OW66" s="158"/>
      <c r="OX66" s="158"/>
      <c r="OY66" s="158"/>
      <c r="OZ66" s="158"/>
      <c r="PA66" s="158"/>
      <c r="PB66" s="158"/>
      <c r="PC66" s="158"/>
      <c r="PD66" s="158"/>
      <c r="PE66" s="158"/>
      <c r="PF66" s="158"/>
      <c r="PG66" s="158"/>
      <c r="PH66" s="158"/>
      <c r="PI66" s="158"/>
      <c r="PJ66" s="158"/>
      <c r="PK66" s="158"/>
      <c r="PL66" s="158"/>
      <c r="PM66" s="158"/>
      <c r="PN66" s="158"/>
      <c r="PO66" s="158"/>
      <c r="PP66" s="158"/>
      <c r="PQ66" s="158"/>
      <c r="PR66" s="158"/>
      <c r="PS66" s="158"/>
      <c r="PT66" s="158"/>
      <c r="PU66" s="158"/>
      <c r="PV66" s="158"/>
      <c r="PW66" s="158"/>
      <c r="PX66" s="158"/>
      <c r="PY66" s="158"/>
      <c r="PZ66" s="158"/>
      <c r="QA66" s="158"/>
      <c r="QB66" s="158"/>
      <c r="QC66" s="158"/>
      <c r="QD66" s="158"/>
      <c r="QE66" s="158"/>
      <c r="QF66" s="158"/>
      <c r="QG66" s="158"/>
      <c r="QH66" s="158"/>
      <c r="QI66" s="158"/>
      <c r="QJ66" s="158"/>
      <c r="QK66" s="158"/>
      <c r="QL66" s="158"/>
      <c r="QM66" s="158"/>
      <c r="QN66" s="158"/>
      <c r="QO66" s="158"/>
      <c r="QP66" s="158"/>
      <c r="QQ66" s="158"/>
      <c r="QR66" s="158"/>
      <c r="QS66" s="158"/>
      <c r="QT66" s="158"/>
      <c r="QU66" s="158"/>
      <c r="QV66" s="158"/>
      <c r="QW66" s="158"/>
      <c r="QX66" s="158"/>
      <c r="QY66" s="158"/>
      <c r="QZ66" s="158"/>
      <c r="RA66" s="158"/>
      <c r="RB66" s="158"/>
      <c r="RC66" s="158"/>
      <c r="RD66" s="158"/>
      <c r="RE66" s="158"/>
      <c r="RF66" s="158"/>
      <c r="RG66" s="158"/>
      <c r="RH66" s="158"/>
      <c r="RI66" s="158"/>
      <c r="RJ66" s="158"/>
      <c r="RK66" s="158"/>
      <c r="RL66" s="158"/>
      <c r="RM66" s="158"/>
      <c r="RN66" s="158"/>
      <c r="RO66" s="158"/>
      <c r="RP66" s="158"/>
      <c r="RQ66" s="158"/>
      <c r="RR66" s="158"/>
      <c r="RS66" s="158"/>
      <c r="RT66" s="158"/>
      <c r="RU66" s="158"/>
      <c r="RV66" s="158"/>
      <c r="RW66" s="158"/>
      <c r="RX66" s="158"/>
      <c r="RY66" s="158"/>
      <c r="RZ66" s="158"/>
      <c r="SA66" s="158"/>
      <c r="SB66" s="158"/>
      <c r="SC66" s="158"/>
      <c r="SD66" s="158"/>
      <c r="SE66" s="158"/>
      <c r="SF66" s="158"/>
      <c r="SG66" s="158"/>
      <c r="SH66" s="158"/>
      <c r="SI66" s="158"/>
      <c r="SJ66" s="158"/>
      <c r="SK66" s="158"/>
      <c r="SL66" s="158"/>
      <c r="SM66" s="158"/>
      <c r="SN66" s="158"/>
      <c r="SO66" s="158"/>
      <c r="SP66" s="158"/>
      <c r="SQ66" s="158"/>
      <c r="SR66" s="158"/>
      <c r="SS66" s="158"/>
      <c r="ST66" s="158"/>
      <c r="SU66" s="158"/>
      <c r="SV66" s="158"/>
      <c r="SW66" s="158"/>
      <c r="SX66" s="158"/>
      <c r="SY66" s="158"/>
      <c r="SZ66" s="158"/>
      <c r="TA66" s="158"/>
      <c r="TB66" s="158"/>
      <c r="TC66" s="158"/>
      <c r="TD66" s="158"/>
      <c r="TE66" s="158"/>
      <c r="TF66" s="158"/>
      <c r="TG66" s="158"/>
      <c r="TH66" s="158"/>
      <c r="TI66" s="158"/>
      <c r="TJ66" s="158"/>
      <c r="TK66" s="158"/>
      <c r="TL66" s="158"/>
      <c r="TM66" s="158"/>
      <c r="TN66" s="158"/>
      <c r="TO66" s="158"/>
      <c r="TP66" s="158"/>
      <c r="TQ66" s="158"/>
      <c r="TR66" s="158"/>
      <c r="TS66" s="158"/>
      <c r="TT66" s="158"/>
      <c r="TU66" s="158"/>
      <c r="TV66" s="158"/>
      <c r="TW66" s="158"/>
      <c r="TX66" s="158"/>
      <c r="TY66" s="158"/>
      <c r="TZ66" s="158"/>
      <c r="UA66" s="158"/>
      <c r="UB66" s="158"/>
      <c r="UC66" s="158"/>
      <c r="UD66" s="158"/>
      <c r="UE66" s="158"/>
      <c r="UF66" s="158"/>
      <c r="UG66" s="158"/>
      <c r="UH66" s="158"/>
      <c r="UI66" s="158"/>
      <c r="UJ66" s="158"/>
      <c r="UK66" s="158"/>
      <c r="UL66" s="158"/>
      <c r="UM66" s="158"/>
      <c r="UN66" s="158"/>
      <c r="UO66" s="158"/>
      <c r="UP66" s="158"/>
      <c r="UQ66" s="158"/>
      <c r="US66" s="158"/>
      <c r="UT66" s="158"/>
      <c r="UU66" s="158"/>
      <c r="UV66" s="158"/>
      <c r="UW66" s="158"/>
      <c r="UX66" s="158"/>
      <c r="UY66" s="158"/>
      <c r="UZ66" s="158"/>
      <c r="VA66" s="158"/>
      <c r="VB66" s="158"/>
      <c r="VC66" s="158"/>
      <c r="VD66" s="158"/>
      <c r="VE66" s="158"/>
      <c r="VF66" s="158"/>
      <c r="VG66" s="158"/>
      <c r="VH66" s="158"/>
      <c r="VI66" s="158"/>
      <c r="VJ66" s="158"/>
      <c r="VK66" s="158"/>
      <c r="VL66" s="158"/>
      <c r="VN66" s="158"/>
      <c r="VO66" s="158"/>
      <c r="VP66" s="158"/>
      <c r="VQ66" s="158"/>
      <c r="VR66" s="158"/>
      <c r="VS66" s="158"/>
      <c r="VT66" s="158"/>
      <c r="VU66" s="158"/>
      <c r="VV66" s="158"/>
      <c r="VW66" s="158"/>
      <c r="VX66" s="158"/>
      <c r="VY66" s="158"/>
      <c r="VZ66" s="158"/>
      <c r="WA66" s="158"/>
      <c r="WB66" s="158"/>
      <c r="WC66" s="158"/>
      <c r="WD66" s="158"/>
      <c r="WE66" s="158"/>
      <c r="WF66" s="158"/>
      <c r="WG66" s="158"/>
      <c r="WI66" s="158"/>
      <c r="WJ66" s="158"/>
      <c r="WK66" s="158"/>
      <c r="WL66" s="158"/>
      <c r="WM66" s="158"/>
      <c r="WN66" s="158"/>
      <c r="WO66" s="158"/>
      <c r="WP66" s="158"/>
      <c r="WQ66" s="158"/>
      <c r="WR66" s="158"/>
      <c r="WS66" s="158"/>
      <c r="WT66" s="158"/>
      <c r="WU66" s="158"/>
      <c r="WV66" s="158"/>
      <c r="WW66" s="158"/>
      <c r="WX66" s="158"/>
      <c r="WY66" s="158"/>
      <c r="WZ66" s="158"/>
      <c r="XA66" s="158"/>
      <c r="XB66" s="158"/>
      <c r="XD66" s="158"/>
      <c r="XE66" s="158"/>
      <c r="XF66" s="158"/>
      <c r="XG66" s="158"/>
      <c r="XH66" s="158"/>
      <c r="XI66" s="158"/>
      <c r="XJ66" s="158"/>
      <c r="XK66" s="158"/>
      <c r="XL66" s="158"/>
      <c r="XM66" s="158"/>
      <c r="XN66" s="158"/>
      <c r="XO66" s="158"/>
      <c r="XP66" s="158"/>
      <c r="XQ66" s="158"/>
      <c r="XR66" s="158"/>
      <c r="XS66" s="158"/>
      <c r="XT66" s="158"/>
      <c r="XU66" s="158"/>
      <c r="XV66" s="158"/>
      <c r="XW66" s="158"/>
      <c r="XY66" s="158"/>
      <c r="XZ66" s="158"/>
      <c r="YA66" s="158"/>
      <c r="YB66" s="158"/>
      <c r="YC66" s="158"/>
      <c r="YD66" s="158"/>
      <c r="YE66" s="158"/>
      <c r="YF66" s="158"/>
      <c r="YG66" s="158"/>
      <c r="YH66" s="158"/>
      <c r="YI66" s="158"/>
      <c r="YJ66" s="158"/>
      <c r="YK66" s="158"/>
      <c r="YL66" s="158"/>
      <c r="YM66" s="158"/>
      <c r="YN66" s="158"/>
      <c r="YO66" s="158"/>
      <c r="YP66" s="158"/>
      <c r="YQ66" s="158"/>
      <c r="YR66" s="158"/>
      <c r="YT66" s="158"/>
      <c r="YU66" s="158"/>
      <c r="YV66" s="158"/>
      <c r="YW66" s="158"/>
      <c r="YX66" s="158"/>
      <c r="YY66" s="158"/>
      <c r="YZ66" s="158"/>
      <c r="ZA66" s="158"/>
      <c r="ZB66" s="158"/>
      <c r="ZC66" s="158"/>
      <c r="ZD66" s="158"/>
      <c r="ZE66" s="158"/>
      <c r="ZF66" s="158"/>
      <c r="ZG66" s="158"/>
      <c r="ZH66" s="158"/>
      <c r="ZI66" s="158"/>
      <c r="ZJ66" s="158"/>
      <c r="ZK66" s="158"/>
      <c r="ZL66" s="158"/>
      <c r="ZM66" s="158"/>
      <c r="ZO66" s="158"/>
      <c r="ZP66" s="158"/>
      <c r="ZQ66" s="158"/>
      <c r="ZR66" s="158"/>
      <c r="ZS66" s="158"/>
      <c r="ZT66" s="158"/>
      <c r="ZU66" s="158"/>
      <c r="ZV66" s="158"/>
      <c r="ZW66" s="158"/>
      <c r="ZX66" s="158"/>
      <c r="ZY66" s="158"/>
      <c r="ZZ66" s="158"/>
      <c r="AAA66" s="158"/>
      <c r="AAB66" s="158"/>
      <c r="AAC66" s="158"/>
      <c r="AAD66" s="158"/>
      <c r="AAE66" s="158"/>
      <c r="AAF66" s="158"/>
      <c r="AAG66" s="158"/>
      <c r="AAH66" s="158"/>
      <c r="AAJ66" s="158"/>
      <c r="AAK66" s="158"/>
      <c r="AAL66" s="158"/>
      <c r="AAM66" s="158"/>
      <c r="AAN66" s="158"/>
      <c r="AAO66" s="158"/>
      <c r="AAP66" s="158"/>
      <c r="AAQ66" s="158"/>
      <c r="AAR66" s="158"/>
      <c r="AAS66" s="158"/>
      <c r="AAT66" s="158"/>
      <c r="AAU66" s="158"/>
      <c r="AAV66" s="158"/>
      <c r="AAW66" s="158"/>
      <c r="AAX66" s="158"/>
      <c r="AAY66" s="158"/>
      <c r="AAZ66" s="158"/>
      <c r="ABA66" s="158"/>
      <c r="ABB66" s="158"/>
      <c r="ABC66" s="158"/>
      <c r="ABE66" s="158"/>
      <c r="ABF66" s="158"/>
      <c r="ABG66" s="158"/>
      <c r="ABH66" s="158"/>
      <c r="ABI66" s="158"/>
      <c r="ABJ66" s="158"/>
      <c r="ABK66" s="158"/>
      <c r="ABL66" s="158"/>
      <c r="ABM66" s="158"/>
      <c r="ABN66" s="158"/>
      <c r="ABO66" s="158"/>
      <c r="ABP66" s="158"/>
      <c r="ABQ66" s="158"/>
      <c r="ABR66" s="158"/>
      <c r="ABS66" s="158"/>
      <c r="ABT66" s="158"/>
      <c r="ABU66" s="158"/>
      <c r="ABV66" s="158"/>
      <c r="ABW66" s="158"/>
      <c r="ABX66" s="158"/>
      <c r="ABZ66" s="158"/>
      <c r="ACA66" s="158"/>
      <c r="ACB66" s="158"/>
      <c r="ACC66" s="158"/>
      <c r="ACD66" s="158"/>
      <c r="ACE66" s="158"/>
      <c r="ACF66" s="158"/>
      <c r="ACG66" s="158"/>
      <c r="ACH66" s="158"/>
      <c r="ACI66" s="158"/>
      <c r="ACJ66" s="158"/>
      <c r="ACK66" s="158"/>
      <c r="ACL66" s="158"/>
      <c r="ACM66" s="158"/>
      <c r="ACN66" s="158"/>
      <c r="ACO66" s="158"/>
      <c r="ACP66" s="158"/>
      <c r="ACQ66" s="158"/>
      <c r="ACR66" s="158"/>
      <c r="ACS66" s="158"/>
      <c r="ACU66" s="158"/>
      <c r="ACV66" s="158"/>
      <c r="ACW66" s="158"/>
      <c r="ACX66" s="158"/>
      <c r="ACY66" s="158"/>
      <c r="ACZ66" s="158"/>
      <c r="ADA66" s="158"/>
      <c r="ADB66" s="158"/>
      <c r="ADC66" s="158"/>
      <c r="ADD66" s="158"/>
      <c r="ADE66" s="158"/>
      <c r="ADF66" s="158"/>
      <c r="ADG66" s="158"/>
      <c r="ADH66" s="158"/>
      <c r="ADI66" s="158"/>
      <c r="ADJ66" s="158"/>
      <c r="ADK66" s="158"/>
      <c r="ADL66" s="158"/>
      <c r="ADM66" s="158"/>
      <c r="ADN66" s="158"/>
      <c r="ADP66" s="158"/>
      <c r="ADQ66" s="158"/>
      <c r="ADR66" s="158"/>
      <c r="ADS66" s="158"/>
      <c r="ADT66" s="158"/>
      <c r="ADU66" s="158"/>
      <c r="ADV66" s="158"/>
      <c r="ADW66" s="158"/>
      <c r="ADX66" s="158"/>
      <c r="ADY66" s="158"/>
      <c r="ADZ66" s="158"/>
      <c r="AEA66" s="158"/>
      <c r="AEB66" s="158"/>
      <c r="AEC66" s="158"/>
      <c r="AED66" s="158"/>
      <c r="AEE66" s="158"/>
      <c r="AEF66" s="158"/>
      <c r="AEG66" s="158"/>
      <c r="AEH66" s="158"/>
      <c r="AEI66" s="158"/>
      <c r="AEK66" s="158"/>
      <c r="AEL66" s="158"/>
      <c r="AEM66" s="158"/>
      <c r="AEN66" s="158"/>
      <c r="AEO66" s="158"/>
      <c r="AEP66" s="158"/>
      <c r="AEQ66" s="158"/>
      <c r="AER66" s="158"/>
      <c r="AES66" s="158"/>
      <c r="AET66" s="158"/>
      <c r="AEU66" s="158"/>
      <c r="AEV66" s="158"/>
      <c r="AEW66" s="158"/>
      <c r="AEX66" s="158"/>
      <c r="AEY66" s="158"/>
      <c r="AEZ66" s="158"/>
      <c r="AFA66" s="158"/>
      <c r="AFB66" s="158"/>
      <c r="AFC66" s="158"/>
      <c r="AFD66" s="158"/>
    </row>
    <row r="67" spans="1:836" s="159" customFormat="1" ht="20.100000000000001" customHeight="1" outlineLevel="4">
      <c r="A67" s="166"/>
      <c r="B67" s="162" t="s">
        <v>491</v>
      </c>
      <c r="C67" s="100" t="s">
        <v>499</v>
      </c>
      <c r="D67" s="110"/>
      <c r="E67" s="167"/>
      <c r="F67" s="211">
        <f>G66+1</f>
        <v>45540</v>
      </c>
      <c r="G67" s="212">
        <f t="shared" si="78"/>
        <v>45546</v>
      </c>
      <c r="H67" s="156">
        <v>7</v>
      </c>
      <c r="I67" s="157">
        <f t="shared" ca="1" si="61"/>
        <v>0</v>
      </c>
      <c r="J67" s="207">
        <f ca="1">H67*K67-H67*I67</f>
        <v>0</v>
      </c>
      <c r="K67" s="111">
        <v>0</v>
      </c>
      <c r="L67" s="158"/>
      <c r="M67" s="158"/>
      <c r="N67" s="158"/>
      <c r="O67" s="158"/>
      <c r="P67" s="158"/>
      <c r="Q67" s="158"/>
      <c r="R67" s="158"/>
      <c r="S67" s="158"/>
      <c r="T67" s="158"/>
      <c r="U67" s="158"/>
      <c r="V67" s="158"/>
      <c r="W67" s="158"/>
      <c r="X67" s="158"/>
      <c r="Y67" s="158"/>
      <c r="Z67" s="158"/>
      <c r="AA67" s="158"/>
      <c r="AB67" s="158"/>
      <c r="AC67" s="158"/>
      <c r="AD67" s="158"/>
      <c r="AE67" s="158"/>
      <c r="AF67" s="158"/>
      <c r="AG67" s="158"/>
      <c r="AH67" s="158"/>
      <c r="AI67" s="158"/>
      <c r="AJ67" s="158"/>
      <c r="AK67" s="158"/>
      <c r="AL67" s="158"/>
      <c r="AM67" s="158"/>
      <c r="AN67" s="158"/>
      <c r="AO67" s="158"/>
      <c r="AP67" s="158"/>
      <c r="AQ67" s="158"/>
      <c r="AR67" s="158"/>
      <c r="AS67" s="158"/>
      <c r="AT67" s="158"/>
      <c r="AU67" s="158"/>
      <c r="AV67" s="158"/>
      <c r="AW67" s="158"/>
      <c r="AX67" s="158"/>
      <c r="AY67" s="158"/>
      <c r="AZ67" s="158"/>
      <c r="BA67" s="158"/>
      <c r="BB67" s="158"/>
      <c r="BC67" s="158"/>
      <c r="BD67" s="158"/>
      <c r="BE67" s="158"/>
      <c r="BF67" s="158"/>
      <c r="BG67" s="158"/>
      <c r="BH67" s="158"/>
      <c r="BI67" s="158"/>
      <c r="BJ67" s="158"/>
      <c r="BK67" s="158"/>
      <c r="BL67" s="158"/>
      <c r="BM67" s="158"/>
      <c r="BN67" s="158"/>
      <c r="BO67" s="158"/>
      <c r="BP67" s="158"/>
      <c r="BQ67" s="158"/>
      <c r="BR67" s="158"/>
      <c r="BS67" s="158"/>
      <c r="BT67" s="158"/>
      <c r="BU67" s="158"/>
      <c r="BV67" s="158"/>
      <c r="BW67" s="158"/>
      <c r="BX67" s="158"/>
      <c r="BY67" s="158"/>
      <c r="BZ67" s="158"/>
      <c r="CA67" s="158"/>
      <c r="CB67" s="158"/>
      <c r="CC67" s="158"/>
      <c r="CD67" s="158"/>
      <c r="CE67" s="158"/>
      <c r="CF67" s="158"/>
      <c r="CG67" s="158"/>
      <c r="CH67" s="158"/>
      <c r="CI67" s="158"/>
      <c r="CJ67" s="158"/>
      <c r="CK67" s="158"/>
      <c r="CL67" s="158"/>
      <c r="CM67" s="158"/>
      <c r="CN67" s="158"/>
      <c r="CO67" s="158"/>
      <c r="CP67" s="158"/>
      <c r="CQ67" s="158"/>
      <c r="CR67" s="158"/>
      <c r="CS67" s="158"/>
      <c r="CT67" s="158"/>
      <c r="CU67" s="158"/>
      <c r="CV67" s="158"/>
      <c r="CW67" s="158"/>
      <c r="CX67" s="158"/>
      <c r="CY67" s="158"/>
      <c r="CZ67" s="158"/>
      <c r="DA67" s="158"/>
      <c r="DB67" s="158"/>
      <c r="DC67" s="158"/>
      <c r="DD67" s="158"/>
      <c r="DE67" s="158"/>
      <c r="DF67" s="158"/>
      <c r="DG67" s="158"/>
      <c r="DH67" s="158"/>
      <c r="DI67" s="158"/>
      <c r="DJ67" s="158"/>
      <c r="DK67" s="158"/>
      <c r="DL67" s="158"/>
      <c r="DM67" s="158"/>
      <c r="DN67" s="158"/>
      <c r="DO67" s="158"/>
      <c r="DP67" s="158"/>
      <c r="DQ67" s="158"/>
      <c r="DR67" s="158"/>
      <c r="DS67" s="158"/>
      <c r="DT67" s="158"/>
      <c r="DU67" s="158"/>
      <c r="DV67" s="158"/>
      <c r="DW67" s="158"/>
      <c r="DX67" s="158"/>
      <c r="DY67" s="158"/>
      <c r="DZ67" s="158"/>
      <c r="EA67" s="158"/>
      <c r="EB67" s="158"/>
      <c r="EC67" s="158"/>
      <c r="ED67" s="158"/>
      <c r="EE67" s="158"/>
      <c r="EF67" s="158"/>
      <c r="EG67" s="158"/>
      <c r="EH67" s="158"/>
      <c r="EI67" s="158"/>
      <c r="EJ67" s="158"/>
      <c r="EK67" s="158"/>
      <c r="EL67" s="158"/>
      <c r="EM67" s="158"/>
      <c r="EN67" s="158"/>
      <c r="EO67" s="158"/>
      <c r="EP67" s="158"/>
      <c r="EQ67" s="158"/>
      <c r="ER67" s="158"/>
      <c r="ES67" s="158"/>
      <c r="ET67" s="158"/>
      <c r="EU67" s="158"/>
      <c r="EV67" s="158"/>
      <c r="EW67" s="158"/>
      <c r="EX67" s="158"/>
      <c r="EY67" s="158"/>
      <c r="EZ67" s="158"/>
      <c r="FA67" s="158"/>
      <c r="FB67" s="158"/>
      <c r="FC67" s="158"/>
      <c r="FD67" s="158"/>
      <c r="FE67" s="158"/>
      <c r="FF67" s="158"/>
      <c r="FG67" s="158"/>
      <c r="FH67" s="158"/>
      <c r="FI67" s="158"/>
      <c r="FJ67" s="158"/>
      <c r="FK67" s="158"/>
      <c r="FL67" s="158"/>
      <c r="FM67" s="158"/>
      <c r="FN67" s="158"/>
      <c r="FO67" s="158"/>
      <c r="FP67" s="158"/>
      <c r="FQ67" s="158"/>
      <c r="FR67" s="158"/>
      <c r="FS67" s="158"/>
      <c r="FT67" s="158"/>
      <c r="FU67" s="158"/>
      <c r="FV67" s="158"/>
      <c r="FW67" s="158"/>
      <c r="FX67" s="158"/>
      <c r="FY67" s="158"/>
      <c r="FZ67" s="158"/>
      <c r="GA67" s="158"/>
      <c r="GB67" s="158"/>
      <c r="GC67" s="158"/>
      <c r="GD67" s="158"/>
      <c r="GE67" s="158"/>
      <c r="GF67" s="158"/>
      <c r="GG67" s="158"/>
      <c r="GH67" s="158"/>
      <c r="GI67" s="158"/>
      <c r="GJ67" s="158"/>
      <c r="GK67" s="158"/>
      <c r="GL67" s="158"/>
      <c r="GM67" s="158"/>
      <c r="GN67" s="158"/>
      <c r="GO67" s="158"/>
      <c r="GP67" s="158"/>
      <c r="GQ67" s="158"/>
      <c r="GR67" s="158"/>
      <c r="GS67" s="158"/>
      <c r="GT67" s="158"/>
      <c r="GU67" s="158"/>
      <c r="GV67" s="158"/>
      <c r="GW67" s="158"/>
      <c r="GX67" s="158"/>
      <c r="GY67" s="158"/>
      <c r="GZ67" s="158"/>
      <c r="HA67" s="158"/>
      <c r="HB67" s="158"/>
      <c r="HC67" s="158"/>
      <c r="HD67" s="158"/>
      <c r="HE67" s="158"/>
      <c r="HF67" s="158"/>
      <c r="HG67" s="158"/>
      <c r="HH67" s="158"/>
      <c r="HI67" s="158"/>
      <c r="HJ67" s="158"/>
      <c r="HK67" s="158"/>
      <c r="HL67" s="158"/>
      <c r="HM67" s="158"/>
      <c r="HN67" s="158"/>
      <c r="HO67" s="158"/>
      <c r="HP67" s="158"/>
      <c r="HQ67" s="158"/>
      <c r="HR67" s="158"/>
      <c r="HS67" s="158"/>
      <c r="HT67" s="158"/>
      <c r="HU67" s="158"/>
      <c r="HV67" s="158"/>
      <c r="HW67" s="158"/>
      <c r="HX67" s="158"/>
      <c r="HY67" s="158"/>
      <c r="HZ67" s="158"/>
      <c r="IA67" s="158"/>
      <c r="IB67" s="158"/>
      <c r="IC67" s="158"/>
      <c r="ID67" s="158"/>
      <c r="IE67" s="158"/>
      <c r="IF67" s="158"/>
      <c r="IG67" s="158"/>
      <c r="IH67" s="158"/>
      <c r="II67" s="158"/>
      <c r="IJ67" s="158"/>
      <c r="IK67" s="158"/>
      <c r="IL67" s="158"/>
      <c r="IM67" s="158"/>
      <c r="IN67" s="158"/>
      <c r="IO67" s="158"/>
      <c r="IP67" s="158"/>
      <c r="IQ67" s="158"/>
      <c r="IR67" s="158"/>
      <c r="IS67" s="158"/>
      <c r="IT67" s="158"/>
      <c r="IU67" s="158"/>
      <c r="IV67" s="158"/>
      <c r="IW67" s="158"/>
      <c r="IX67" s="158"/>
      <c r="IY67" s="158"/>
      <c r="IZ67" s="158"/>
      <c r="JA67" s="158"/>
      <c r="JB67" s="158"/>
      <c r="JC67" s="158"/>
      <c r="JD67" s="158"/>
      <c r="JE67" s="158"/>
      <c r="JF67" s="158"/>
      <c r="JG67" s="158"/>
      <c r="JH67" s="158"/>
      <c r="JI67" s="158"/>
      <c r="JJ67" s="158"/>
      <c r="JK67" s="158"/>
      <c r="JL67" s="158"/>
      <c r="JM67" s="158"/>
      <c r="JN67" s="158"/>
      <c r="JO67" s="158"/>
      <c r="JP67" s="158"/>
      <c r="JQ67" s="158"/>
      <c r="JR67" s="158"/>
      <c r="JS67" s="158"/>
      <c r="JT67" s="158"/>
      <c r="JU67" s="158"/>
      <c r="JV67" s="158"/>
      <c r="JW67" s="158"/>
      <c r="JX67" s="158"/>
      <c r="JY67" s="158"/>
      <c r="JZ67" s="158"/>
      <c r="KA67" s="158"/>
      <c r="KB67" s="158"/>
      <c r="KC67" s="158"/>
      <c r="KD67" s="158"/>
      <c r="KE67" s="158"/>
      <c r="KF67" s="158"/>
      <c r="KG67" s="158"/>
      <c r="KH67" s="158"/>
      <c r="KI67" s="158"/>
      <c r="KJ67" s="158"/>
      <c r="KK67" s="158"/>
      <c r="KL67" s="158"/>
      <c r="KM67" s="158"/>
      <c r="KN67" s="158"/>
      <c r="KO67" s="158"/>
      <c r="KP67" s="158"/>
      <c r="KQ67" s="158"/>
      <c r="KR67" s="158"/>
      <c r="KS67" s="158"/>
      <c r="KT67" s="158"/>
      <c r="KU67" s="158"/>
      <c r="KV67" s="158"/>
      <c r="KW67" s="158"/>
      <c r="KX67" s="158"/>
      <c r="KY67" s="158"/>
      <c r="KZ67" s="158"/>
      <c r="LA67" s="158"/>
      <c r="LB67" s="158"/>
      <c r="LC67" s="158"/>
      <c r="LD67" s="158"/>
      <c r="LE67" s="158"/>
      <c r="LF67" s="158"/>
      <c r="LG67" s="158"/>
      <c r="LH67" s="158"/>
      <c r="LI67" s="158"/>
      <c r="LJ67" s="158"/>
      <c r="LK67" s="158"/>
      <c r="LL67" s="158"/>
      <c r="LM67" s="158"/>
      <c r="LN67" s="158"/>
      <c r="LO67" s="158"/>
      <c r="LP67" s="158"/>
      <c r="LQ67" s="158"/>
      <c r="LR67" s="158"/>
      <c r="LS67" s="158"/>
      <c r="LT67" s="158"/>
      <c r="LU67" s="158"/>
      <c r="LV67" s="158"/>
      <c r="LW67" s="158"/>
      <c r="LX67" s="158"/>
      <c r="LY67" s="158"/>
      <c r="LZ67" s="158"/>
      <c r="MA67" s="158"/>
      <c r="MB67" s="158"/>
      <c r="MC67" s="158"/>
      <c r="MD67" s="158"/>
      <c r="ME67" s="158"/>
      <c r="MF67" s="158"/>
      <c r="MG67" s="158"/>
      <c r="MH67" s="158"/>
      <c r="MI67" s="158"/>
      <c r="MJ67" s="158"/>
      <c r="MK67" s="158"/>
      <c r="ML67" s="158"/>
      <c r="MM67" s="158"/>
      <c r="MN67" s="158"/>
      <c r="MO67" s="158"/>
      <c r="MP67" s="158"/>
      <c r="MQ67" s="158"/>
      <c r="MR67" s="158"/>
      <c r="MS67" s="158"/>
      <c r="MT67" s="158"/>
      <c r="MU67" s="158"/>
      <c r="MV67" s="158"/>
      <c r="MW67" s="158"/>
      <c r="MX67" s="158"/>
      <c r="MY67" s="158"/>
      <c r="MZ67" s="158"/>
      <c r="NA67" s="158"/>
      <c r="NB67" s="158"/>
      <c r="NC67" s="158"/>
      <c r="ND67" s="158"/>
      <c r="NE67" s="158"/>
      <c r="NF67" s="158"/>
      <c r="NG67" s="158"/>
      <c r="NH67" s="158"/>
      <c r="NI67" s="158"/>
      <c r="NJ67" s="158"/>
      <c r="NK67" s="158"/>
      <c r="NL67" s="158"/>
      <c r="NM67" s="158"/>
      <c r="NN67" s="158"/>
      <c r="NO67" s="158"/>
      <c r="NP67" s="158"/>
      <c r="NQ67" s="158"/>
      <c r="NR67" s="158"/>
      <c r="NS67" s="158"/>
      <c r="NT67" s="158"/>
      <c r="NU67" s="158"/>
      <c r="NV67" s="158"/>
      <c r="NW67" s="158"/>
      <c r="NX67" s="158"/>
      <c r="NY67" s="158"/>
      <c r="NZ67" s="158"/>
      <c r="OA67" s="158"/>
      <c r="OB67" s="158"/>
      <c r="OC67" s="158"/>
      <c r="OD67" s="158"/>
      <c r="OE67" s="158"/>
      <c r="OF67" s="158"/>
      <c r="OG67" s="158"/>
      <c r="OH67" s="158"/>
      <c r="OI67" s="158"/>
      <c r="OJ67" s="158"/>
      <c r="OK67" s="158"/>
      <c r="OL67" s="158"/>
      <c r="OM67" s="158"/>
      <c r="ON67" s="158"/>
      <c r="OO67" s="158"/>
      <c r="OP67" s="158"/>
      <c r="OQ67" s="158"/>
      <c r="OR67" s="158"/>
      <c r="OS67" s="158"/>
      <c r="OT67" s="158"/>
      <c r="OU67" s="158"/>
      <c r="OV67" s="158"/>
      <c r="OW67" s="158"/>
      <c r="OX67" s="158"/>
      <c r="OY67" s="158"/>
      <c r="OZ67" s="158"/>
      <c r="PA67" s="158"/>
      <c r="PB67" s="158"/>
      <c r="PC67" s="158"/>
      <c r="PD67" s="158"/>
      <c r="PE67" s="158"/>
      <c r="PF67" s="158"/>
      <c r="PG67" s="158"/>
      <c r="PH67" s="158"/>
      <c r="PI67" s="158"/>
      <c r="PJ67" s="158"/>
      <c r="PK67" s="158"/>
      <c r="PL67" s="158"/>
      <c r="PM67" s="158"/>
      <c r="PN67" s="158"/>
      <c r="PO67" s="158"/>
      <c r="PP67" s="158"/>
      <c r="PQ67" s="158"/>
      <c r="PR67" s="158"/>
      <c r="PS67" s="158"/>
      <c r="PT67" s="158"/>
      <c r="PU67" s="158"/>
      <c r="PV67" s="158"/>
      <c r="PW67" s="158"/>
      <c r="PX67" s="158"/>
      <c r="PY67" s="158"/>
      <c r="PZ67" s="158"/>
      <c r="QA67" s="158"/>
      <c r="QB67" s="158"/>
      <c r="QC67" s="158"/>
      <c r="QD67" s="158"/>
      <c r="QE67" s="158"/>
      <c r="QF67" s="158"/>
      <c r="QG67" s="158"/>
      <c r="QH67" s="158"/>
      <c r="QI67" s="158"/>
      <c r="QJ67" s="158"/>
      <c r="QK67" s="158"/>
      <c r="QL67" s="158"/>
      <c r="QM67" s="158"/>
      <c r="QN67" s="158"/>
      <c r="QO67" s="158"/>
      <c r="QP67" s="158"/>
      <c r="QQ67" s="158"/>
      <c r="QR67" s="158"/>
      <c r="QS67" s="158"/>
      <c r="QT67" s="158"/>
      <c r="QU67" s="158"/>
      <c r="QV67" s="158"/>
      <c r="QW67" s="158"/>
      <c r="QX67" s="158"/>
      <c r="QY67" s="158"/>
      <c r="QZ67" s="158"/>
      <c r="RA67" s="158"/>
      <c r="RB67" s="158"/>
      <c r="RC67" s="158"/>
      <c r="RD67" s="158"/>
      <c r="RE67" s="158"/>
      <c r="RF67" s="158"/>
      <c r="RG67" s="158"/>
      <c r="RH67" s="158"/>
      <c r="RI67" s="158"/>
      <c r="RJ67" s="158"/>
      <c r="RK67" s="158"/>
      <c r="RL67" s="158"/>
      <c r="RM67" s="158"/>
      <c r="RN67" s="158"/>
      <c r="RO67" s="158"/>
      <c r="RP67" s="158"/>
      <c r="RQ67" s="158"/>
      <c r="RR67" s="158"/>
      <c r="RS67" s="158"/>
      <c r="RT67" s="158"/>
      <c r="RU67" s="158"/>
      <c r="RV67" s="158"/>
      <c r="RW67" s="158"/>
      <c r="RX67" s="158"/>
      <c r="RY67" s="158"/>
      <c r="RZ67" s="158"/>
      <c r="SA67" s="158"/>
      <c r="SB67" s="158"/>
      <c r="SC67" s="158"/>
      <c r="SD67" s="158"/>
      <c r="SE67" s="158"/>
      <c r="SF67" s="158"/>
      <c r="SG67" s="158"/>
      <c r="SH67" s="158"/>
      <c r="SI67" s="158"/>
      <c r="SJ67" s="158"/>
      <c r="SK67" s="158"/>
      <c r="SL67" s="158"/>
      <c r="SM67" s="158"/>
      <c r="SN67" s="158"/>
      <c r="SO67" s="158"/>
      <c r="SP67" s="158"/>
      <c r="SQ67" s="158"/>
      <c r="SR67" s="158"/>
      <c r="SS67" s="158"/>
      <c r="ST67" s="158"/>
      <c r="SU67" s="158"/>
      <c r="SV67" s="158"/>
      <c r="SW67" s="158"/>
      <c r="SX67" s="158"/>
      <c r="SY67" s="158"/>
      <c r="SZ67" s="158"/>
      <c r="TA67" s="158"/>
      <c r="TB67" s="158"/>
      <c r="TC67" s="158"/>
      <c r="TD67" s="158"/>
      <c r="TE67" s="158"/>
      <c r="TF67" s="158"/>
      <c r="TG67" s="158"/>
      <c r="TH67" s="158"/>
      <c r="TI67" s="158"/>
      <c r="TJ67" s="158"/>
      <c r="TK67" s="158"/>
      <c r="TL67" s="158"/>
      <c r="TM67" s="158"/>
      <c r="TN67" s="158"/>
      <c r="TO67" s="158"/>
      <c r="TP67" s="158"/>
      <c r="TQ67" s="158"/>
      <c r="TR67" s="158"/>
      <c r="TS67" s="158"/>
      <c r="TT67" s="158"/>
      <c r="TU67" s="158"/>
      <c r="TV67" s="158"/>
      <c r="TW67" s="158"/>
      <c r="TX67" s="158"/>
      <c r="TY67" s="158"/>
      <c r="TZ67" s="158"/>
      <c r="UA67" s="158"/>
      <c r="UB67" s="158"/>
      <c r="UC67" s="158"/>
      <c r="UD67" s="158"/>
      <c r="UE67" s="158"/>
      <c r="UF67" s="158"/>
      <c r="UG67" s="158"/>
      <c r="UH67" s="158"/>
      <c r="UI67" s="158"/>
      <c r="UJ67" s="158"/>
      <c r="UK67" s="158"/>
      <c r="UL67" s="158"/>
      <c r="UM67" s="158"/>
      <c r="UN67" s="158"/>
      <c r="UO67" s="158"/>
      <c r="UP67" s="158"/>
      <c r="UQ67" s="158"/>
      <c r="US67" s="158"/>
      <c r="UT67" s="158"/>
      <c r="UU67" s="158"/>
      <c r="UV67" s="158"/>
      <c r="UW67" s="158"/>
      <c r="UX67" s="158"/>
      <c r="UY67" s="158"/>
      <c r="UZ67" s="158"/>
      <c r="VA67" s="158"/>
      <c r="VB67" s="158"/>
      <c r="VC67" s="158"/>
      <c r="VD67" s="158"/>
      <c r="VE67" s="158"/>
      <c r="VF67" s="158"/>
      <c r="VG67" s="158"/>
      <c r="VH67" s="158"/>
      <c r="VI67" s="158"/>
      <c r="VJ67" s="158"/>
      <c r="VK67" s="158"/>
      <c r="VL67" s="158"/>
      <c r="VN67" s="158"/>
      <c r="VO67" s="158"/>
      <c r="VP67" s="158"/>
      <c r="VQ67" s="158"/>
      <c r="VR67" s="158"/>
      <c r="VS67" s="158"/>
      <c r="VT67" s="158"/>
      <c r="VU67" s="158"/>
      <c r="VV67" s="158"/>
      <c r="VW67" s="158"/>
      <c r="VX67" s="158"/>
      <c r="VY67" s="158"/>
      <c r="VZ67" s="158"/>
      <c r="WA67" s="158"/>
      <c r="WB67" s="158"/>
      <c r="WC67" s="158"/>
      <c r="WD67" s="158"/>
      <c r="WE67" s="158"/>
      <c r="WF67" s="158"/>
      <c r="WG67" s="158"/>
      <c r="WI67" s="158"/>
      <c r="WJ67" s="158"/>
      <c r="WK67" s="158"/>
      <c r="WL67" s="158"/>
      <c r="WM67" s="158"/>
      <c r="WN67" s="158"/>
      <c r="WO67" s="158"/>
      <c r="WP67" s="158"/>
      <c r="WQ67" s="158"/>
      <c r="WR67" s="158"/>
      <c r="WS67" s="158"/>
      <c r="WT67" s="158"/>
      <c r="WU67" s="158"/>
      <c r="WV67" s="158"/>
      <c r="WW67" s="158"/>
      <c r="WX67" s="158"/>
      <c r="WY67" s="158"/>
      <c r="WZ67" s="158"/>
      <c r="XA67" s="158"/>
      <c r="XB67" s="158"/>
      <c r="XD67" s="158"/>
      <c r="XE67" s="158"/>
      <c r="XF67" s="158"/>
      <c r="XG67" s="158"/>
      <c r="XH67" s="158"/>
      <c r="XI67" s="158"/>
      <c r="XJ67" s="158"/>
      <c r="XK67" s="158"/>
      <c r="XL67" s="158"/>
      <c r="XM67" s="158"/>
      <c r="XN67" s="158"/>
      <c r="XO67" s="158"/>
      <c r="XP67" s="158"/>
      <c r="XQ67" s="158"/>
      <c r="XR67" s="158"/>
      <c r="XS67" s="158"/>
      <c r="XT67" s="158"/>
      <c r="XU67" s="158"/>
      <c r="XV67" s="158"/>
      <c r="XW67" s="158"/>
      <c r="XY67" s="158"/>
      <c r="XZ67" s="158"/>
      <c r="YA67" s="158"/>
      <c r="YB67" s="158"/>
      <c r="YC67" s="158"/>
      <c r="YD67" s="158"/>
      <c r="YE67" s="158"/>
      <c r="YF67" s="158"/>
      <c r="YG67" s="158"/>
      <c r="YH67" s="158"/>
      <c r="YI67" s="158"/>
      <c r="YJ67" s="158"/>
      <c r="YK67" s="158"/>
      <c r="YL67" s="158"/>
      <c r="YM67" s="158"/>
      <c r="YN67" s="158"/>
      <c r="YO67" s="158"/>
      <c r="YP67" s="158"/>
      <c r="YQ67" s="158"/>
      <c r="YR67" s="158"/>
      <c r="YT67" s="158"/>
      <c r="YU67" s="158"/>
      <c r="YV67" s="158"/>
      <c r="YW67" s="158"/>
      <c r="YX67" s="158"/>
      <c r="YY67" s="158"/>
      <c r="YZ67" s="158"/>
      <c r="ZA67" s="158"/>
      <c r="ZB67" s="158"/>
      <c r="ZC67" s="158"/>
      <c r="ZD67" s="158"/>
      <c r="ZE67" s="158"/>
      <c r="ZF67" s="158"/>
      <c r="ZG67" s="158"/>
      <c r="ZH67" s="158"/>
      <c r="ZI67" s="158"/>
      <c r="ZJ67" s="158"/>
      <c r="ZK67" s="158"/>
      <c r="ZL67" s="158"/>
      <c r="ZM67" s="158"/>
      <c r="ZO67" s="158"/>
      <c r="ZP67" s="158"/>
      <c r="ZQ67" s="158"/>
      <c r="ZR67" s="158"/>
      <c r="ZS67" s="158"/>
      <c r="ZT67" s="158"/>
      <c r="ZU67" s="158"/>
      <c r="ZV67" s="158"/>
      <c r="ZW67" s="158"/>
      <c r="ZX67" s="158"/>
      <c r="ZY67" s="158"/>
      <c r="ZZ67" s="158"/>
      <c r="AAA67" s="158"/>
      <c r="AAB67" s="158"/>
      <c r="AAC67" s="158"/>
      <c r="AAD67" s="158"/>
      <c r="AAE67" s="158"/>
      <c r="AAF67" s="158"/>
      <c r="AAG67" s="158"/>
      <c r="AAH67" s="158"/>
      <c r="AAJ67" s="158"/>
      <c r="AAK67" s="158"/>
      <c r="AAL67" s="158"/>
      <c r="AAM67" s="158"/>
      <c r="AAN67" s="158"/>
      <c r="AAO67" s="158"/>
      <c r="AAP67" s="158"/>
      <c r="AAQ67" s="158"/>
      <c r="AAR67" s="158"/>
      <c r="AAS67" s="158"/>
      <c r="AAT67" s="158"/>
      <c r="AAU67" s="158"/>
      <c r="AAV67" s="158"/>
      <c r="AAW67" s="158"/>
      <c r="AAX67" s="158"/>
      <c r="AAY67" s="158"/>
      <c r="AAZ67" s="158"/>
      <c r="ABA67" s="158"/>
      <c r="ABB67" s="158"/>
      <c r="ABC67" s="158"/>
      <c r="ABE67" s="158"/>
      <c r="ABF67" s="158"/>
      <c r="ABG67" s="158"/>
      <c r="ABH67" s="158"/>
      <c r="ABI67" s="158"/>
      <c r="ABJ67" s="158"/>
      <c r="ABK67" s="158"/>
      <c r="ABL67" s="158"/>
      <c r="ABM67" s="158"/>
      <c r="ABN67" s="158"/>
      <c r="ABO67" s="158"/>
      <c r="ABP67" s="158"/>
      <c r="ABQ67" s="158"/>
      <c r="ABR67" s="158"/>
      <c r="ABS67" s="158"/>
      <c r="ABT67" s="158"/>
      <c r="ABU67" s="158"/>
      <c r="ABV67" s="158"/>
      <c r="ABW67" s="158"/>
      <c r="ABX67" s="158"/>
      <c r="ABZ67" s="158"/>
      <c r="ACA67" s="158"/>
      <c r="ACB67" s="158"/>
      <c r="ACC67" s="158"/>
      <c r="ACD67" s="158"/>
      <c r="ACE67" s="158"/>
      <c r="ACF67" s="158"/>
      <c r="ACG67" s="158"/>
      <c r="ACH67" s="158"/>
      <c r="ACI67" s="158"/>
      <c r="ACJ67" s="158"/>
      <c r="ACK67" s="158"/>
      <c r="ACL67" s="158"/>
      <c r="ACM67" s="158"/>
      <c r="ACN67" s="158"/>
      <c r="ACO67" s="158"/>
      <c r="ACP67" s="158"/>
      <c r="ACQ67" s="158"/>
      <c r="ACR67" s="158"/>
      <c r="ACS67" s="158"/>
      <c r="ACU67" s="158"/>
      <c r="ACV67" s="158"/>
      <c r="ACW67" s="158"/>
      <c r="ACX67" s="158"/>
      <c r="ACY67" s="158"/>
      <c r="ACZ67" s="158"/>
      <c r="ADA67" s="158"/>
      <c r="ADB67" s="158"/>
      <c r="ADC67" s="158"/>
      <c r="ADD67" s="158"/>
      <c r="ADE67" s="158"/>
      <c r="ADF67" s="158"/>
      <c r="ADG67" s="158"/>
      <c r="ADH67" s="158"/>
      <c r="ADI67" s="158"/>
      <c r="ADJ67" s="158"/>
      <c r="ADK67" s="158"/>
      <c r="ADL67" s="158"/>
      <c r="ADM67" s="158"/>
      <c r="ADN67" s="158"/>
      <c r="ADP67" s="158"/>
      <c r="ADQ67" s="158"/>
      <c r="ADR67" s="158"/>
      <c r="ADS67" s="158"/>
      <c r="ADT67" s="158"/>
      <c r="ADU67" s="158"/>
      <c r="ADV67" s="158"/>
      <c r="ADW67" s="158"/>
      <c r="ADX67" s="158"/>
      <c r="ADY67" s="158"/>
      <c r="ADZ67" s="158"/>
      <c r="AEA67" s="158"/>
      <c r="AEB67" s="158"/>
      <c r="AEC67" s="158"/>
      <c r="AED67" s="158"/>
      <c r="AEE67" s="158"/>
      <c r="AEF67" s="158"/>
      <c r="AEG67" s="158"/>
      <c r="AEH67" s="158"/>
      <c r="AEI67" s="158"/>
      <c r="AEK67" s="158"/>
      <c r="AEL67" s="158"/>
      <c r="AEM67" s="158"/>
      <c r="AEN67" s="158"/>
      <c r="AEO67" s="158"/>
      <c r="AEP67" s="158"/>
      <c r="AEQ67" s="158"/>
      <c r="AER67" s="158"/>
      <c r="AES67" s="158"/>
      <c r="AET67" s="158"/>
      <c r="AEU67" s="158"/>
      <c r="AEV67" s="158"/>
      <c r="AEW67" s="158"/>
      <c r="AEX67" s="158"/>
      <c r="AEY67" s="158"/>
      <c r="AEZ67" s="158"/>
      <c r="AFA67" s="158"/>
      <c r="AFB67" s="158"/>
      <c r="AFC67" s="158"/>
      <c r="AFD67" s="158"/>
    </row>
    <row r="68" spans="1:836" s="151" customFormat="1" ht="20.100000000000001" customHeight="1" outlineLevel="1">
      <c r="A68" s="93" t="s">
        <v>402</v>
      </c>
      <c r="B68" s="94" t="s">
        <v>492</v>
      </c>
      <c r="C68" s="108" t="s">
        <v>403</v>
      </c>
      <c r="D68" s="109"/>
      <c r="E68" s="165"/>
      <c r="F68" s="204">
        <f>MIN(F69:F72)</f>
        <v>45521</v>
      </c>
      <c r="G68" s="204">
        <f>MAX(G69:G72)</f>
        <v>45566</v>
      </c>
      <c r="H68" s="96">
        <f t="shared" si="76"/>
        <v>46</v>
      </c>
      <c r="I68" s="97">
        <f t="shared" ca="1" si="61"/>
        <v>0</v>
      </c>
      <c r="J68" s="205">
        <f ca="1">AVERAGE(J69:J72)*2</f>
        <v>0</v>
      </c>
      <c r="K68" s="97">
        <f ca="1">I68+J68/H68</f>
        <v>0</v>
      </c>
      <c r="L68" s="150"/>
      <c r="M68" s="150"/>
      <c r="N68" s="150"/>
      <c r="O68" s="150"/>
      <c r="P68" s="150"/>
      <c r="Q68" s="150"/>
      <c r="R68" s="150"/>
      <c r="S68" s="150"/>
      <c r="T68" s="150"/>
      <c r="U68" s="150"/>
      <c r="V68" s="150"/>
      <c r="W68" s="150"/>
      <c r="X68" s="150"/>
      <c r="Y68" s="150"/>
      <c r="Z68" s="150"/>
      <c r="AA68" s="150"/>
      <c r="AB68" s="150"/>
      <c r="AC68" s="150"/>
      <c r="AD68" s="150"/>
      <c r="AE68" s="150"/>
      <c r="AF68" s="150"/>
      <c r="AG68" s="150"/>
      <c r="AH68" s="150"/>
      <c r="AI68" s="150"/>
      <c r="AJ68" s="150"/>
      <c r="AK68" s="150"/>
      <c r="AL68" s="150"/>
      <c r="AM68" s="150"/>
      <c r="AN68" s="150"/>
      <c r="AO68" s="150"/>
      <c r="AP68" s="150"/>
      <c r="AQ68" s="150"/>
      <c r="AR68" s="150"/>
      <c r="AS68" s="150"/>
      <c r="AT68" s="150"/>
      <c r="AU68" s="150"/>
      <c r="AV68" s="150"/>
      <c r="AW68" s="150"/>
      <c r="AX68" s="150"/>
      <c r="AY68" s="150"/>
      <c r="AZ68" s="150"/>
      <c r="BA68" s="150"/>
      <c r="BB68" s="150"/>
      <c r="BC68" s="150"/>
      <c r="BD68" s="150"/>
      <c r="BE68" s="150"/>
      <c r="BF68" s="150"/>
      <c r="BG68" s="150"/>
      <c r="BH68" s="150"/>
      <c r="BI68" s="150"/>
      <c r="BJ68" s="150"/>
      <c r="BK68" s="150"/>
      <c r="BL68" s="150"/>
      <c r="BM68" s="150"/>
      <c r="BN68" s="150"/>
      <c r="BO68" s="150"/>
      <c r="BP68" s="150"/>
      <c r="BQ68" s="150"/>
      <c r="BR68" s="150"/>
      <c r="BS68" s="150"/>
      <c r="BT68" s="150"/>
      <c r="BU68" s="150"/>
      <c r="BV68" s="150"/>
      <c r="BW68" s="150"/>
      <c r="BX68" s="150"/>
      <c r="BY68" s="150"/>
      <c r="BZ68" s="150"/>
      <c r="CA68" s="150"/>
      <c r="CB68" s="150"/>
      <c r="CC68" s="150"/>
      <c r="CD68" s="150"/>
      <c r="CE68" s="150"/>
      <c r="CF68" s="150"/>
      <c r="CG68" s="150"/>
      <c r="CH68" s="150"/>
      <c r="CI68" s="150"/>
      <c r="CJ68" s="150"/>
      <c r="CK68" s="150"/>
      <c r="CL68" s="150"/>
      <c r="CM68" s="150"/>
      <c r="CN68" s="150"/>
      <c r="CO68" s="150"/>
      <c r="CP68" s="150"/>
      <c r="CQ68" s="150"/>
      <c r="CR68" s="150"/>
      <c r="CS68" s="150"/>
      <c r="CT68" s="150"/>
      <c r="CU68" s="150"/>
      <c r="CV68" s="150"/>
      <c r="CW68" s="150"/>
      <c r="CX68" s="150"/>
      <c r="CY68" s="150"/>
      <c r="CZ68" s="150"/>
      <c r="DA68" s="150"/>
      <c r="DB68" s="150"/>
      <c r="DC68" s="150"/>
      <c r="DD68" s="150"/>
      <c r="DE68" s="150"/>
      <c r="DF68" s="150"/>
      <c r="DG68" s="150"/>
      <c r="DH68" s="150"/>
      <c r="DI68" s="150"/>
      <c r="DJ68" s="150"/>
      <c r="DK68" s="150"/>
      <c r="DL68" s="150"/>
      <c r="DM68" s="150"/>
      <c r="DN68" s="150"/>
      <c r="DO68" s="150"/>
      <c r="DP68" s="150"/>
      <c r="DQ68" s="150"/>
      <c r="DR68" s="150"/>
      <c r="DS68" s="150"/>
      <c r="DT68" s="150"/>
      <c r="DU68" s="150"/>
      <c r="DV68" s="150"/>
      <c r="DW68" s="150"/>
      <c r="DX68" s="150"/>
      <c r="DY68" s="150"/>
      <c r="DZ68" s="150"/>
      <c r="EA68" s="150"/>
      <c r="EB68" s="150"/>
      <c r="EC68" s="150"/>
      <c r="ED68" s="150"/>
      <c r="EE68" s="150"/>
      <c r="EF68" s="150"/>
      <c r="EG68" s="150"/>
      <c r="EH68" s="150"/>
      <c r="EI68" s="150"/>
      <c r="EJ68" s="150"/>
      <c r="EK68" s="150"/>
      <c r="EL68" s="150"/>
      <c r="EM68" s="150"/>
      <c r="EN68" s="150"/>
      <c r="EO68" s="150"/>
      <c r="EP68" s="150"/>
      <c r="EQ68" s="150"/>
      <c r="ER68" s="150"/>
      <c r="ES68" s="150"/>
      <c r="ET68" s="150"/>
      <c r="EU68" s="150"/>
      <c r="EV68" s="150"/>
      <c r="EW68" s="150"/>
      <c r="EX68" s="150"/>
      <c r="EY68" s="150"/>
      <c r="EZ68" s="150"/>
      <c r="FA68" s="150"/>
      <c r="FB68" s="150"/>
      <c r="FC68" s="150"/>
      <c r="FD68" s="150"/>
      <c r="FE68" s="150"/>
      <c r="FF68" s="150"/>
      <c r="FG68" s="150"/>
      <c r="FH68" s="150"/>
      <c r="FI68" s="150"/>
      <c r="FJ68" s="150"/>
      <c r="FK68" s="150"/>
      <c r="FL68" s="150"/>
      <c r="FM68" s="150"/>
      <c r="FN68" s="150"/>
      <c r="FO68" s="150"/>
      <c r="FP68" s="150"/>
      <c r="FQ68" s="150"/>
      <c r="FR68" s="150"/>
      <c r="FS68" s="150"/>
      <c r="FT68" s="150"/>
      <c r="FU68" s="150"/>
      <c r="FV68" s="150"/>
      <c r="FW68" s="150"/>
      <c r="FX68" s="150"/>
      <c r="FY68" s="150"/>
      <c r="FZ68" s="150"/>
      <c r="GA68" s="150"/>
      <c r="GB68" s="150"/>
      <c r="GC68" s="150"/>
      <c r="GD68" s="150"/>
      <c r="GE68" s="150"/>
      <c r="GF68" s="150"/>
      <c r="GG68" s="150"/>
      <c r="GH68" s="150"/>
      <c r="GI68" s="150"/>
      <c r="GJ68" s="150"/>
      <c r="GK68" s="150"/>
      <c r="GL68" s="150"/>
      <c r="GM68" s="150"/>
      <c r="GN68" s="150"/>
      <c r="GO68" s="150"/>
      <c r="GP68" s="150"/>
      <c r="GQ68" s="150"/>
      <c r="GR68" s="150"/>
      <c r="GS68" s="150"/>
      <c r="GT68" s="150"/>
      <c r="GU68" s="150"/>
      <c r="GV68" s="150"/>
      <c r="GW68" s="150"/>
      <c r="GX68" s="150"/>
      <c r="GY68" s="150"/>
      <c r="GZ68" s="150"/>
      <c r="HA68" s="150"/>
      <c r="HB68" s="150"/>
      <c r="HC68" s="150"/>
      <c r="HD68" s="150"/>
      <c r="HE68" s="150"/>
      <c r="HF68" s="150"/>
      <c r="HG68" s="150"/>
      <c r="HH68" s="150"/>
      <c r="HI68" s="150"/>
      <c r="HJ68" s="150"/>
      <c r="HK68" s="150"/>
      <c r="HL68" s="150"/>
      <c r="HM68" s="150"/>
      <c r="HN68" s="150"/>
      <c r="HO68" s="150"/>
      <c r="HP68" s="150"/>
      <c r="HQ68" s="150"/>
      <c r="HR68" s="150"/>
      <c r="HS68" s="150"/>
      <c r="HT68" s="150"/>
      <c r="HU68" s="150"/>
      <c r="HV68" s="150"/>
      <c r="HW68" s="150"/>
      <c r="HX68" s="150"/>
      <c r="HY68" s="150"/>
      <c r="HZ68" s="150"/>
      <c r="IA68" s="150"/>
      <c r="IB68" s="150"/>
      <c r="IC68" s="150"/>
      <c r="ID68" s="150"/>
      <c r="IE68" s="150"/>
      <c r="IF68" s="150"/>
      <c r="IG68" s="150"/>
      <c r="IH68" s="150"/>
      <c r="II68" s="150"/>
      <c r="IJ68" s="150"/>
      <c r="IK68" s="150"/>
      <c r="IL68" s="150"/>
      <c r="IM68" s="150"/>
      <c r="IN68" s="150"/>
      <c r="IO68" s="150"/>
      <c r="IP68" s="150"/>
      <c r="IQ68" s="150"/>
      <c r="IR68" s="150"/>
      <c r="IS68" s="150"/>
      <c r="IT68" s="150"/>
      <c r="IU68" s="150"/>
      <c r="IV68" s="150"/>
      <c r="IW68" s="150"/>
      <c r="IX68" s="150"/>
      <c r="IY68" s="150"/>
      <c r="IZ68" s="150"/>
      <c r="JA68" s="150"/>
      <c r="JB68" s="150"/>
      <c r="JC68" s="150"/>
      <c r="JD68" s="150"/>
      <c r="JE68" s="150"/>
      <c r="JF68" s="150"/>
      <c r="JG68" s="150"/>
      <c r="JH68" s="150"/>
      <c r="JI68" s="150"/>
      <c r="JJ68" s="150"/>
      <c r="JK68" s="150"/>
      <c r="JL68" s="150"/>
      <c r="JM68" s="150"/>
      <c r="JN68" s="150"/>
      <c r="JO68" s="150"/>
      <c r="JP68" s="150"/>
      <c r="JQ68" s="150"/>
      <c r="JR68" s="150"/>
      <c r="JS68" s="150"/>
      <c r="JT68" s="150"/>
      <c r="JU68" s="150"/>
      <c r="JV68" s="150"/>
      <c r="JW68" s="150"/>
      <c r="JX68" s="150"/>
      <c r="JY68" s="150"/>
      <c r="JZ68" s="150"/>
      <c r="KA68" s="150"/>
      <c r="KB68" s="150"/>
      <c r="KC68" s="150"/>
      <c r="KD68" s="150"/>
      <c r="KE68" s="150"/>
      <c r="KF68" s="150"/>
      <c r="KG68" s="150"/>
      <c r="KH68" s="150"/>
      <c r="KI68" s="150"/>
      <c r="KJ68" s="150"/>
      <c r="KK68" s="150"/>
      <c r="KL68" s="150"/>
      <c r="KM68" s="150"/>
      <c r="KN68" s="150"/>
      <c r="KO68" s="150"/>
      <c r="KP68" s="150"/>
      <c r="KQ68" s="150"/>
      <c r="KR68" s="150"/>
      <c r="KS68" s="150"/>
      <c r="KT68" s="150"/>
      <c r="KU68" s="150"/>
      <c r="KV68" s="150"/>
      <c r="KW68" s="150"/>
      <c r="KX68" s="150"/>
      <c r="KY68" s="150"/>
      <c r="KZ68" s="150"/>
      <c r="LA68" s="150"/>
      <c r="LB68" s="150"/>
      <c r="LC68" s="150"/>
      <c r="LD68" s="150"/>
      <c r="LE68" s="150"/>
      <c r="LF68" s="150"/>
      <c r="LG68" s="150"/>
      <c r="LH68" s="150"/>
      <c r="LI68" s="150"/>
      <c r="LJ68" s="150"/>
      <c r="LK68" s="150"/>
      <c r="LL68" s="150"/>
      <c r="LM68" s="150"/>
      <c r="LN68" s="150"/>
      <c r="LO68" s="150"/>
      <c r="LP68" s="150"/>
      <c r="LQ68" s="150"/>
      <c r="LR68" s="150"/>
      <c r="LS68" s="150"/>
      <c r="LT68" s="150"/>
      <c r="LU68" s="150"/>
      <c r="LV68" s="150"/>
      <c r="LW68" s="150"/>
      <c r="LX68" s="150"/>
      <c r="LY68" s="150"/>
      <c r="LZ68" s="150"/>
      <c r="MA68" s="150"/>
      <c r="MB68" s="150"/>
      <c r="MC68" s="150"/>
      <c r="MD68" s="150"/>
      <c r="ME68" s="150"/>
      <c r="MF68" s="150"/>
      <c r="MG68" s="150"/>
      <c r="MH68" s="150"/>
      <c r="MI68" s="150"/>
      <c r="MJ68" s="150"/>
      <c r="MK68" s="150"/>
      <c r="ML68" s="150"/>
      <c r="MM68" s="150"/>
      <c r="MN68" s="150"/>
      <c r="MO68" s="150"/>
      <c r="MP68" s="150"/>
      <c r="MQ68" s="150"/>
      <c r="MR68" s="150"/>
      <c r="MS68" s="150"/>
      <c r="MT68" s="150"/>
      <c r="MU68" s="150"/>
      <c r="MV68" s="150"/>
      <c r="MW68" s="150"/>
      <c r="MX68" s="150"/>
      <c r="MY68" s="150"/>
      <c r="MZ68" s="150"/>
      <c r="NA68" s="150"/>
      <c r="NB68" s="150"/>
      <c r="NC68" s="150"/>
      <c r="ND68" s="150"/>
      <c r="NE68" s="150"/>
      <c r="NF68" s="150"/>
      <c r="NG68" s="150"/>
      <c r="NH68" s="150"/>
      <c r="NI68" s="150"/>
      <c r="NJ68" s="150"/>
      <c r="NK68" s="150"/>
      <c r="NL68" s="150"/>
      <c r="NM68" s="150"/>
      <c r="NN68" s="150"/>
      <c r="NO68" s="150"/>
      <c r="NP68" s="150"/>
      <c r="NQ68" s="150"/>
      <c r="NR68" s="150"/>
      <c r="NS68" s="150"/>
      <c r="NT68" s="150"/>
      <c r="NU68" s="150"/>
      <c r="NV68" s="150"/>
      <c r="NW68" s="150"/>
      <c r="NX68" s="150"/>
      <c r="NY68" s="150"/>
      <c r="NZ68" s="150"/>
      <c r="OA68" s="150"/>
      <c r="OB68" s="150"/>
      <c r="OC68" s="150"/>
      <c r="OD68" s="150"/>
      <c r="OE68" s="150"/>
      <c r="OF68" s="150"/>
      <c r="OG68" s="150"/>
      <c r="OH68" s="150"/>
      <c r="OI68" s="150"/>
      <c r="OJ68" s="150"/>
      <c r="OK68" s="150"/>
      <c r="OL68" s="150"/>
      <c r="OM68" s="150"/>
      <c r="ON68" s="150"/>
      <c r="OO68" s="150"/>
      <c r="OP68" s="150"/>
      <c r="OQ68" s="150"/>
      <c r="OR68" s="150"/>
      <c r="OS68" s="150"/>
      <c r="OT68" s="150"/>
      <c r="OU68" s="150"/>
      <c r="OV68" s="150"/>
      <c r="OW68" s="150"/>
      <c r="OX68" s="150"/>
      <c r="OY68" s="150"/>
      <c r="OZ68" s="150"/>
      <c r="PA68" s="150"/>
      <c r="PB68" s="150"/>
      <c r="PC68" s="150"/>
      <c r="PD68" s="150"/>
      <c r="PE68" s="150"/>
      <c r="PF68" s="150"/>
      <c r="PG68" s="150"/>
      <c r="PH68" s="150"/>
      <c r="PI68" s="150"/>
      <c r="PJ68" s="150"/>
      <c r="PK68" s="150"/>
      <c r="PL68" s="150"/>
      <c r="PM68" s="150"/>
      <c r="PN68" s="150"/>
      <c r="PO68" s="150"/>
      <c r="PP68" s="150"/>
      <c r="PQ68" s="150"/>
      <c r="PR68" s="150"/>
      <c r="PS68" s="150"/>
      <c r="PT68" s="150"/>
      <c r="PU68" s="150"/>
      <c r="PV68" s="150"/>
      <c r="PW68" s="150"/>
      <c r="PX68" s="150"/>
      <c r="PY68" s="150"/>
      <c r="PZ68" s="150"/>
      <c r="QA68" s="150"/>
      <c r="QB68" s="150"/>
      <c r="QC68" s="150"/>
      <c r="QD68" s="150"/>
      <c r="QE68" s="150"/>
      <c r="QF68" s="150"/>
      <c r="QG68" s="150"/>
      <c r="QH68" s="150"/>
      <c r="QI68" s="150"/>
      <c r="QJ68" s="150"/>
      <c r="QK68" s="150"/>
      <c r="QL68" s="150"/>
      <c r="QM68" s="150"/>
      <c r="QN68" s="150"/>
      <c r="QO68" s="150"/>
      <c r="QP68" s="150"/>
      <c r="QQ68" s="150"/>
      <c r="QR68" s="150"/>
      <c r="QS68" s="150"/>
      <c r="QT68" s="150"/>
      <c r="QU68" s="150"/>
      <c r="QV68" s="150"/>
      <c r="QW68" s="150"/>
      <c r="QX68" s="150"/>
      <c r="QY68" s="150"/>
      <c r="QZ68" s="150"/>
      <c r="RA68" s="150"/>
      <c r="RB68" s="150"/>
      <c r="RC68" s="150"/>
      <c r="RD68" s="150"/>
      <c r="RE68" s="150"/>
      <c r="RF68" s="150"/>
      <c r="RG68" s="150"/>
      <c r="RH68" s="150"/>
      <c r="RI68" s="150"/>
      <c r="RJ68" s="150"/>
      <c r="RK68" s="150"/>
      <c r="RL68" s="150"/>
      <c r="RM68" s="150"/>
      <c r="RN68" s="150"/>
      <c r="RO68" s="150"/>
      <c r="RP68" s="150"/>
      <c r="RQ68" s="150"/>
      <c r="RR68" s="150"/>
      <c r="RS68" s="150"/>
      <c r="RT68" s="150"/>
      <c r="RU68" s="150"/>
      <c r="RV68" s="150"/>
      <c r="RW68" s="150"/>
      <c r="RX68" s="150"/>
      <c r="RY68" s="150"/>
      <c r="RZ68" s="150"/>
      <c r="SA68" s="150"/>
      <c r="SB68" s="150"/>
      <c r="SC68" s="150"/>
      <c r="SD68" s="150"/>
      <c r="SE68" s="150"/>
      <c r="SF68" s="150"/>
      <c r="SG68" s="150"/>
      <c r="SH68" s="150"/>
      <c r="SI68" s="150"/>
      <c r="SJ68" s="150"/>
      <c r="SK68" s="150"/>
      <c r="SL68" s="150"/>
      <c r="SM68" s="150"/>
      <c r="SN68" s="150"/>
      <c r="SO68" s="150"/>
      <c r="SP68" s="150"/>
      <c r="SQ68" s="150"/>
      <c r="SR68" s="150"/>
      <c r="SS68" s="150"/>
      <c r="ST68" s="150"/>
      <c r="SU68" s="150"/>
      <c r="SV68" s="150"/>
      <c r="SW68" s="150"/>
      <c r="SX68" s="150"/>
      <c r="SY68" s="150"/>
      <c r="SZ68" s="150"/>
      <c r="TA68" s="150"/>
      <c r="TB68" s="150"/>
      <c r="TC68" s="150"/>
      <c r="TD68" s="150"/>
      <c r="TE68" s="150"/>
      <c r="TF68" s="150"/>
      <c r="TG68" s="150"/>
      <c r="TH68" s="150"/>
      <c r="TI68" s="150"/>
      <c r="TJ68" s="150"/>
      <c r="TK68" s="150"/>
      <c r="TL68" s="150"/>
      <c r="TM68" s="150"/>
      <c r="TN68" s="150"/>
      <c r="TO68" s="150"/>
      <c r="TP68" s="150"/>
      <c r="TQ68" s="150"/>
      <c r="TR68" s="150"/>
      <c r="TS68" s="150"/>
      <c r="TT68" s="150"/>
      <c r="TU68" s="150"/>
      <c r="TV68" s="150"/>
      <c r="TW68" s="150"/>
      <c r="TX68" s="150"/>
      <c r="TY68" s="150"/>
      <c r="TZ68" s="150"/>
      <c r="UA68" s="150"/>
      <c r="UB68" s="150"/>
      <c r="UC68" s="150"/>
      <c r="UD68" s="150"/>
      <c r="UE68" s="150"/>
      <c r="UF68" s="150"/>
      <c r="UG68" s="150"/>
      <c r="UH68" s="150"/>
      <c r="UI68" s="150"/>
      <c r="UJ68" s="150"/>
      <c r="UK68" s="150"/>
      <c r="UL68" s="150"/>
      <c r="UM68" s="150"/>
      <c r="UN68" s="150"/>
      <c r="UO68" s="150"/>
      <c r="UP68" s="150"/>
      <c r="UQ68" s="150"/>
      <c r="US68" s="150"/>
      <c r="UT68" s="150"/>
      <c r="UU68" s="150"/>
      <c r="UV68" s="150"/>
      <c r="UW68" s="150"/>
      <c r="UX68" s="150"/>
      <c r="UY68" s="150"/>
      <c r="UZ68" s="150"/>
      <c r="VA68" s="150"/>
      <c r="VB68" s="150"/>
      <c r="VC68" s="150"/>
      <c r="VD68" s="150"/>
      <c r="VE68" s="150"/>
      <c r="VF68" s="150"/>
      <c r="VG68" s="150"/>
      <c r="VH68" s="150"/>
      <c r="VI68" s="150"/>
      <c r="VJ68" s="150"/>
      <c r="VK68" s="150"/>
      <c r="VL68" s="150"/>
      <c r="VN68" s="150"/>
      <c r="VO68" s="150"/>
      <c r="VP68" s="150"/>
      <c r="VQ68" s="150"/>
      <c r="VR68" s="150"/>
      <c r="VS68" s="150"/>
      <c r="VT68" s="150"/>
      <c r="VU68" s="150"/>
      <c r="VV68" s="150"/>
      <c r="VW68" s="150"/>
      <c r="VX68" s="150"/>
      <c r="VY68" s="150"/>
      <c r="VZ68" s="150"/>
      <c r="WA68" s="150"/>
      <c r="WB68" s="150"/>
      <c r="WC68" s="150"/>
      <c r="WD68" s="150"/>
      <c r="WE68" s="150"/>
      <c r="WF68" s="150"/>
      <c r="WG68" s="150"/>
      <c r="WI68" s="150"/>
      <c r="WJ68" s="150"/>
      <c r="WK68" s="150"/>
      <c r="WL68" s="150"/>
      <c r="WM68" s="150"/>
      <c r="WN68" s="150"/>
      <c r="WO68" s="150"/>
      <c r="WP68" s="150"/>
      <c r="WQ68" s="150"/>
      <c r="WR68" s="150"/>
      <c r="WS68" s="150"/>
      <c r="WT68" s="150"/>
      <c r="WU68" s="150"/>
      <c r="WV68" s="150"/>
      <c r="WW68" s="150"/>
      <c r="WX68" s="150"/>
      <c r="WY68" s="150"/>
      <c r="WZ68" s="150"/>
      <c r="XA68" s="150"/>
      <c r="XB68" s="150"/>
      <c r="XD68" s="150"/>
      <c r="XE68" s="150"/>
      <c r="XF68" s="150"/>
      <c r="XG68" s="150"/>
      <c r="XH68" s="150"/>
      <c r="XI68" s="150"/>
      <c r="XJ68" s="150"/>
      <c r="XK68" s="150"/>
      <c r="XL68" s="150"/>
      <c r="XM68" s="150"/>
      <c r="XN68" s="150"/>
      <c r="XO68" s="150"/>
      <c r="XP68" s="150"/>
      <c r="XQ68" s="150"/>
      <c r="XR68" s="150"/>
      <c r="XS68" s="150"/>
      <c r="XT68" s="150"/>
      <c r="XU68" s="150"/>
      <c r="XV68" s="150"/>
      <c r="XW68" s="150"/>
      <c r="XY68" s="150"/>
      <c r="XZ68" s="150"/>
      <c r="YA68" s="150"/>
      <c r="YB68" s="150"/>
      <c r="YC68" s="150"/>
      <c r="YD68" s="150"/>
      <c r="YE68" s="150"/>
      <c r="YF68" s="150"/>
      <c r="YG68" s="150"/>
      <c r="YH68" s="150"/>
      <c r="YI68" s="150"/>
      <c r="YJ68" s="150"/>
      <c r="YK68" s="150"/>
      <c r="YL68" s="150"/>
      <c r="YM68" s="150"/>
      <c r="YN68" s="150"/>
      <c r="YO68" s="150"/>
      <c r="YP68" s="150"/>
      <c r="YQ68" s="150"/>
      <c r="YR68" s="150"/>
      <c r="YT68" s="150"/>
      <c r="YU68" s="150"/>
      <c r="YV68" s="150"/>
      <c r="YW68" s="150"/>
      <c r="YX68" s="150"/>
      <c r="YY68" s="150"/>
      <c r="YZ68" s="150"/>
      <c r="ZA68" s="150"/>
      <c r="ZB68" s="150"/>
      <c r="ZC68" s="150"/>
      <c r="ZD68" s="150"/>
      <c r="ZE68" s="150"/>
      <c r="ZF68" s="150"/>
      <c r="ZG68" s="150"/>
      <c r="ZH68" s="150"/>
      <c r="ZI68" s="150"/>
      <c r="ZJ68" s="150"/>
      <c r="ZK68" s="150"/>
      <c r="ZL68" s="150"/>
      <c r="ZM68" s="150"/>
      <c r="ZO68" s="150"/>
      <c r="ZP68" s="150"/>
      <c r="ZQ68" s="150"/>
      <c r="ZR68" s="150"/>
      <c r="ZS68" s="150"/>
      <c r="ZT68" s="150"/>
      <c r="ZU68" s="150"/>
      <c r="ZV68" s="150"/>
      <c r="ZW68" s="150"/>
      <c r="ZX68" s="150"/>
      <c r="ZY68" s="150"/>
      <c r="ZZ68" s="150"/>
      <c r="AAA68" s="150"/>
      <c r="AAB68" s="150"/>
      <c r="AAC68" s="150"/>
      <c r="AAD68" s="150"/>
      <c r="AAE68" s="150"/>
      <c r="AAF68" s="150"/>
      <c r="AAG68" s="150"/>
      <c r="AAH68" s="150"/>
      <c r="AAJ68" s="150"/>
      <c r="AAK68" s="150"/>
      <c r="AAL68" s="150"/>
      <c r="AAM68" s="150"/>
      <c r="AAN68" s="150"/>
      <c r="AAO68" s="150"/>
      <c r="AAP68" s="150"/>
      <c r="AAQ68" s="150"/>
      <c r="AAR68" s="150"/>
      <c r="AAS68" s="150"/>
      <c r="AAT68" s="150"/>
      <c r="AAU68" s="150"/>
      <c r="AAV68" s="150"/>
      <c r="AAW68" s="150"/>
      <c r="AAX68" s="150"/>
      <c r="AAY68" s="150"/>
      <c r="AAZ68" s="150"/>
      <c r="ABA68" s="150"/>
      <c r="ABB68" s="150"/>
      <c r="ABC68" s="150"/>
      <c r="ABE68" s="150"/>
      <c r="ABF68" s="150"/>
      <c r="ABG68" s="150"/>
      <c r="ABH68" s="150"/>
      <c r="ABI68" s="150"/>
      <c r="ABJ68" s="150"/>
      <c r="ABK68" s="150"/>
      <c r="ABL68" s="150"/>
      <c r="ABM68" s="150"/>
      <c r="ABN68" s="150"/>
      <c r="ABO68" s="150"/>
      <c r="ABP68" s="150"/>
      <c r="ABQ68" s="150"/>
      <c r="ABR68" s="150"/>
      <c r="ABS68" s="150"/>
      <c r="ABT68" s="150"/>
      <c r="ABU68" s="150"/>
      <c r="ABV68" s="150"/>
      <c r="ABW68" s="150"/>
      <c r="ABX68" s="150"/>
      <c r="ABZ68" s="150"/>
      <c r="ACA68" s="150"/>
      <c r="ACB68" s="150"/>
      <c r="ACC68" s="150"/>
      <c r="ACD68" s="150"/>
      <c r="ACE68" s="150"/>
      <c r="ACF68" s="150"/>
      <c r="ACG68" s="150"/>
      <c r="ACH68" s="150"/>
      <c r="ACI68" s="150"/>
      <c r="ACJ68" s="150"/>
      <c r="ACK68" s="150"/>
      <c r="ACL68" s="150"/>
      <c r="ACM68" s="150"/>
      <c r="ACN68" s="150"/>
      <c r="ACO68" s="150"/>
      <c r="ACP68" s="150"/>
      <c r="ACQ68" s="150"/>
      <c r="ACR68" s="150"/>
      <c r="ACS68" s="150"/>
      <c r="ACU68" s="150"/>
      <c r="ACV68" s="150"/>
      <c r="ACW68" s="150"/>
      <c r="ACX68" s="150"/>
      <c r="ACY68" s="150"/>
      <c r="ACZ68" s="150"/>
      <c r="ADA68" s="150"/>
      <c r="ADB68" s="150"/>
      <c r="ADC68" s="150"/>
      <c r="ADD68" s="150"/>
      <c r="ADE68" s="150"/>
      <c r="ADF68" s="150"/>
      <c r="ADG68" s="150"/>
      <c r="ADH68" s="150"/>
      <c r="ADI68" s="150"/>
      <c r="ADJ68" s="150"/>
      <c r="ADK68" s="150"/>
      <c r="ADL68" s="150"/>
      <c r="ADM68" s="150"/>
      <c r="ADN68" s="150"/>
      <c r="ADP68" s="150"/>
      <c r="ADQ68" s="150"/>
      <c r="ADR68" s="150"/>
      <c r="ADS68" s="150"/>
      <c r="ADT68" s="150"/>
      <c r="ADU68" s="150"/>
      <c r="ADV68" s="150"/>
      <c r="ADW68" s="150"/>
      <c r="ADX68" s="150"/>
      <c r="ADY68" s="150"/>
      <c r="ADZ68" s="150"/>
      <c r="AEA68" s="150"/>
      <c r="AEB68" s="150"/>
      <c r="AEC68" s="150"/>
      <c r="AED68" s="150"/>
      <c r="AEE68" s="150"/>
      <c r="AEF68" s="150"/>
      <c r="AEG68" s="150"/>
      <c r="AEH68" s="150"/>
      <c r="AEI68" s="150"/>
      <c r="AEK68" s="150"/>
      <c r="AEL68" s="150"/>
      <c r="AEM68" s="150"/>
      <c r="AEN68" s="150"/>
      <c r="AEO68" s="150"/>
      <c r="AEP68" s="150"/>
      <c r="AEQ68" s="150"/>
      <c r="AER68" s="150"/>
      <c r="AES68" s="150"/>
      <c r="AET68" s="150"/>
      <c r="AEU68" s="150"/>
      <c r="AEV68" s="150"/>
      <c r="AEW68" s="150"/>
      <c r="AEX68" s="150"/>
      <c r="AEY68" s="150"/>
      <c r="AEZ68" s="150"/>
      <c r="AFA68" s="150"/>
      <c r="AFB68" s="150"/>
      <c r="AFC68" s="150"/>
      <c r="AFD68" s="150"/>
    </row>
    <row r="69" spans="1:836" s="159" customFormat="1" ht="20.100000000000001" customHeight="1" outlineLevel="4">
      <c r="A69" s="166"/>
      <c r="B69" s="162" t="s">
        <v>492</v>
      </c>
      <c r="C69" s="100" t="s">
        <v>404</v>
      </c>
      <c r="D69" s="110"/>
      <c r="E69" s="167"/>
      <c r="F69" s="211">
        <f>G41+14</f>
        <v>45521</v>
      </c>
      <c r="G69" s="212">
        <f>F69</f>
        <v>45521</v>
      </c>
      <c r="H69" s="156">
        <f t="shared" si="76"/>
        <v>1</v>
      </c>
      <c r="I69" s="157">
        <f t="shared" ca="1" si="61"/>
        <v>0</v>
      </c>
      <c r="J69" s="207">
        <f ca="1">H69*K69-H69*I69</f>
        <v>0</v>
      </c>
      <c r="K69" s="111">
        <v>0</v>
      </c>
      <c r="L69" s="158"/>
      <c r="M69" s="158"/>
      <c r="N69" s="158"/>
      <c r="O69" s="158"/>
      <c r="P69" s="158"/>
      <c r="Q69" s="158"/>
      <c r="R69" s="158"/>
      <c r="S69" s="158"/>
      <c r="T69" s="158"/>
      <c r="U69" s="158"/>
      <c r="V69" s="158"/>
      <c r="W69" s="158"/>
      <c r="X69" s="158"/>
      <c r="Y69" s="158"/>
      <c r="Z69" s="158"/>
      <c r="AA69" s="158"/>
      <c r="AB69" s="158"/>
      <c r="AC69" s="158"/>
      <c r="AD69" s="158"/>
      <c r="AE69" s="158"/>
      <c r="AF69" s="158"/>
      <c r="AG69" s="158"/>
      <c r="AH69" s="158"/>
      <c r="AI69" s="158"/>
      <c r="AJ69" s="158"/>
      <c r="AK69" s="158"/>
      <c r="AL69" s="158"/>
      <c r="AM69" s="158"/>
      <c r="AN69" s="158"/>
      <c r="AO69" s="158"/>
      <c r="AP69" s="158"/>
      <c r="AQ69" s="158"/>
      <c r="AR69" s="158"/>
      <c r="AS69" s="158"/>
      <c r="AT69" s="158"/>
      <c r="AU69" s="158"/>
      <c r="AV69" s="158"/>
      <c r="AW69" s="158"/>
      <c r="AX69" s="158"/>
      <c r="AY69" s="158"/>
      <c r="AZ69" s="158"/>
      <c r="BA69" s="158"/>
      <c r="BB69" s="158"/>
      <c r="BC69" s="158"/>
      <c r="BD69" s="158"/>
      <c r="BE69" s="158"/>
      <c r="BF69" s="158"/>
      <c r="BG69" s="158"/>
      <c r="BH69" s="158"/>
      <c r="BI69" s="158"/>
      <c r="BJ69" s="158"/>
      <c r="BK69" s="158"/>
      <c r="BL69" s="158"/>
      <c r="BM69" s="158"/>
      <c r="BN69" s="158"/>
      <c r="BO69" s="158"/>
      <c r="BP69" s="158"/>
      <c r="BQ69" s="158"/>
      <c r="BR69" s="158"/>
      <c r="BS69" s="158"/>
      <c r="BT69" s="158"/>
      <c r="BU69" s="158"/>
      <c r="BV69" s="158"/>
      <c r="BW69" s="158"/>
      <c r="BX69" s="158"/>
      <c r="BY69" s="158"/>
      <c r="BZ69" s="158"/>
      <c r="CA69" s="158"/>
      <c r="CB69" s="158"/>
      <c r="CC69" s="158"/>
      <c r="CD69" s="158"/>
      <c r="CE69" s="158"/>
      <c r="CF69" s="158"/>
      <c r="CG69" s="158"/>
      <c r="CH69" s="158"/>
      <c r="CI69" s="158"/>
      <c r="CJ69" s="158"/>
      <c r="CK69" s="158"/>
      <c r="CL69" s="158"/>
      <c r="CM69" s="158"/>
      <c r="CN69" s="158"/>
      <c r="CO69" s="158"/>
      <c r="CP69" s="158"/>
      <c r="CQ69" s="158"/>
      <c r="CR69" s="158"/>
      <c r="CS69" s="158"/>
      <c r="CT69" s="158"/>
      <c r="CU69" s="158"/>
      <c r="CV69" s="158"/>
      <c r="CW69" s="158"/>
      <c r="CX69" s="158"/>
      <c r="CY69" s="158"/>
      <c r="CZ69" s="158"/>
      <c r="DA69" s="158"/>
      <c r="DB69" s="158"/>
      <c r="DC69" s="158"/>
      <c r="DD69" s="158"/>
      <c r="DE69" s="158"/>
      <c r="DF69" s="158"/>
      <c r="DG69" s="158"/>
      <c r="DH69" s="158"/>
      <c r="DI69" s="158"/>
      <c r="DJ69" s="158"/>
      <c r="DK69" s="158"/>
      <c r="DL69" s="158"/>
      <c r="DM69" s="158"/>
      <c r="DN69" s="158"/>
      <c r="DO69" s="158"/>
      <c r="DP69" s="158"/>
      <c r="DQ69" s="158"/>
      <c r="DR69" s="158"/>
      <c r="DS69" s="158"/>
      <c r="DT69" s="158"/>
      <c r="DU69" s="158"/>
      <c r="DV69" s="158"/>
      <c r="DW69" s="158"/>
      <c r="DX69" s="158"/>
      <c r="DY69" s="158"/>
      <c r="DZ69" s="158"/>
      <c r="EA69" s="158"/>
      <c r="EB69" s="158"/>
      <c r="EC69" s="158"/>
      <c r="ED69" s="158"/>
      <c r="EE69" s="158"/>
      <c r="EF69" s="158"/>
      <c r="EG69" s="158"/>
      <c r="EH69" s="158"/>
      <c r="EI69" s="158"/>
      <c r="EJ69" s="158"/>
      <c r="EK69" s="158"/>
      <c r="EL69" s="158"/>
      <c r="EM69" s="158"/>
      <c r="EN69" s="158"/>
      <c r="EO69" s="158"/>
      <c r="EP69" s="158"/>
      <c r="EQ69" s="158"/>
      <c r="ER69" s="158"/>
      <c r="ES69" s="158"/>
      <c r="ET69" s="158"/>
      <c r="EU69" s="158"/>
      <c r="EV69" s="158"/>
      <c r="EW69" s="158"/>
      <c r="EX69" s="158"/>
      <c r="EY69" s="158"/>
      <c r="EZ69" s="158"/>
      <c r="FA69" s="158"/>
      <c r="FB69" s="158"/>
      <c r="FC69" s="158"/>
      <c r="FD69" s="158"/>
      <c r="FE69" s="158"/>
      <c r="FF69" s="158"/>
      <c r="FG69" s="158"/>
      <c r="FH69" s="158"/>
      <c r="FI69" s="158"/>
      <c r="FJ69" s="158"/>
      <c r="FK69" s="158"/>
      <c r="FL69" s="158"/>
      <c r="FM69" s="158"/>
      <c r="FN69" s="158"/>
      <c r="FO69" s="158"/>
      <c r="FP69" s="158"/>
      <c r="FQ69" s="158"/>
      <c r="FR69" s="158"/>
      <c r="FS69" s="158"/>
      <c r="FT69" s="158"/>
      <c r="FU69" s="158"/>
      <c r="FV69" s="158"/>
      <c r="FW69" s="158"/>
      <c r="FX69" s="158"/>
      <c r="FY69" s="158"/>
      <c r="FZ69" s="158"/>
      <c r="GA69" s="158"/>
      <c r="GB69" s="158"/>
      <c r="GC69" s="158"/>
      <c r="GD69" s="158"/>
      <c r="GE69" s="158"/>
      <c r="GF69" s="158"/>
      <c r="GG69" s="158"/>
      <c r="GH69" s="158"/>
      <c r="GI69" s="158"/>
      <c r="GJ69" s="158"/>
      <c r="GK69" s="158"/>
      <c r="GL69" s="158"/>
      <c r="GM69" s="158"/>
      <c r="GN69" s="158"/>
      <c r="GO69" s="158"/>
      <c r="GP69" s="158"/>
      <c r="GQ69" s="158"/>
      <c r="GR69" s="158"/>
      <c r="GS69" s="158"/>
      <c r="GT69" s="158"/>
      <c r="GU69" s="158"/>
      <c r="GV69" s="158"/>
      <c r="GW69" s="158"/>
      <c r="GX69" s="158"/>
      <c r="GY69" s="158"/>
      <c r="GZ69" s="158"/>
      <c r="HA69" s="158"/>
      <c r="HB69" s="158"/>
      <c r="HC69" s="158"/>
      <c r="HD69" s="158"/>
      <c r="HE69" s="158"/>
      <c r="HF69" s="158"/>
      <c r="HG69" s="158"/>
      <c r="HH69" s="158"/>
      <c r="HI69" s="158"/>
      <c r="HJ69" s="158"/>
      <c r="HK69" s="158"/>
      <c r="HL69" s="158"/>
      <c r="HM69" s="158"/>
      <c r="HN69" s="158"/>
      <c r="HO69" s="158"/>
      <c r="HP69" s="158"/>
      <c r="HQ69" s="158"/>
      <c r="HR69" s="158"/>
      <c r="HS69" s="158"/>
      <c r="HT69" s="158"/>
      <c r="HU69" s="158"/>
      <c r="HV69" s="158"/>
      <c r="HW69" s="158"/>
      <c r="HX69" s="158"/>
      <c r="HY69" s="158"/>
      <c r="HZ69" s="158"/>
      <c r="IA69" s="158"/>
      <c r="IB69" s="158"/>
      <c r="IC69" s="158"/>
      <c r="ID69" s="158"/>
      <c r="IE69" s="158"/>
      <c r="IF69" s="158"/>
      <c r="IG69" s="158"/>
      <c r="IH69" s="158"/>
      <c r="II69" s="158"/>
      <c r="IJ69" s="158"/>
      <c r="IK69" s="158"/>
      <c r="IL69" s="158"/>
      <c r="IM69" s="158"/>
      <c r="IN69" s="158"/>
      <c r="IO69" s="158"/>
      <c r="IP69" s="158"/>
      <c r="IQ69" s="158"/>
      <c r="IR69" s="158"/>
      <c r="IS69" s="158"/>
      <c r="IT69" s="158"/>
      <c r="IU69" s="158"/>
      <c r="IV69" s="158"/>
      <c r="IW69" s="158"/>
      <c r="IX69" s="158"/>
      <c r="IY69" s="158"/>
      <c r="IZ69" s="158"/>
      <c r="JA69" s="158"/>
      <c r="JB69" s="158"/>
      <c r="JC69" s="158"/>
      <c r="JD69" s="158"/>
      <c r="JE69" s="158"/>
      <c r="JF69" s="158"/>
      <c r="JG69" s="158"/>
      <c r="JH69" s="158"/>
      <c r="JI69" s="158"/>
      <c r="JJ69" s="158"/>
      <c r="JK69" s="158"/>
      <c r="JL69" s="158"/>
      <c r="JM69" s="158"/>
      <c r="JN69" s="158"/>
      <c r="JO69" s="158"/>
      <c r="JP69" s="158"/>
      <c r="JQ69" s="158"/>
      <c r="JR69" s="158"/>
      <c r="JS69" s="158"/>
      <c r="JT69" s="158"/>
      <c r="JU69" s="158"/>
      <c r="JV69" s="158"/>
      <c r="JW69" s="158"/>
      <c r="JX69" s="158"/>
      <c r="JY69" s="158"/>
      <c r="JZ69" s="158"/>
      <c r="KA69" s="158"/>
      <c r="KB69" s="158"/>
      <c r="KC69" s="158"/>
      <c r="KD69" s="158"/>
      <c r="KE69" s="158"/>
      <c r="KF69" s="158"/>
      <c r="KG69" s="158"/>
      <c r="KH69" s="158"/>
      <c r="KI69" s="158"/>
      <c r="KJ69" s="158"/>
      <c r="KK69" s="158"/>
      <c r="KL69" s="158"/>
      <c r="KM69" s="158"/>
      <c r="KN69" s="158"/>
      <c r="KO69" s="158"/>
      <c r="KP69" s="158"/>
      <c r="KQ69" s="158"/>
      <c r="KR69" s="158"/>
      <c r="KS69" s="158"/>
      <c r="KT69" s="158"/>
      <c r="KU69" s="158"/>
      <c r="KV69" s="158"/>
      <c r="KW69" s="158"/>
      <c r="KX69" s="158"/>
      <c r="KY69" s="158"/>
      <c r="KZ69" s="158"/>
      <c r="LA69" s="158"/>
      <c r="LB69" s="158"/>
      <c r="LC69" s="158"/>
      <c r="LD69" s="158"/>
      <c r="LE69" s="158"/>
      <c r="LF69" s="158"/>
      <c r="LG69" s="158"/>
      <c r="LH69" s="158"/>
      <c r="LI69" s="158"/>
      <c r="LJ69" s="158"/>
      <c r="LK69" s="158"/>
      <c r="LL69" s="158"/>
      <c r="LM69" s="158"/>
      <c r="LN69" s="158"/>
      <c r="LO69" s="158"/>
      <c r="LP69" s="158"/>
      <c r="LQ69" s="158"/>
      <c r="LR69" s="158"/>
      <c r="LS69" s="158"/>
      <c r="LT69" s="158"/>
      <c r="LU69" s="158"/>
      <c r="LV69" s="158"/>
      <c r="LW69" s="158"/>
      <c r="LX69" s="158"/>
      <c r="LY69" s="158"/>
      <c r="LZ69" s="158"/>
      <c r="MA69" s="158"/>
      <c r="MB69" s="158"/>
      <c r="MC69" s="158"/>
      <c r="MD69" s="158"/>
      <c r="ME69" s="158"/>
      <c r="MF69" s="158"/>
      <c r="MG69" s="158"/>
      <c r="MH69" s="158"/>
      <c r="MI69" s="158"/>
      <c r="MJ69" s="158"/>
      <c r="MK69" s="158"/>
      <c r="ML69" s="158"/>
      <c r="MM69" s="158"/>
      <c r="MN69" s="158"/>
      <c r="MO69" s="158"/>
      <c r="MP69" s="158"/>
      <c r="MQ69" s="158"/>
      <c r="MR69" s="158"/>
      <c r="MS69" s="158"/>
      <c r="MT69" s="158"/>
      <c r="MU69" s="158"/>
      <c r="MV69" s="158"/>
      <c r="MW69" s="158"/>
      <c r="MX69" s="158"/>
      <c r="MY69" s="158"/>
      <c r="MZ69" s="158"/>
      <c r="NA69" s="158"/>
      <c r="NB69" s="158"/>
      <c r="NC69" s="158"/>
      <c r="ND69" s="158"/>
      <c r="NE69" s="158"/>
      <c r="NF69" s="158"/>
      <c r="NG69" s="158"/>
      <c r="NH69" s="158"/>
      <c r="NI69" s="158"/>
      <c r="NJ69" s="158"/>
      <c r="NK69" s="158"/>
      <c r="NL69" s="158"/>
      <c r="NM69" s="158"/>
      <c r="NN69" s="158"/>
      <c r="NO69" s="158"/>
      <c r="NP69" s="158"/>
      <c r="NQ69" s="158"/>
      <c r="NR69" s="158"/>
      <c r="NS69" s="158"/>
      <c r="NT69" s="158"/>
      <c r="NU69" s="158"/>
      <c r="NV69" s="158"/>
      <c r="NW69" s="158"/>
      <c r="NX69" s="158"/>
      <c r="NY69" s="158"/>
      <c r="NZ69" s="158"/>
      <c r="OA69" s="158"/>
      <c r="OB69" s="158"/>
      <c r="OC69" s="158"/>
      <c r="OD69" s="158"/>
      <c r="OE69" s="158"/>
      <c r="OF69" s="158"/>
      <c r="OG69" s="158"/>
      <c r="OH69" s="158"/>
      <c r="OI69" s="158"/>
      <c r="OJ69" s="158"/>
      <c r="OK69" s="158"/>
      <c r="OL69" s="158"/>
      <c r="OM69" s="158"/>
      <c r="ON69" s="158"/>
      <c r="OO69" s="158"/>
      <c r="OP69" s="158"/>
      <c r="OQ69" s="158"/>
      <c r="OR69" s="158"/>
      <c r="OS69" s="158"/>
      <c r="OT69" s="158"/>
      <c r="OU69" s="158"/>
      <c r="OV69" s="158"/>
      <c r="OW69" s="158"/>
      <c r="OX69" s="158"/>
      <c r="OY69" s="158"/>
      <c r="OZ69" s="158"/>
      <c r="PA69" s="158"/>
      <c r="PB69" s="158"/>
      <c r="PC69" s="158"/>
      <c r="PD69" s="158"/>
      <c r="PE69" s="158"/>
      <c r="PF69" s="158"/>
      <c r="PG69" s="158"/>
      <c r="PH69" s="158"/>
      <c r="PI69" s="158"/>
      <c r="PJ69" s="158"/>
      <c r="PK69" s="158"/>
      <c r="PL69" s="158"/>
      <c r="PM69" s="158"/>
      <c r="PN69" s="158"/>
      <c r="PO69" s="158"/>
      <c r="PP69" s="158"/>
      <c r="PQ69" s="158"/>
      <c r="PR69" s="158"/>
      <c r="PS69" s="158"/>
      <c r="PT69" s="158"/>
      <c r="PU69" s="158"/>
      <c r="PV69" s="158"/>
      <c r="PW69" s="158"/>
      <c r="PX69" s="158"/>
      <c r="PY69" s="158"/>
      <c r="PZ69" s="158"/>
      <c r="QA69" s="158"/>
      <c r="QB69" s="158"/>
      <c r="QC69" s="158"/>
      <c r="QD69" s="158"/>
      <c r="QE69" s="158"/>
      <c r="QF69" s="158"/>
      <c r="QG69" s="158"/>
      <c r="QH69" s="158"/>
      <c r="QI69" s="158"/>
      <c r="QJ69" s="158"/>
      <c r="QK69" s="158"/>
      <c r="QL69" s="158"/>
      <c r="QM69" s="158"/>
      <c r="QN69" s="158"/>
      <c r="QO69" s="158"/>
      <c r="QP69" s="158"/>
      <c r="QQ69" s="158"/>
      <c r="QR69" s="158"/>
      <c r="QS69" s="158"/>
      <c r="QT69" s="158"/>
      <c r="QU69" s="158"/>
      <c r="QV69" s="158"/>
      <c r="QW69" s="158"/>
      <c r="QX69" s="158"/>
      <c r="QY69" s="158"/>
      <c r="QZ69" s="158"/>
      <c r="RA69" s="158"/>
      <c r="RB69" s="158"/>
      <c r="RC69" s="158"/>
      <c r="RD69" s="158"/>
      <c r="RE69" s="158"/>
      <c r="RF69" s="158"/>
      <c r="RG69" s="158"/>
      <c r="RH69" s="158"/>
      <c r="RI69" s="158"/>
      <c r="RJ69" s="158"/>
      <c r="RK69" s="158"/>
      <c r="RL69" s="158"/>
      <c r="RM69" s="158"/>
      <c r="RN69" s="158"/>
      <c r="RO69" s="158"/>
      <c r="RP69" s="158"/>
      <c r="RQ69" s="158"/>
      <c r="RR69" s="158"/>
      <c r="RS69" s="158"/>
      <c r="RT69" s="158"/>
      <c r="RU69" s="158"/>
      <c r="RV69" s="158"/>
      <c r="RW69" s="158"/>
      <c r="RX69" s="158"/>
      <c r="RY69" s="158"/>
      <c r="RZ69" s="158"/>
      <c r="SA69" s="158"/>
      <c r="SB69" s="158"/>
      <c r="SC69" s="158"/>
      <c r="SD69" s="158"/>
      <c r="SE69" s="158"/>
      <c r="SF69" s="158"/>
      <c r="SG69" s="158"/>
      <c r="SH69" s="158"/>
      <c r="SI69" s="158"/>
      <c r="SJ69" s="158"/>
      <c r="SK69" s="158"/>
      <c r="SL69" s="158"/>
      <c r="SM69" s="158"/>
      <c r="SN69" s="158"/>
      <c r="SO69" s="158"/>
      <c r="SP69" s="158"/>
      <c r="SQ69" s="158"/>
      <c r="SR69" s="158"/>
      <c r="SS69" s="158"/>
      <c r="ST69" s="158"/>
      <c r="SU69" s="158"/>
      <c r="SV69" s="158"/>
      <c r="SW69" s="158"/>
      <c r="SX69" s="158"/>
      <c r="SY69" s="158"/>
      <c r="SZ69" s="158"/>
      <c r="TA69" s="158"/>
      <c r="TB69" s="158"/>
      <c r="TC69" s="158"/>
      <c r="TD69" s="158"/>
      <c r="TE69" s="158"/>
      <c r="TF69" s="158"/>
      <c r="TG69" s="158"/>
      <c r="TH69" s="158"/>
      <c r="TI69" s="158"/>
      <c r="TJ69" s="158"/>
      <c r="TK69" s="158"/>
      <c r="TL69" s="158"/>
      <c r="TM69" s="158"/>
      <c r="TN69" s="158"/>
      <c r="TO69" s="158"/>
      <c r="TP69" s="158"/>
      <c r="TQ69" s="158"/>
      <c r="TR69" s="158"/>
      <c r="TS69" s="158"/>
      <c r="TT69" s="158"/>
      <c r="TU69" s="158"/>
      <c r="TV69" s="158"/>
      <c r="TW69" s="158"/>
      <c r="TX69" s="158"/>
      <c r="TY69" s="158"/>
      <c r="TZ69" s="158"/>
      <c r="UA69" s="158"/>
      <c r="UB69" s="158"/>
      <c r="UC69" s="158"/>
      <c r="UD69" s="158"/>
      <c r="UE69" s="158"/>
      <c r="UF69" s="158"/>
      <c r="UG69" s="158"/>
      <c r="UH69" s="158"/>
      <c r="UI69" s="158"/>
      <c r="UJ69" s="158"/>
      <c r="UK69" s="158"/>
      <c r="UL69" s="158"/>
      <c r="UM69" s="158"/>
      <c r="UN69" s="158"/>
      <c r="UO69" s="158"/>
      <c r="UP69" s="158"/>
      <c r="UQ69" s="158"/>
      <c r="US69" s="158"/>
      <c r="UT69" s="158"/>
      <c r="UU69" s="158"/>
      <c r="UV69" s="158"/>
      <c r="UW69" s="158"/>
      <c r="UX69" s="158"/>
      <c r="UY69" s="158"/>
      <c r="UZ69" s="158"/>
      <c r="VA69" s="158"/>
      <c r="VB69" s="158"/>
      <c r="VC69" s="158"/>
      <c r="VD69" s="158"/>
      <c r="VE69" s="158"/>
      <c r="VF69" s="158"/>
      <c r="VG69" s="158"/>
      <c r="VH69" s="158"/>
      <c r="VI69" s="158"/>
      <c r="VJ69" s="158"/>
      <c r="VK69" s="158"/>
      <c r="VL69" s="158"/>
      <c r="VN69" s="158"/>
      <c r="VO69" s="158"/>
      <c r="VP69" s="158"/>
      <c r="VQ69" s="158"/>
      <c r="VR69" s="158"/>
      <c r="VS69" s="158"/>
      <c r="VT69" s="158"/>
      <c r="VU69" s="158"/>
      <c r="VV69" s="158"/>
      <c r="VW69" s="158"/>
      <c r="VX69" s="158"/>
      <c r="VY69" s="158"/>
      <c r="VZ69" s="158"/>
      <c r="WA69" s="158"/>
      <c r="WB69" s="158"/>
      <c r="WC69" s="158"/>
      <c r="WD69" s="158"/>
      <c r="WE69" s="158"/>
      <c r="WF69" s="158"/>
      <c r="WG69" s="158"/>
      <c r="WI69" s="158"/>
      <c r="WJ69" s="158"/>
      <c r="WK69" s="158"/>
      <c r="WL69" s="158"/>
      <c r="WM69" s="158"/>
      <c r="WN69" s="158"/>
      <c r="WO69" s="158"/>
      <c r="WP69" s="158"/>
      <c r="WQ69" s="158"/>
      <c r="WR69" s="158"/>
      <c r="WS69" s="158"/>
      <c r="WT69" s="158"/>
      <c r="WU69" s="158"/>
      <c r="WV69" s="158"/>
      <c r="WW69" s="158"/>
      <c r="WX69" s="158"/>
      <c r="WY69" s="158"/>
      <c r="WZ69" s="158"/>
      <c r="XA69" s="158"/>
      <c r="XB69" s="158"/>
      <c r="XD69" s="158"/>
      <c r="XE69" s="158"/>
      <c r="XF69" s="158"/>
      <c r="XG69" s="158"/>
      <c r="XH69" s="158"/>
      <c r="XI69" s="158"/>
      <c r="XJ69" s="158"/>
      <c r="XK69" s="158"/>
      <c r="XL69" s="158"/>
      <c r="XM69" s="158"/>
      <c r="XN69" s="158"/>
      <c r="XO69" s="158"/>
      <c r="XP69" s="158"/>
      <c r="XQ69" s="158"/>
      <c r="XR69" s="158"/>
      <c r="XS69" s="158"/>
      <c r="XT69" s="158"/>
      <c r="XU69" s="158"/>
      <c r="XV69" s="158"/>
      <c r="XW69" s="158"/>
      <c r="XY69" s="158"/>
      <c r="XZ69" s="158"/>
      <c r="YA69" s="158"/>
      <c r="YB69" s="158"/>
      <c r="YC69" s="158"/>
      <c r="YD69" s="158"/>
      <c r="YE69" s="158"/>
      <c r="YF69" s="158"/>
      <c r="YG69" s="158"/>
      <c r="YH69" s="158"/>
      <c r="YI69" s="158"/>
      <c r="YJ69" s="158"/>
      <c r="YK69" s="158"/>
      <c r="YL69" s="158"/>
      <c r="YM69" s="158"/>
      <c r="YN69" s="158"/>
      <c r="YO69" s="158"/>
      <c r="YP69" s="158"/>
      <c r="YQ69" s="158"/>
      <c r="YR69" s="158"/>
      <c r="YT69" s="158"/>
      <c r="YU69" s="158"/>
      <c r="YV69" s="158"/>
      <c r="YW69" s="158"/>
      <c r="YX69" s="158"/>
      <c r="YY69" s="158"/>
      <c r="YZ69" s="158"/>
      <c r="ZA69" s="158"/>
      <c r="ZB69" s="158"/>
      <c r="ZC69" s="158"/>
      <c r="ZD69" s="158"/>
      <c r="ZE69" s="158"/>
      <c r="ZF69" s="158"/>
      <c r="ZG69" s="158"/>
      <c r="ZH69" s="158"/>
      <c r="ZI69" s="158"/>
      <c r="ZJ69" s="158"/>
      <c r="ZK69" s="158"/>
      <c r="ZL69" s="158"/>
      <c r="ZM69" s="158"/>
      <c r="ZO69" s="158"/>
      <c r="ZP69" s="158"/>
      <c r="ZQ69" s="158"/>
      <c r="ZR69" s="158"/>
      <c r="ZS69" s="158"/>
      <c r="ZT69" s="158"/>
      <c r="ZU69" s="158"/>
      <c r="ZV69" s="158"/>
      <c r="ZW69" s="158"/>
      <c r="ZX69" s="158"/>
      <c r="ZY69" s="158"/>
      <c r="ZZ69" s="158"/>
      <c r="AAA69" s="158"/>
      <c r="AAB69" s="158"/>
      <c r="AAC69" s="158"/>
      <c r="AAD69" s="158"/>
      <c r="AAE69" s="158"/>
      <c r="AAF69" s="158"/>
      <c r="AAG69" s="158"/>
      <c r="AAH69" s="158"/>
      <c r="AAJ69" s="158"/>
      <c r="AAK69" s="158"/>
      <c r="AAL69" s="158"/>
      <c r="AAM69" s="158"/>
      <c r="AAN69" s="158"/>
      <c r="AAO69" s="158"/>
      <c r="AAP69" s="158"/>
      <c r="AAQ69" s="158"/>
      <c r="AAR69" s="158"/>
      <c r="AAS69" s="158"/>
      <c r="AAT69" s="158"/>
      <c r="AAU69" s="158"/>
      <c r="AAV69" s="158"/>
      <c r="AAW69" s="158"/>
      <c r="AAX69" s="158"/>
      <c r="AAY69" s="158"/>
      <c r="AAZ69" s="158"/>
      <c r="ABA69" s="158"/>
      <c r="ABB69" s="158"/>
      <c r="ABC69" s="158"/>
      <c r="ABE69" s="158"/>
      <c r="ABF69" s="158"/>
      <c r="ABG69" s="158"/>
      <c r="ABH69" s="158"/>
      <c r="ABI69" s="158"/>
      <c r="ABJ69" s="158"/>
      <c r="ABK69" s="158"/>
      <c r="ABL69" s="158"/>
      <c r="ABM69" s="158"/>
      <c r="ABN69" s="158"/>
      <c r="ABO69" s="158"/>
      <c r="ABP69" s="158"/>
      <c r="ABQ69" s="158"/>
      <c r="ABR69" s="158"/>
      <c r="ABS69" s="158"/>
      <c r="ABT69" s="158"/>
      <c r="ABU69" s="158"/>
      <c r="ABV69" s="158"/>
      <c r="ABW69" s="158"/>
      <c r="ABX69" s="158"/>
      <c r="ABZ69" s="158"/>
      <c r="ACA69" s="158"/>
      <c r="ACB69" s="158"/>
      <c r="ACC69" s="158"/>
      <c r="ACD69" s="158"/>
      <c r="ACE69" s="158"/>
      <c r="ACF69" s="158"/>
      <c r="ACG69" s="158"/>
      <c r="ACH69" s="158"/>
      <c r="ACI69" s="158"/>
      <c r="ACJ69" s="158"/>
      <c r="ACK69" s="158"/>
      <c r="ACL69" s="158"/>
      <c r="ACM69" s="158"/>
      <c r="ACN69" s="158"/>
      <c r="ACO69" s="158"/>
      <c r="ACP69" s="158"/>
      <c r="ACQ69" s="158"/>
      <c r="ACR69" s="158"/>
      <c r="ACS69" s="158"/>
      <c r="ACU69" s="158"/>
      <c r="ACV69" s="158"/>
      <c r="ACW69" s="158"/>
      <c r="ACX69" s="158"/>
      <c r="ACY69" s="158"/>
      <c r="ACZ69" s="158"/>
      <c r="ADA69" s="158"/>
      <c r="ADB69" s="158"/>
      <c r="ADC69" s="158"/>
      <c r="ADD69" s="158"/>
      <c r="ADE69" s="158"/>
      <c r="ADF69" s="158"/>
      <c r="ADG69" s="158"/>
      <c r="ADH69" s="158"/>
      <c r="ADI69" s="158"/>
      <c r="ADJ69" s="158"/>
      <c r="ADK69" s="158"/>
      <c r="ADL69" s="158"/>
      <c r="ADM69" s="158"/>
      <c r="ADN69" s="158"/>
      <c r="ADP69" s="158"/>
      <c r="ADQ69" s="158"/>
      <c r="ADR69" s="158"/>
      <c r="ADS69" s="158"/>
      <c r="ADT69" s="158"/>
      <c r="ADU69" s="158"/>
      <c r="ADV69" s="158"/>
      <c r="ADW69" s="158"/>
      <c r="ADX69" s="158"/>
      <c r="ADY69" s="158"/>
      <c r="ADZ69" s="158"/>
      <c r="AEA69" s="158"/>
      <c r="AEB69" s="158"/>
      <c r="AEC69" s="158"/>
      <c r="AED69" s="158"/>
      <c r="AEE69" s="158"/>
      <c r="AEF69" s="158"/>
      <c r="AEG69" s="158"/>
      <c r="AEH69" s="158"/>
      <c r="AEI69" s="158"/>
      <c r="AEK69" s="158"/>
      <c r="AEL69" s="158"/>
      <c r="AEM69" s="158"/>
      <c r="AEN69" s="158"/>
      <c r="AEO69" s="158"/>
      <c r="AEP69" s="158"/>
      <c r="AEQ69" s="158"/>
      <c r="AER69" s="158"/>
      <c r="AES69" s="158"/>
      <c r="AET69" s="158"/>
      <c r="AEU69" s="158"/>
      <c r="AEV69" s="158"/>
      <c r="AEW69" s="158"/>
      <c r="AEX69" s="158"/>
      <c r="AEY69" s="158"/>
      <c r="AEZ69" s="158"/>
      <c r="AFA69" s="158"/>
      <c r="AFB69" s="158"/>
      <c r="AFC69" s="158"/>
      <c r="AFD69" s="158"/>
    </row>
    <row r="70" spans="1:836" s="159" customFormat="1" ht="20.100000000000001" customHeight="1" outlineLevel="4">
      <c r="A70" s="166"/>
      <c r="B70" s="162" t="s">
        <v>492</v>
      </c>
      <c r="C70" s="100" t="s">
        <v>405</v>
      </c>
      <c r="D70" s="110"/>
      <c r="E70" s="167"/>
      <c r="F70" s="211">
        <f>G69+1</f>
        <v>45522</v>
      </c>
      <c r="G70" s="212">
        <f>F70+H70-1</f>
        <v>45531</v>
      </c>
      <c r="H70" s="156">
        <v>10</v>
      </c>
      <c r="I70" s="157">
        <f t="shared" ca="1" si="61"/>
        <v>0</v>
      </c>
      <c r="J70" s="207">
        <f ca="1">H70*K70-H70*I70</f>
        <v>0</v>
      </c>
      <c r="K70" s="111">
        <v>0</v>
      </c>
      <c r="L70" s="158"/>
      <c r="M70" s="158"/>
      <c r="N70" s="158"/>
      <c r="O70" s="158"/>
      <c r="P70" s="158"/>
      <c r="Q70" s="158"/>
      <c r="R70" s="158"/>
      <c r="S70" s="158"/>
      <c r="T70" s="158"/>
      <c r="U70" s="158"/>
      <c r="V70" s="158"/>
      <c r="W70" s="158"/>
      <c r="X70" s="158"/>
      <c r="Y70" s="158"/>
      <c r="Z70" s="158"/>
      <c r="AA70" s="158"/>
      <c r="AB70" s="158"/>
      <c r="AC70" s="158"/>
      <c r="AD70" s="158"/>
      <c r="AE70" s="158"/>
      <c r="AF70" s="158"/>
      <c r="AG70" s="158"/>
      <c r="AH70" s="158"/>
      <c r="AI70" s="158"/>
      <c r="AJ70" s="158"/>
      <c r="AK70" s="158"/>
      <c r="AL70" s="158"/>
      <c r="AM70" s="158"/>
      <c r="AN70" s="158"/>
      <c r="AO70" s="158"/>
      <c r="AP70" s="158"/>
      <c r="AQ70" s="158"/>
      <c r="AR70" s="158"/>
      <c r="AS70" s="158"/>
      <c r="AT70" s="158"/>
      <c r="AU70" s="158"/>
      <c r="AV70" s="158"/>
      <c r="AW70" s="158"/>
      <c r="AX70" s="158"/>
      <c r="AY70" s="158"/>
      <c r="AZ70" s="158"/>
      <c r="BA70" s="158"/>
      <c r="BB70" s="158"/>
      <c r="BC70" s="158"/>
      <c r="BD70" s="158"/>
      <c r="BE70" s="158"/>
      <c r="BF70" s="158"/>
      <c r="BG70" s="158"/>
      <c r="BH70" s="158"/>
      <c r="BI70" s="158"/>
      <c r="BJ70" s="158"/>
      <c r="BK70" s="158"/>
      <c r="BL70" s="158"/>
      <c r="BM70" s="158"/>
      <c r="BN70" s="158"/>
      <c r="BO70" s="158"/>
      <c r="BP70" s="158"/>
      <c r="BQ70" s="158"/>
      <c r="BR70" s="158"/>
      <c r="BS70" s="158"/>
      <c r="BT70" s="158"/>
      <c r="BU70" s="158"/>
      <c r="BV70" s="158"/>
      <c r="BW70" s="158"/>
      <c r="BX70" s="158"/>
      <c r="BY70" s="158"/>
      <c r="BZ70" s="158"/>
      <c r="CA70" s="158"/>
      <c r="CB70" s="158"/>
      <c r="CC70" s="158"/>
      <c r="CD70" s="158"/>
      <c r="CE70" s="158"/>
      <c r="CF70" s="158"/>
      <c r="CG70" s="158"/>
      <c r="CH70" s="158"/>
      <c r="CI70" s="158"/>
      <c r="CJ70" s="158"/>
      <c r="CK70" s="158"/>
      <c r="CL70" s="158"/>
      <c r="CM70" s="158"/>
      <c r="CN70" s="158"/>
      <c r="CO70" s="158"/>
      <c r="CP70" s="158"/>
      <c r="CQ70" s="158"/>
      <c r="CR70" s="158"/>
      <c r="CS70" s="158"/>
      <c r="CT70" s="158"/>
      <c r="CU70" s="158"/>
      <c r="CV70" s="158"/>
      <c r="CW70" s="158"/>
      <c r="CX70" s="158"/>
      <c r="CY70" s="158"/>
      <c r="CZ70" s="158"/>
      <c r="DA70" s="158"/>
      <c r="DB70" s="158"/>
      <c r="DC70" s="158"/>
      <c r="DD70" s="158"/>
      <c r="DE70" s="158"/>
      <c r="DF70" s="158"/>
      <c r="DG70" s="158"/>
      <c r="DH70" s="158"/>
      <c r="DI70" s="158"/>
      <c r="DJ70" s="158"/>
      <c r="DK70" s="158"/>
      <c r="DL70" s="158"/>
      <c r="DM70" s="158"/>
      <c r="DN70" s="158"/>
      <c r="DO70" s="158"/>
      <c r="DP70" s="158"/>
      <c r="DQ70" s="158"/>
      <c r="DR70" s="158"/>
      <c r="DS70" s="158"/>
      <c r="DT70" s="158"/>
      <c r="DU70" s="158"/>
      <c r="DV70" s="158"/>
      <c r="DW70" s="158"/>
      <c r="DX70" s="158"/>
      <c r="DY70" s="158"/>
      <c r="DZ70" s="158"/>
      <c r="EA70" s="158"/>
      <c r="EB70" s="158"/>
      <c r="EC70" s="158"/>
      <c r="ED70" s="158"/>
      <c r="EE70" s="158"/>
      <c r="EF70" s="158"/>
      <c r="EG70" s="158"/>
      <c r="EH70" s="158"/>
      <c r="EI70" s="158"/>
      <c r="EJ70" s="158"/>
      <c r="EK70" s="158"/>
      <c r="EL70" s="158"/>
      <c r="EM70" s="158"/>
      <c r="EN70" s="158"/>
      <c r="EO70" s="158"/>
      <c r="EP70" s="158"/>
      <c r="EQ70" s="158"/>
      <c r="ER70" s="158"/>
      <c r="ES70" s="158"/>
      <c r="ET70" s="158"/>
      <c r="EU70" s="158"/>
      <c r="EV70" s="158"/>
      <c r="EW70" s="158"/>
      <c r="EX70" s="158"/>
      <c r="EY70" s="158"/>
      <c r="EZ70" s="158"/>
      <c r="FA70" s="158"/>
      <c r="FB70" s="158"/>
      <c r="FC70" s="158"/>
      <c r="FD70" s="158"/>
      <c r="FE70" s="158"/>
      <c r="FF70" s="158"/>
      <c r="FG70" s="158"/>
      <c r="FH70" s="158"/>
      <c r="FI70" s="158"/>
      <c r="FJ70" s="158"/>
      <c r="FK70" s="158"/>
      <c r="FL70" s="158"/>
      <c r="FM70" s="158"/>
      <c r="FN70" s="158"/>
      <c r="FO70" s="158"/>
      <c r="FP70" s="158"/>
      <c r="FQ70" s="158"/>
      <c r="FR70" s="158"/>
      <c r="FS70" s="158"/>
      <c r="FT70" s="158"/>
      <c r="FU70" s="158"/>
      <c r="FV70" s="158"/>
      <c r="FW70" s="158"/>
      <c r="FX70" s="158"/>
      <c r="FY70" s="158"/>
      <c r="FZ70" s="158"/>
      <c r="GA70" s="158"/>
      <c r="GB70" s="158"/>
      <c r="GC70" s="158"/>
      <c r="GD70" s="158"/>
      <c r="GE70" s="158"/>
      <c r="GF70" s="158"/>
      <c r="GG70" s="158"/>
      <c r="GH70" s="158"/>
      <c r="GI70" s="158"/>
      <c r="GJ70" s="158"/>
      <c r="GK70" s="158"/>
      <c r="GL70" s="158"/>
      <c r="GM70" s="158"/>
      <c r="GN70" s="158"/>
      <c r="GO70" s="158"/>
      <c r="GP70" s="158"/>
      <c r="GQ70" s="158"/>
      <c r="GR70" s="158"/>
      <c r="GS70" s="158"/>
      <c r="GT70" s="158"/>
      <c r="GU70" s="158"/>
      <c r="GV70" s="158"/>
      <c r="GW70" s="158"/>
      <c r="GX70" s="158"/>
      <c r="GY70" s="158"/>
      <c r="GZ70" s="158"/>
      <c r="HA70" s="158"/>
      <c r="HB70" s="158"/>
      <c r="HC70" s="158"/>
      <c r="HD70" s="158"/>
      <c r="HE70" s="158"/>
      <c r="HF70" s="158"/>
      <c r="HG70" s="158"/>
      <c r="HH70" s="158"/>
      <c r="HI70" s="158"/>
      <c r="HJ70" s="158"/>
      <c r="HK70" s="158"/>
      <c r="HL70" s="158"/>
      <c r="HM70" s="158"/>
      <c r="HN70" s="158"/>
      <c r="HO70" s="158"/>
      <c r="HP70" s="158"/>
      <c r="HQ70" s="158"/>
      <c r="HR70" s="158"/>
      <c r="HS70" s="158"/>
      <c r="HT70" s="158"/>
      <c r="HU70" s="158"/>
      <c r="HV70" s="158"/>
      <c r="HW70" s="158"/>
      <c r="HX70" s="158"/>
      <c r="HY70" s="158"/>
      <c r="HZ70" s="158"/>
      <c r="IA70" s="158"/>
      <c r="IB70" s="158"/>
      <c r="IC70" s="158"/>
      <c r="ID70" s="158"/>
      <c r="IE70" s="158"/>
      <c r="IF70" s="158"/>
      <c r="IG70" s="158"/>
      <c r="IH70" s="158"/>
      <c r="II70" s="158"/>
      <c r="IJ70" s="158"/>
      <c r="IK70" s="158"/>
      <c r="IL70" s="158"/>
      <c r="IM70" s="158"/>
      <c r="IN70" s="158"/>
      <c r="IO70" s="158"/>
      <c r="IP70" s="158"/>
      <c r="IQ70" s="158"/>
      <c r="IR70" s="158"/>
      <c r="IS70" s="158"/>
      <c r="IT70" s="158"/>
      <c r="IU70" s="158"/>
      <c r="IV70" s="158"/>
      <c r="IW70" s="158"/>
      <c r="IX70" s="158"/>
      <c r="IY70" s="158"/>
      <c r="IZ70" s="158"/>
      <c r="JA70" s="158"/>
      <c r="JB70" s="158"/>
      <c r="JC70" s="158"/>
      <c r="JD70" s="158"/>
      <c r="JE70" s="158"/>
      <c r="JF70" s="158"/>
      <c r="JG70" s="158"/>
      <c r="JH70" s="158"/>
      <c r="JI70" s="158"/>
      <c r="JJ70" s="158"/>
      <c r="JK70" s="158"/>
      <c r="JL70" s="158"/>
      <c r="JM70" s="158"/>
      <c r="JN70" s="158"/>
      <c r="JO70" s="158"/>
      <c r="JP70" s="158"/>
      <c r="JQ70" s="158"/>
      <c r="JR70" s="158"/>
      <c r="JS70" s="158"/>
      <c r="JT70" s="158"/>
      <c r="JU70" s="158"/>
      <c r="JV70" s="158"/>
      <c r="JW70" s="158"/>
      <c r="JX70" s="158"/>
      <c r="JY70" s="158"/>
      <c r="JZ70" s="158"/>
      <c r="KA70" s="158"/>
      <c r="KB70" s="158"/>
      <c r="KC70" s="158"/>
      <c r="KD70" s="158"/>
      <c r="KE70" s="158"/>
      <c r="KF70" s="158"/>
      <c r="KG70" s="158"/>
      <c r="KH70" s="158"/>
      <c r="KI70" s="158"/>
      <c r="KJ70" s="158"/>
      <c r="KK70" s="158"/>
      <c r="KL70" s="158"/>
      <c r="KM70" s="158"/>
      <c r="KN70" s="158"/>
      <c r="KO70" s="158"/>
      <c r="KP70" s="158"/>
      <c r="KQ70" s="158"/>
      <c r="KR70" s="158"/>
      <c r="KS70" s="158"/>
      <c r="KT70" s="158"/>
      <c r="KU70" s="158"/>
      <c r="KV70" s="158"/>
      <c r="KW70" s="158"/>
      <c r="KX70" s="158"/>
      <c r="KY70" s="158"/>
      <c r="KZ70" s="158"/>
      <c r="LA70" s="158"/>
      <c r="LB70" s="158"/>
      <c r="LC70" s="158"/>
      <c r="LD70" s="158"/>
      <c r="LE70" s="158"/>
      <c r="LF70" s="158"/>
      <c r="LG70" s="158"/>
      <c r="LH70" s="158"/>
      <c r="LI70" s="158"/>
      <c r="LJ70" s="158"/>
      <c r="LK70" s="158"/>
      <c r="LL70" s="158"/>
      <c r="LM70" s="158"/>
      <c r="LN70" s="158"/>
      <c r="LO70" s="158"/>
      <c r="LP70" s="158"/>
      <c r="LQ70" s="158"/>
      <c r="LR70" s="158"/>
      <c r="LS70" s="158"/>
      <c r="LT70" s="158"/>
      <c r="LU70" s="158"/>
      <c r="LV70" s="158"/>
      <c r="LW70" s="158"/>
      <c r="LX70" s="158"/>
      <c r="LY70" s="158"/>
      <c r="LZ70" s="158"/>
      <c r="MA70" s="158"/>
      <c r="MB70" s="158"/>
      <c r="MC70" s="158"/>
      <c r="MD70" s="158"/>
      <c r="ME70" s="158"/>
      <c r="MF70" s="158"/>
      <c r="MG70" s="158"/>
      <c r="MH70" s="158"/>
      <c r="MI70" s="158"/>
      <c r="MJ70" s="158"/>
      <c r="MK70" s="158"/>
      <c r="ML70" s="158"/>
      <c r="MM70" s="158"/>
      <c r="MN70" s="158"/>
      <c r="MO70" s="158"/>
      <c r="MP70" s="158"/>
      <c r="MQ70" s="158"/>
      <c r="MR70" s="158"/>
      <c r="MS70" s="158"/>
      <c r="MT70" s="158"/>
      <c r="MU70" s="158"/>
      <c r="MV70" s="158"/>
      <c r="MW70" s="158"/>
      <c r="MX70" s="158"/>
      <c r="MY70" s="158"/>
      <c r="MZ70" s="158"/>
      <c r="NA70" s="158"/>
      <c r="NB70" s="158"/>
      <c r="NC70" s="158"/>
      <c r="ND70" s="158"/>
      <c r="NE70" s="158"/>
      <c r="NF70" s="158"/>
      <c r="NG70" s="158"/>
      <c r="NH70" s="158"/>
      <c r="NI70" s="158"/>
      <c r="NJ70" s="158"/>
      <c r="NK70" s="158"/>
      <c r="NL70" s="158"/>
      <c r="NM70" s="158"/>
      <c r="NN70" s="158"/>
      <c r="NO70" s="158"/>
      <c r="NP70" s="158"/>
      <c r="NQ70" s="158"/>
      <c r="NR70" s="158"/>
      <c r="NS70" s="158"/>
      <c r="NT70" s="158"/>
      <c r="NU70" s="158"/>
      <c r="NV70" s="158"/>
      <c r="NW70" s="158"/>
      <c r="NX70" s="158"/>
      <c r="NY70" s="158"/>
      <c r="NZ70" s="158"/>
      <c r="OA70" s="158"/>
      <c r="OB70" s="158"/>
      <c r="OC70" s="158"/>
      <c r="OD70" s="158"/>
      <c r="OE70" s="158"/>
      <c r="OF70" s="158"/>
      <c r="OG70" s="158"/>
      <c r="OH70" s="158"/>
      <c r="OI70" s="158"/>
      <c r="OJ70" s="158"/>
      <c r="OK70" s="158"/>
      <c r="OL70" s="158"/>
      <c r="OM70" s="158"/>
      <c r="ON70" s="158"/>
      <c r="OO70" s="158"/>
      <c r="OP70" s="158"/>
      <c r="OQ70" s="158"/>
      <c r="OR70" s="158"/>
      <c r="OS70" s="158"/>
      <c r="OT70" s="158"/>
      <c r="OU70" s="158"/>
      <c r="OV70" s="158"/>
      <c r="OW70" s="158"/>
      <c r="OX70" s="158"/>
      <c r="OY70" s="158"/>
      <c r="OZ70" s="158"/>
      <c r="PA70" s="158"/>
      <c r="PB70" s="158"/>
      <c r="PC70" s="158"/>
      <c r="PD70" s="158"/>
      <c r="PE70" s="158"/>
      <c r="PF70" s="158"/>
      <c r="PG70" s="158"/>
      <c r="PH70" s="158"/>
      <c r="PI70" s="158"/>
      <c r="PJ70" s="158"/>
      <c r="PK70" s="158"/>
      <c r="PL70" s="158"/>
      <c r="PM70" s="158"/>
      <c r="PN70" s="158"/>
      <c r="PO70" s="158"/>
      <c r="PP70" s="158"/>
      <c r="PQ70" s="158"/>
      <c r="PR70" s="158"/>
      <c r="PS70" s="158"/>
      <c r="PT70" s="158"/>
      <c r="PU70" s="158"/>
      <c r="PV70" s="158"/>
      <c r="PW70" s="158"/>
      <c r="PX70" s="158"/>
      <c r="PY70" s="158"/>
      <c r="PZ70" s="158"/>
      <c r="QA70" s="158"/>
      <c r="QB70" s="158"/>
      <c r="QC70" s="158"/>
      <c r="QD70" s="158"/>
      <c r="QE70" s="158"/>
      <c r="QF70" s="158"/>
      <c r="QG70" s="158"/>
      <c r="QH70" s="158"/>
      <c r="QI70" s="158"/>
      <c r="QJ70" s="158"/>
      <c r="QK70" s="158"/>
      <c r="QL70" s="158"/>
      <c r="QM70" s="158"/>
      <c r="QN70" s="158"/>
      <c r="QO70" s="158"/>
      <c r="QP70" s="158"/>
      <c r="QQ70" s="158"/>
      <c r="QR70" s="158"/>
      <c r="QS70" s="158"/>
      <c r="QT70" s="158"/>
      <c r="QU70" s="158"/>
      <c r="QV70" s="158"/>
      <c r="QW70" s="158"/>
      <c r="QX70" s="158"/>
      <c r="QY70" s="158"/>
      <c r="QZ70" s="158"/>
      <c r="RA70" s="158"/>
      <c r="RB70" s="158"/>
      <c r="RC70" s="158"/>
      <c r="RD70" s="158"/>
      <c r="RE70" s="158"/>
      <c r="RF70" s="158"/>
      <c r="RG70" s="158"/>
      <c r="RH70" s="158"/>
      <c r="RI70" s="158"/>
      <c r="RJ70" s="158"/>
      <c r="RK70" s="158"/>
      <c r="RL70" s="158"/>
      <c r="RM70" s="158"/>
      <c r="RN70" s="158"/>
      <c r="RO70" s="158"/>
      <c r="RP70" s="158"/>
      <c r="RQ70" s="158"/>
      <c r="RR70" s="158"/>
      <c r="RS70" s="158"/>
      <c r="RT70" s="158"/>
      <c r="RU70" s="158"/>
      <c r="RV70" s="158"/>
      <c r="RW70" s="158"/>
      <c r="RX70" s="158"/>
      <c r="RY70" s="158"/>
      <c r="RZ70" s="158"/>
      <c r="SA70" s="158"/>
      <c r="SB70" s="158"/>
      <c r="SC70" s="158"/>
      <c r="SD70" s="158"/>
      <c r="SE70" s="158"/>
      <c r="SF70" s="158"/>
      <c r="SG70" s="158"/>
      <c r="SH70" s="158"/>
      <c r="SI70" s="158"/>
      <c r="SJ70" s="158"/>
      <c r="SK70" s="158"/>
      <c r="SL70" s="158"/>
      <c r="SM70" s="158"/>
      <c r="SN70" s="158"/>
      <c r="SO70" s="158"/>
      <c r="SP70" s="158"/>
      <c r="SQ70" s="158"/>
      <c r="SR70" s="158"/>
      <c r="SS70" s="158"/>
      <c r="ST70" s="158"/>
      <c r="SU70" s="158"/>
      <c r="SV70" s="158"/>
      <c r="SW70" s="158"/>
      <c r="SX70" s="158"/>
      <c r="SY70" s="158"/>
      <c r="SZ70" s="158"/>
      <c r="TA70" s="158"/>
      <c r="TB70" s="158"/>
      <c r="TC70" s="158"/>
      <c r="TD70" s="158"/>
      <c r="TE70" s="158"/>
      <c r="TF70" s="158"/>
      <c r="TG70" s="158"/>
      <c r="TH70" s="158"/>
      <c r="TI70" s="158"/>
      <c r="TJ70" s="158"/>
      <c r="TK70" s="158"/>
      <c r="TL70" s="158"/>
      <c r="TM70" s="158"/>
      <c r="TN70" s="158"/>
      <c r="TO70" s="158"/>
      <c r="TP70" s="158"/>
      <c r="TQ70" s="158"/>
      <c r="TR70" s="158"/>
      <c r="TS70" s="158"/>
      <c r="TT70" s="158"/>
      <c r="TU70" s="158"/>
      <c r="TV70" s="158"/>
      <c r="TW70" s="158"/>
      <c r="TX70" s="158"/>
      <c r="TY70" s="158"/>
      <c r="TZ70" s="158"/>
      <c r="UA70" s="158"/>
      <c r="UB70" s="158"/>
      <c r="UC70" s="158"/>
      <c r="UD70" s="158"/>
      <c r="UE70" s="158"/>
      <c r="UF70" s="158"/>
      <c r="UG70" s="158"/>
      <c r="UH70" s="158"/>
      <c r="UI70" s="158"/>
      <c r="UJ70" s="158"/>
      <c r="UK70" s="158"/>
      <c r="UL70" s="158"/>
      <c r="UM70" s="158"/>
      <c r="UN70" s="158"/>
      <c r="UO70" s="158"/>
      <c r="UP70" s="158"/>
      <c r="UQ70" s="158"/>
      <c r="US70" s="158"/>
      <c r="UT70" s="158"/>
      <c r="UU70" s="158"/>
      <c r="UV70" s="158"/>
      <c r="UW70" s="158"/>
      <c r="UX70" s="158"/>
      <c r="UY70" s="158"/>
      <c r="UZ70" s="158"/>
      <c r="VA70" s="158"/>
      <c r="VB70" s="158"/>
      <c r="VC70" s="158"/>
      <c r="VD70" s="158"/>
      <c r="VE70" s="158"/>
      <c r="VF70" s="158"/>
      <c r="VG70" s="158"/>
      <c r="VH70" s="158"/>
      <c r="VI70" s="158"/>
      <c r="VJ70" s="158"/>
      <c r="VK70" s="158"/>
      <c r="VL70" s="158"/>
      <c r="VN70" s="158"/>
      <c r="VO70" s="158"/>
      <c r="VP70" s="158"/>
      <c r="VQ70" s="158"/>
      <c r="VR70" s="158"/>
      <c r="VS70" s="158"/>
      <c r="VT70" s="158"/>
      <c r="VU70" s="158"/>
      <c r="VV70" s="158"/>
      <c r="VW70" s="158"/>
      <c r="VX70" s="158"/>
      <c r="VY70" s="158"/>
      <c r="VZ70" s="158"/>
      <c r="WA70" s="158"/>
      <c r="WB70" s="158"/>
      <c r="WC70" s="158"/>
      <c r="WD70" s="158"/>
      <c r="WE70" s="158"/>
      <c r="WF70" s="158"/>
      <c r="WG70" s="158"/>
      <c r="WI70" s="158"/>
      <c r="WJ70" s="158"/>
      <c r="WK70" s="158"/>
      <c r="WL70" s="158"/>
      <c r="WM70" s="158"/>
      <c r="WN70" s="158"/>
      <c r="WO70" s="158"/>
      <c r="WP70" s="158"/>
      <c r="WQ70" s="158"/>
      <c r="WR70" s="158"/>
      <c r="WS70" s="158"/>
      <c r="WT70" s="158"/>
      <c r="WU70" s="158"/>
      <c r="WV70" s="158"/>
      <c r="WW70" s="158"/>
      <c r="WX70" s="158"/>
      <c r="WY70" s="158"/>
      <c r="WZ70" s="158"/>
      <c r="XA70" s="158"/>
      <c r="XB70" s="158"/>
      <c r="XD70" s="158"/>
      <c r="XE70" s="158"/>
      <c r="XF70" s="158"/>
      <c r="XG70" s="158"/>
      <c r="XH70" s="158"/>
      <c r="XI70" s="158"/>
      <c r="XJ70" s="158"/>
      <c r="XK70" s="158"/>
      <c r="XL70" s="158"/>
      <c r="XM70" s="158"/>
      <c r="XN70" s="158"/>
      <c r="XO70" s="158"/>
      <c r="XP70" s="158"/>
      <c r="XQ70" s="158"/>
      <c r="XR70" s="158"/>
      <c r="XS70" s="158"/>
      <c r="XT70" s="158"/>
      <c r="XU70" s="158"/>
      <c r="XV70" s="158"/>
      <c r="XW70" s="158"/>
      <c r="XY70" s="158"/>
      <c r="XZ70" s="158"/>
      <c r="YA70" s="158"/>
      <c r="YB70" s="158"/>
      <c r="YC70" s="158"/>
      <c r="YD70" s="158"/>
      <c r="YE70" s="158"/>
      <c r="YF70" s="158"/>
      <c r="YG70" s="158"/>
      <c r="YH70" s="158"/>
      <c r="YI70" s="158"/>
      <c r="YJ70" s="158"/>
      <c r="YK70" s="158"/>
      <c r="YL70" s="158"/>
      <c r="YM70" s="158"/>
      <c r="YN70" s="158"/>
      <c r="YO70" s="158"/>
      <c r="YP70" s="158"/>
      <c r="YQ70" s="158"/>
      <c r="YR70" s="158"/>
      <c r="YT70" s="158"/>
      <c r="YU70" s="158"/>
      <c r="YV70" s="158"/>
      <c r="YW70" s="158"/>
      <c r="YX70" s="158"/>
      <c r="YY70" s="158"/>
      <c r="YZ70" s="158"/>
      <c r="ZA70" s="158"/>
      <c r="ZB70" s="158"/>
      <c r="ZC70" s="158"/>
      <c r="ZD70" s="158"/>
      <c r="ZE70" s="158"/>
      <c r="ZF70" s="158"/>
      <c r="ZG70" s="158"/>
      <c r="ZH70" s="158"/>
      <c r="ZI70" s="158"/>
      <c r="ZJ70" s="158"/>
      <c r="ZK70" s="158"/>
      <c r="ZL70" s="158"/>
      <c r="ZM70" s="158"/>
      <c r="ZO70" s="158"/>
      <c r="ZP70" s="158"/>
      <c r="ZQ70" s="158"/>
      <c r="ZR70" s="158"/>
      <c r="ZS70" s="158"/>
      <c r="ZT70" s="158"/>
      <c r="ZU70" s="158"/>
      <c r="ZV70" s="158"/>
      <c r="ZW70" s="158"/>
      <c r="ZX70" s="158"/>
      <c r="ZY70" s="158"/>
      <c r="ZZ70" s="158"/>
      <c r="AAA70" s="158"/>
      <c r="AAB70" s="158"/>
      <c r="AAC70" s="158"/>
      <c r="AAD70" s="158"/>
      <c r="AAE70" s="158"/>
      <c r="AAF70" s="158"/>
      <c r="AAG70" s="158"/>
      <c r="AAH70" s="158"/>
      <c r="AAJ70" s="158"/>
      <c r="AAK70" s="158"/>
      <c r="AAL70" s="158"/>
      <c r="AAM70" s="158"/>
      <c r="AAN70" s="158"/>
      <c r="AAO70" s="158"/>
      <c r="AAP70" s="158"/>
      <c r="AAQ70" s="158"/>
      <c r="AAR70" s="158"/>
      <c r="AAS70" s="158"/>
      <c r="AAT70" s="158"/>
      <c r="AAU70" s="158"/>
      <c r="AAV70" s="158"/>
      <c r="AAW70" s="158"/>
      <c r="AAX70" s="158"/>
      <c r="AAY70" s="158"/>
      <c r="AAZ70" s="158"/>
      <c r="ABA70" s="158"/>
      <c r="ABB70" s="158"/>
      <c r="ABC70" s="158"/>
      <c r="ABE70" s="158"/>
      <c r="ABF70" s="158"/>
      <c r="ABG70" s="158"/>
      <c r="ABH70" s="158"/>
      <c r="ABI70" s="158"/>
      <c r="ABJ70" s="158"/>
      <c r="ABK70" s="158"/>
      <c r="ABL70" s="158"/>
      <c r="ABM70" s="158"/>
      <c r="ABN70" s="158"/>
      <c r="ABO70" s="158"/>
      <c r="ABP70" s="158"/>
      <c r="ABQ70" s="158"/>
      <c r="ABR70" s="158"/>
      <c r="ABS70" s="158"/>
      <c r="ABT70" s="158"/>
      <c r="ABU70" s="158"/>
      <c r="ABV70" s="158"/>
      <c r="ABW70" s="158"/>
      <c r="ABX70" s="158"/>
      <c r="ABZ70" s="158"/>
      <c r="ACA70" s="158"/>
      <c r="ACB70" s="158"/>
      <c r="ACC70" s="158"/>
      <c r="ACD70" s="158"/>
      <c r="ACE70" s="158"/>
      <c r="ACF70" s="158"/>
      <c r="ACG70" s="158"/>
      <c r="ACH70" s="158"/>
      <c r="ACI70" s="158"/>
      <c r="ACJ70" s="158"/>
      <c r="ACK70" s="158"/>
      <c r="ACL70" s="158"/>
      <c r="ACM70" s="158"/>
      <c r="ACN70" s="158"/>
      <c r="ACO70" s="158"/>
      <c r="ACP70" s="158"/>
      <c r="ACQ70" s="158"/>
      <c r="ACR70" s="158"/>
      <c r="ACS70" s="158"/>
      <c r="ACU70" s="158"/>
      <c r="ACV70" s="158"/>
      <c r="ACW70" s="158"/>
      <c r="ACX70" s="158"/>
      <c r="ACY70" s="158"/>
      <c r="ACZ70" s="158"/>
      <c r="ADA70" s="158"/>
      <c r="ADB70" s="158"/>
      <c r="ADC70" s="158"/>
      <c r="ADD70" s="158"/>
      <c r="ADE70" s="158"/>
      <c r="ADF70" s="158"/>
      <c r="ADG70" s="158"/>
      <c r="ADH70" s="158"/>
      <c r="ADI70" s="158"/>
      <c r="ADJ70" s="158"/>
      <c r="ADK70" s="158"/>
      <c r="ADL70" s="158"/>
      <c r="ADM70" s="158"/>
      <c r="ADN70" s="158"/>
      <c r="ADP70" s="158"/>
      <c r="ADQ70" s="158"/>
      <c r="ADR70" s="158"/>
      <c r="ADS70" s="158"/>
      <c r="ADT70" s="158"/>
      <c r="ADU70" s="158"/>
      <c r="ADV70" s="158"/>
      <c r="ADW70" s="158"/>
      <c r="ADX70" s="158"/>
      <c r="ADY70" s="158"/>
      <c r="ADZ70" s="158"/>
      <c r="AEA70" s="158"/>
      <c r="AEB70" s="158"/>
      <c r="AEC70" s="158"/>
      <c r="AED70" s="158"/>
      <c r="AEE70" s="158"/>
      <c r="AEF70" s="158"/>
      <c r="AEG70" s="158"/>
      <c r="AEH70" s="158"/>
      <c r="AEI70" s="158"/>
      <c r="AEK70" s="158"/>
      <c r="AEL70" s="158"/>
      <c r="AEM70" s="158"/>
      <c r="AEN70" s="158"/>
      <c r="AEO70" s="158"/>
      <c r="AEP70" s="158"/>
      <c r="AEQ70" s="158"/>
      <c r="AER70" s="158"/>
      <c r="AES70" s="158"/>
      <c r="AET70" s="158"/>
      <c r="AEU70" s="158"/>
      <c r="AEV70" s="158"/>
      <c r="AEW70" s="158"/>
      <c r="AEX70" s="158"/>
      <c r="AEY70" s="158"/>
      <c r="AEZ70" s="158"/>
      <c r="AFA70" s="158"/>
      <c r="AFB70" s="158"/>
      <c r="AFC70" s="158"/>
      <c r="AFD70" s="158"/>
    </row>
    <row r="71" spans="1:836" s="159" customFormat="1" ht="20.100000000000001" customHeight="1" outlineLevel="4">
      <c r="A71" s="166"/>
      <c r="B71" s="162" t="s">
        <v>492</v>
      </c>
      <c r="C71" s="100" t="s">
        <v>498</v>
      </c>
      <c r="D71" s="110"/>
      <c r="E71" s="167"/>
      <c r="F71" s="211">
        <f>G70+1</f>
        <v>45532</v>
      </c>
      <c r="G71" s="212">
        <f t="shared" ref="G71:G72" si="79">F71+H71-1</f>
        <v>45559</v>
      </c>
      <c r="H71" s="156">
        <v>28</v>
      </c>
      <c r="I71" s="157">
        <f t="shared" ca="1" si="61"/>
        <v>0</v>
      </c>
      <c r="J71" s="207">
        <f ca="1">H71*K71-H71*I71</f>
        <v>0</v>
      </c>
      <c r="K71" s="111">
        <v>0</v>
      </c>
      <c r="L71" s="158"/>
      <c r="M71" s="158"/>
      <c r="N71" s="158"/>
      <c r="O71" s="158"/>
      <c r="P71" s="158"/>
      <c r="Q71" s="158"/>
      <c r="R71" s="158"/>
      <c r="S71" s="158"/>
      <c r="T71" s="158"/>
      <c r="U71" s="158"/>
      <c r="V71" s="158"/>
      <c r="W71" s="158"/>
      <c r="X71" s="158"/>
      <c r="Y71" s="158"/>
      <c r="Z71" s="158"/>
      <c r="AA71" s="158"/>
      <c r="AB71" s="158"/>
      <c r="AC71" s="158"/>
      <c r="AD71" s="158"/>
      <c r="AE71" s="158"/>
      <c r="AF71" s="158"/>
      <c r="AG71" s="158"/>
      <c r="AH71" s="158"/>
      <c r="AI71" s="158"/>
      <c r="AJ71" s="158"/>
      <c r="AK71" s="158"/>
      <c r="AL71" s="158"/>
      <c r="AM71" s="158"/>
      <c r="AN71" s="158"/>
      <c r="AO71" s="158"/>
      <c r="AP71" s="158"/>
      <c r="AQ71" s="158"/>
      <c r="AR71" s="158"/>
      <c r="AS71" s="158"/>
      <c r="AT71" s="158"/>
      <c r="AU71" s="158"/>
      <c r="AV71" s="158"/>
      <c r="AW71" s="158"/>
      <c r="AX71" s="158"/>
      <c r="AY71" s="158"/>
      <c r="AZ71" s="158"/>
      <c r="BA71" s="158"/>
      <c r="BB71" s="158"/>
      <c r="BC71" s="158"/>
      <c r="BD71" s="158"/>
      <c r="BE71" s="158"/>
      <c r="BF71" s="158"/>
      <c r="BG71" s="158"/>
      <c r="BH71" s="158"/>
      <c r="BI71" s="158"/>
      <c r="BJ71" s="158"/>
      <c r="BK71" s="158"/>
      <c r="BL71" s="158"/>
      <c r="BM71" s="158"/>
      <c r="BN71" s="158"/>
      <c r="BO71" s="158"/>
      <c r="BP71" s="158"/>
      <c r="BQ71" s="158"/>
      <c r="BR71" s="158"/>
      <c r="BS71" s="158"/>
      <c r="BT71" s="158"/>
      <c r="BU71" s="158"/>
      <c r="BV71" s="158"/>
      <c r="BW71" s="158"/>
      <c r="BX71" s="158"/>
      <c r="BY71" s="158"/>
      <c r="BZ71" s="158"/>
      <c r="CA71" s="158"/>
      <c r="CB71" s="158"/>
      <c r="CC71" s="158"/>
      <c r="CD71" s="158"/>
      <c r="CE71" s="158"/>
      <c r="CF71" s="158"/>
      <c r="CG71" s="158"/>
      <c r="CH71" s="158"/>
      <c r="CI71" s="158"/>
      <c r="CJ71" s="158"/>
      <c r="CK71" s="158"/>
      <c r="CL71" s="158"/>
      <c r="CM71" s="158"/>
      <c r="CN71" s="158"/>
      <c r="CO71" s="158"/>
      <c r="CP71" s="158"/>
      <c r="CQ71" s="158"/>
      <c r="CR71" s="158"/>
      <c r="CS71" s="158"/>
      <c r="CT71" s="158"/>
      <c r="CU71" s="158"/>
      <c r="CV71" s="158"/>
      <c r="CW71" s="158"/>
      <c r="CX71" s="158"/>
      <c r="CY71" s="158"/>
      <c r="CZ71" s="158"/>
      <c r="DA71" s="158"/>
      <c r="DB71" s="158"/>
      <c r="DC71" s="158"/>
      <c r="DD71" s="158"/>
      <c r="DE71" s="158"/>
      <c r="DF71" s="158"/>
      <c r="DG71" s="158"/>
      <c r="DH71" s="158"/>
      <c r="DI71" s="158"/>
      <c r="DJ71" s="158"/>
      <c r="DK71" s="158"/>
      <c r="DL71" s="158"/>
      <c r="DM71" s="158"/>
      <c r="DN71" s="158"/>
      <c r="DO71" s="158"/>
      <c r="DP71" s="158"/>
      <c r="DQ71" s="158"/>
      <c r="DR71" s="158"/>
      <c r="DS71" s="158"/>
      <c r="DT71" s="158"/>
      <c r="DU71" s="158"/>
      <c r="DV71" s="158"/>
      <c r="DW71" s="158"/>
      <c r="DX71" s="158"/>
      <c r="DY71" s="158"/>
      <c r="DZ71" s="158"/>
      <c r="EA71" s="158"/>
      <c r="EB71" s="158"/>
      <c r="EC71" s="158"/>
      <c r="ED71" s="158"/>
      <c r="EE71" s="158"/>
      <c r="EF71" s="158"/>
      <c r="EG71" s="158"/>
      <c r="EH71" s="158"/>
      <c r="EI71" s="158"/>
      <c r="EJ71" s="158"/>
      <c r="EK71" s="158"/>
      <c r="EL71" s="158"/>
      <c r="EM71" s="158"/>
      <c r="EN71" s="158"/>
      <c r="EO71" s="158"/>
      <c r="EP71" s="158"/>
      <c r="EQ71" s="158"/>
      <c r="ER71" s="158"/>
      <c r="ES71" s="158"/>
      <c r="ET71" s="158"/>
      <c r="EU71" s="158"/>
      <c r="EV71" s="158"/>
      <c r="EW71" s="158"/>
      <c r="EX71" s="158"/>
      <c r="EY71" s="158"/>
      <c r="EZ71" s="158"/>
      <c r="FA71" s="158"/>
      <c r="FB71" s="158"/>
      <c r="FC71" s="158"/>
      <c r="FD71" s="158"/>
      <c r="FE71" s="158"/>
      <c r="FF71" s="158"/>
      <c r="FG71" s="158"/>
      <c r="FH71" s="158"/>
      <c r="FI71" s="158"/>
      <c r="FJ71" s="158"/>
      <c r="FK71" s="158"/>
      <c r="FL71" s="158"/>
      <c r="FM71" s="158"/>
      <c r="FN71" s="158"/>
      <c r="FO71" s="158"/>
      <c r="FP71" s="158"/>
      <c r="FQ71" s="158"/>
      <c r="FR71" s="158"/>
      <c r="FS71" s="158"/>
      <c r="FT71" s="158"/>
      <c r="FU71" s="158"/>
      <c r="FV71" s="158"/>
      <c r="FW71" s="158"/>
      <c r="FX71" s="158"/>
      <c r="FY71" s="158"/>
      <c r="FZ71" s="158"/>
      <c r="GA71" s="158"/>
      <c r="GB71" s="158"/>
      <c r="GC71" s="158"/>
      <c r="GD71" s="158"/>
      <c r="GE71" s="158"/>
      <c r="GF71" s="158"/>
      <c r="GG71" s="158"/>
      <c r="GH71" s="158"/>
      <c r="GI71" s="158"/>
      <c r="GJ71" s="158"/>
      <c r="GK71" s="158"/>
      <c r="GL71" s="158"/>
      <c r="GM71" s="158"/>
      <c r="GN71" s="158"/>
      <c r="GO71" s="158"/>
      <c r="GP71" s="158"/>
      <c r="GQ71" s="158"/>
      <c r="GR71" s="158"/>
      <c r="GS71" s="158"/>
      <c r="GT71" s="158"/>
      <c r="GU71" s="158"/>
      <c r="GV71" s="158"/>
      <c r="GW71" s="158"/>
      <c r="GX71" s="158"/>
      <c r="GY71" s="158"/>
      <c r="GZ71" s="158"/>
      <c r="HA71" s="158"/>
      <c r="HB71" s="158"/>
      <c r="HC71" s="158"/>
      <c r="HD71" s="158"/>
      <c r="HE71" s="158"/>
      <c r="HF71" s="158"/>
      <c r="HG71" s="158"/>
      <c r="HH71" s="158"/>
      <c r="HI71" s="158"/>
      <c r="HJ71" s="158"/>
      <c r="HK71" s="158"/>
      <c r="HL71" s="158"/>
      <c r="HM71" s="158"/>
      <c r="HN71" s="158"/>
      <c r="HO71" s="158"/>
      <c r="HP71" s="158"/>
      <c r="HQ71" s="158"/>
      <c r="HR71" s="158"/>
      <c r="HS71" s="158"/>
      <c r="HT71" s="158"/>
      <c r="HU71" s="158"/>
      <c r="HV71" s="158"/>
      <c r="HW71" s="158"/>
      <c r="HX71" s="158"/>
      <c r="HY71" s="158"/>
      <c r="HZ71" s="158"/>
      <c r="IA71" s="158"/>
      <c r="IB71" s="158"/>
      <c r="IC71" s="158"/>
      <c r="ID71" s="158"/>
      <c r="IE71" s="158"/>
      <c r="IF71" s="158"/>
      <c r="IG71" s="158"/>
      <c r="IH71" s="158"/>
      <c r="II71" s="158"/>
      <c r="IJ71" s="158"/>
      <c r="IK71" s="158"/>
      <c r="IL71" s="158"/>
      <c r="IM71" s="158"/>
      <c r="IN71" s="158"/>
      <c r="IO71" s="158"/>
      <c r="IP71" s="158"/>
      <c r="IQ71" s="158"/>
      <c r="IR71" s="158"/>
      <c r="IS71" s="158"/>
      <c r="IT71" s="158"/>
      <c r="IU71" s="158"/>
      <c r="IV71" s="158"/>
      <c r="IW71" s="158"/>
      <c r="IX71" s="158"/>
      <c r="IY71" s="158"/>
      <c r="IZ71" s="158"/>
      <c r="JA71" s="158"/>
      <c r="JB71" s="158"/>
      <c r="JC71" s="158"/>
      <c r="JD71" s="158"/>
      <c r="JE71" s="158"/>
      <c r="JF71" s="158"/>
      <c r="JG71" s="158"/>
      <c r="JH71" s="158"/>
      <c r="JI71" s="158"/>
      <c r="JJ71" s="158"/>
      <c r="JK71" s="158"/>
      <c r="JL71" s="158"/>
      <c r="JM71" s="158"/>
      <c r="JN71" s="158"/>
      <c r="JO71" s="158"/>
      <c r="JP71" s="158"/>
      <c r="JQ71" s="158"/>
      <c r="JR71" s="158"/>
      <c r="JS71" s="158"/>
      <c r="JT71" s="158"/>
      <c r="JU71" s="158"/>
      <c r="JV71" s="158"/>
      <c r="JW71" s="158"/>
      <c r="JX71" s="158"/>
      <c r="JY71" s="158"/>
      <c r="JZ71" s="158"/>
      <c r="KA71" s="158"/>
      <c r="KB71" s="158"/>
      <c r="KC71" s="158"/>
      <c r="KD71" s="158"/>
      <c r="KE71" s="158"/>
      <c r="KF71" s="158"/>
      <c r="KG71" s="158"/>
      <c r="KH71" s="158"/>
      <c r="KI71" s="158"/>
      <c r="KJ71" s="158"/>
      <c r="KK71" s="158"/>
      <c r="KL71" s="158"/>
      <c r="KM71" s="158"/>
      <c r="KN71" s="158"/>
      <c r="KO71" s="158"/>
      <c r="KP71" s="158"/>
      <c r="KQ71" s="158"/>
      <c r="KR71" s="158"/>
      <c r="KS71" s="158"/>
      <c r="KT71" s="158"/>
      <c r="KU71" s="158"/>
      <c r="KV71" s="158"/>
      <c r="KW71" s="158"/>
      <c r="KX71" s="158"/>
      <c r="KY71" s="158"/>
      <c r="KZ71" s="158"/>
      <c r="LA71" s="158"/>
      <c r="LB71" s="158"/>
      <c r="LC71" s="158"/>
      <c r="LD71" s="158"/>
      <c r="LE71" s="158"/>
      <c r="LF71" s="158"/>
      <c r="LG71" s="158"/>
      <c r="LH71" s="158"/>
      <c r="LI71" s="158"/>
      <c r="LJ71" s="158"/>
      <c r="LK71" s="158"/>
      <c r="LL71" s="158"/>
      <c r="LM71" s="158"/>
      <c r="LN71" s="158"/>
      <c r="LO71" s="158"/>
      <c r="LP71" s="158"/>
      <c r="LQ71" s="158"/>
      <c r="LR71" s="158"/>
      <c r="LS71" s="158"/>
      <c r="LT71" s="158"/>
      <c r="LU71" s="158"/>
      <c r="LV71" s="158"/>
      <c r="LW71" s="158"/>
      <c r="LX71" s="158"/>
      <c r="LY71" s="158"/>
      <c r="LZ71" s="158"/>
      <c r="MA71" s="158"/>
      <c r="MB71" s="158"/>
      <c r="MC71" s="158"/>
      <c r="MD71" s="158"/>
      <c r="ME71" s="158"/>
      <c r="MF71" s="158"/>
      <c r="MG71" s="158"/>
      <c r="MH71" s="158"/>
      <c r="MI71" s="158"/>
      <c r="MJ71" s="158"/>
      <c r="MK71" s="158"/>
      <c r="ML71" s="158"/>
      <c r="MM71" s="158"/>
      <c r="MN71" s="158"/>
      <c r="MO71" s="158"/>
      <c r="MP71" s="158"/>
      <c r="MQ71" s="158"/>
      <c r="MR71" s="158"/>
      <c r="MS71" s="158"/>
      <c r="MT71" s="158"/>
      <c r="MU71" s="158"/>
      <c r="MV71" s="158"/>
      <c r="MW71" s="158"/>
      <c r="MX71" s="158"/>
      <c r="MY71" s="158"/>
      <c r="MZ71" s="158"/>
      <c r="NA71" s="158"/>
      <c r="NB71" s="158"/>
      <c r="NC71" s="158"/>
      <c r="ND71" s="158"/>
      <c r="NE71" s="158"/>
      <c r="NF71" s="158"/>
      <c r="NG71" s="158"/>
      <c r="NH71" s="158"/>
      <c r="NI71" s="158"/>
      <c r="NJ71" s="158"/>
      <c r="NK71" s="158"/>
      <c r="NL71" s="158"/>
      <c r="NM71" s="158"/>
      <c r="NN71" s="158"/>
      <c r="NO71" s="158"/>
      <c r="NP71" s="158"/>
      <c r="NQ71" s="158"/>
      <c r="NR71" s="158"/>
      <c r="NS71" s="158"/>
      <c r="NT71" s="158"/>
      <c r="NU71" s="158"/>
      <c r="NV71" s="158"/>
      <c r="NW71" s="158"/>
      <c r="NX71" s="158"/>
      <c r="NY71" s="158"/>
      <c r="NZ71" s="158"/>
      <c r="OA71" s="158"/>
      <c r="OB71" s="158"/>
      <c r="OC71" s="158"/>
      <c r="OD71" s="158"/>
      <c r="OE71" s="158"/>
      <c r="OF71" s="158"/>
      <c r="OG71" s="158"/>
      <c r="OH71" s="158"/>
      <c r="OI71" s="158"/>
      <c r="OJ71" s="158"/>
      <c r="OK71" s="158"/>
      <c r="OL71" s="158"/>
      <c r="OM71" s="158"/>
      <c r="ON71" s="158"/>
      <c r="OO71" s="158"/>
      <c r="OP71" s="158"/>
      <c r="OQ71" s="158"/>
      <c r="OR71" s="158"/>
      <c r="OS71" s="158"/>
      <c r="OT71" s="158"/>
      <c r="OU71" s="158"/>
      <c r="OV71" s="158"/>
      <c r="OW71" s="158"/>
      <c r="OX71" s="158"/>
      <c r="OY71" s="158"/>
      <c r="OZ71" s="158"/>
      <c r="PA71" s="158"/>
      <c r="PB71" s="158"/>
      <c r="PC71" s="158"/>
      <c r="PD71" s="158"/>
      <c r="PE71" s="158"/>
      <c r="PF71" s="158"/>
      <c r="PG71" s="158"/>
      <c r="PH71" s="158"/>
      <c r="PI71" s="158"/>
      <c r="PJ71" s="158"/>
      <c r="PK71" s="158"/>
      <c r="PL71" s="158"/>
      <c r="PM71" s="158"/>
      <c r="PN71" s="158"/>
      <c r="PO71" s="158"/>
      <c r="PP71" s="158"/>
      <c r="PQ71" s="158"/>
      <c r="PR71" s="158"/>
      <c r="PS71" s="158"/>
      <c r="PT71" s="158"/>
      <c r="PU71" s="158"/>
      <c r="PV71" s="158"/>
      <c r="PW71" s="158"/>
      <c r="PX71" s="158"/>
      <c r="PY71" s="158"/>
      <c r="PZ71" s="158"/>
      <c r="QA71" s="158"/>
      <c r="QB71" s="158"/>
      <c r="QC71" s="158"/>
      <c r="QD71" s="158"/>
      <c r="QE71" s="158"/>
      <c r="QF71" s="158"/>
      <c r="QG71" s="158"/>
      <c r="QH71" s="158"/>
      <c r="QI71" s="158"/>
      <c r="QJ71" s="158"/>
      <c r="QK71" s="158"/>
      <c r="QL71" s="158"/>
      <c r="QM71" s="158"/>
      <c r="QN71" s="158"/>
      <c r="QO71" s="158"/>
      <c r="QP71" s="158"/>
      <c r="QQ71" s="158"/>
      <c r="QR71" s="158"/>
      <c r="QS71" s="158"/>
      <c r="QT71" s="158"/>
      <c r="QU71" s="158"/>
      <c r="QV71" s="158"/>
      <c r="QW71" s="158"/>
      <c r="QX71" s="158"/>
      <c r="QY71" s="158"/>
      <c r="QZ71" s="158"/>
      <c r="RA71" s="158"/>
      <c r="RB71" s="158"/>
      <c r="RC71" s="158"/>
      <c r="RD71" s="158"/>
      <c r="RE71" s="158"/>
      <c r="RF71" s="158"/>
      <c r="RG71" s="158"/>
      <c r="RH71" s="158"/>
      <c r="RI71" s="158"/>
      <c r="RJ71" s="158"/>
      <c r="RK71" s="158"/>
      <c r="RL71" s="158"/>
      <c r="RM71" s="158"/>
      <c r="RN71" s="158"/>
      <c r="RO71" s="158"/>
      <c r="RP71" s="158"/>
      <c r="RQ71" s="158"/>
      <c r="RR71" s="158"/>
      <c r="RS71" s="158"/>
      <c r="RT71" s="158"/>
      <c r="RU71" s="158"/>
      <c r="RV71" s="158"/>
      <c r="RW71" s="158"/>
      <c r="RX71" s="158"/>
      <c r="RY71" s="158"/>
      <c r="RZ71" s="158"/>
      <c r="SA71" s="158"/>
      <c r="SB71" s="158"/>
      <c r="SC71" s="158"/>
      <c r="SD71" s="158"/>
      <c r="SE71" s="158"/>
      <c r="SF71" s="158"/>
      <c r="SG71" s="158"/>
      <c r="SH71" s="158"/>
      <c r="SI71" s="158"/>
      <c r="SJ71" s="158"/>
      <c r="SK71" s="158"/>
      <c r="SL71" s="158"/>
      <c r="SM71" s="158"/>
      <c r="SN71" s="158"/>
      <c r="SO71" s="158"/>
      <c r="SP71" s="158"/>
      <c r="SQ71" s="158"/>
      <c r="SR71" s="158"/>
      <c r="SS71" s="158"/>
      <c r="ST71" s="158"/>
      <c r="SU71" s="158"/>
      <c r="SV71" s="158"/>
      <c r="SW71" s="158"/>
      <c r="SX71" s="158"/>
      <c r="SY71" s="158"/>
      <c r="SZ71" s="158"/>
      <c r="TA71" s="158"/>
      <c r="TB71" s="158"/>
      <c r="TC71" s="158"/>
      <c r="TD71" s="158"/>
      <c r="TE71" s="158"/>
      <c r="TF71" s="158"/>
      <c r="TG71" s="158"/>
      <c r="TH71" s="158"/>
      <c r="TI71" s="158"/>
      <c r="TJ71" s="158"/>
      <c r="TK71" s="158"/>
      <c r="TL71" s="158"/>
      <c r="TM71" s="158"/>
      <c r="TN71" s="158"/>
      <c r="TO71" s="158"/>
      <c r="TP71" s="158"/>
      <c r="TQ71" s="158"/>
      <c r="TR71" s="158"/>
      <c r="TS71" s="158"/>
      <c r="TT71" s="158"/>
      <c r="TU71" s="158"/>
      <c r="TV71" s="158"/>
      <c r="TW71" s="158"/>
      <c r="TX71" s="158"/>
      <c r="TY71" s="158"/>
      <c r="TZ71" s="158"/>
      <c r="UA71" s="158"/>
      <c r="UB71" s="158"/>
      <c r="UC71" s="158"/>
      <c r="UD71" s="158"/>
      <c r="UE71" s="158"/>
      <c r="UF71" s="158"/>
      <c r="UG71" s="158"/>
      <c r="UH71" s="158"/>
      <c r="UI71" s="158"/>
      <c r="UJ71" s="158"/>
      <c r="UK71" s="158"/>
      <c r="UL71" s="158"/>
      <c r="UM71" s="158"/>
      <c r="UN71" s="158"/>
      <c r="UO71" s="158"/>
      <c r="UP71" s="158"/>
      <c r="UQ71" s="158"/>
      <c r="US71" s="158"/>
      <c r="UT71" s="158"/>
      <c r="UU71" s="158"/>
      <c r="UV71" s="158"/>
      <c r="UW71" s="158"/>
      <c r="UX71" s="158"/>
      <c r="UY71" s="158"/>
      <c r="UZ71" s="158"/>
      <c r="VA71" s="158"/>
      <c r="VB71" s="158"/>
      <c r="VC71" s="158"/>
      <c r="VD71" s="158"/>
      <c r="VE71" s="158"/>
      <c r="VF71" s="158"/>
      <c r="VG71" s="158"/>
      <c r="VH71" s="158"/>
      <c r="VI71" s="158"/>
      <c r="VJ71" s="158"/>
      <c r="VK71" s="158"/>
      <c r="VL71" s="158"/>
      <c r="VN71" s="158"/>
      <c r="VO71" s="158"/>
      <c r="VP71" s="158"/>
      <c r="VQ71" s="158"/>
      <c r="VR71" s="158"/>
      <c r="VS71" s="158"/>
      <c r="VT71" s="158"/>
      <c r="VU71" s="158"/>
      <c r="VV71" s="158"/>
      <c r="VW71" s="158"/>
      <c r="VX71" s="158"/>
      <c r="VY71" s="158"/>
      <c r="VZ71" s="158"/>
      <c r="WA71" s="158"/>
      <c r="WB71" s="158"/>
      <c r="WC71" s="158"/>
      <c r="WD71" s="158"/>
      <c r="WE71" s="158"/>
      <c r="WF71" s="158"/>
      <c r="WG71" s="158"/>
      <c r="WI71" s="158"/>
      <c r="WJ71" s="158"/>
      <c r="WK71" s="158"/>
      <c r="WL71" s="158"/>
      <c r="WM71" s="158"/>
      <c r="WN71" s="158"/>
      <c r="WO71" s="158"/>
      <c r="WP71" s="158"/>
      <c r="WQ71" s="158"/>
      <c r="WR71" s="158"/>
      <c r="WS71" s="158"/>
      <c r="WT71" s="158"/>
      <c r="WU71" s="158"/>
      <c r="WV71" s="158"/>
      <c r="WW71" s="158"/>
      <c r="WX71" s="158"/>
      <c r="WY71" s="158"/>
      <c r="WZ71" s="158"/>
      <c r="XA71" s="158"/>
      <c r="XB71" s="158"/>
      <c r="XD71" s="158"/>
      <c r="XE71" s="158"/>
      <c r="XF71" s="158"/>
      <c r="XG71" s="158"/>
      <c r="XH71" s="158"/>
      <c r="XI71" s="158"/>
      <c r="XJ71" s="158"/>
      <c r="XK71" s="158"/>
      <c r="XL71" s="158"/>
      <c r="XM71" s="158"/>
      <c r="XN71" s="158"/>
      <c r="XO71" s="158"/>
      <c r="XP71" s="158"/>
      <c r="XQ71" s="158"/>
      <c r="XR71" s="158"/>
      <c r="XS71" s="158"/>
      <c r="XT71" s="158"/>
      <c r="XU71" s="158"/>
      <c r="XV71" s="158"/>
      <c r="XW71" s="158"/>
      <c r="XY71" s="158"/>
      <c r="XZ71" s="158"/>
      <c r="YA71" s="158"/>
      <c r="YB71" s="158"/>
      <c r="YC71" s="158"/>
      <c r="YD71" s="158"/>
      <c r="YE71" s="158"/>
      <c r="YF71" s="158"/>
      <c r="YG71" s="158"/>
      <c r="YH71" s="158"/>
      <c r="YI71" s="158"/>
      <c r="YJ71" s="158"/>
      <c r="YK71" s="158"/>
      <c r="YL71" s="158"/>
      <c r="YM71" s="158"/>
      <c r="YN71" s="158"/>
      <c r="YO71" s="158"/>
      <c r="YP71" s="158"/>
      <c r="YQ71" s="158"/>
      <c r="YR71" s="158"/>
      <c r="YT71" s="158"/>
      <c r="YU71" s="158"/>
      <c r="YV71" s="158"/>
      <c r="YW71" s="158"/>
      <c r="YX71" s="158"/>
      <c r="YY71" s="158"/>
      <c r="YZ71" s="158"/>
      <c r="ZA71" s="158"/>
      <c r="ZB71" s="158"/>
      <c r="ZC71" s="158"/>
      <c r="ZD71" s="158"/>
      <c r="ZE71" s="158"/>
      <c r="ZF71" s="158"/>
      <c r="ZG71" s="158"/>
      <c r="ZH71" s="158"/>
      <c r="ZI71" s="158"/>
      <c r="ZJ71" s="158"/>
      <c r="ZK71" s="158"/>
      <c r="ZL71" s="158"/>
      <c r="ZM71" s="158"/>
      <c r="ZO71" s="158"/>
      <c r="ZP71" s="158"/>
      <c r="ZQ71" s="158"/>
      <c r="ZR71" s="158"/>
      <c r="ZS71" s="158"/>
      <c r="ZT71" s="158"/>
      <c r="ZU71" s="158"/>
      <c r="ZV71" s="158"/>
      <c r="ZW71" s="158"/>
      <c r="ZX71" s="158"/>
      <c r="ZY71" s="158"/>
      <c r="ZZ71" s="158"/>
      <c r="AAA71" s="158"/>
      <c r="AAB71" s="158"/>
      <c r="AAC71" s="158"/>
      <c r="AAD71" s="158"/>
      <c r="AAE71" s="158"/>
      <c r="AAF71" s="158"/>
      <c r="AAG71" s="158"/>
      <c r="AAH71" s="158"/>
      <c r="AAJ71" s="158"/>
      <c r="AAK71" s="158"/>
      <c r="AAL71" s="158"/>
      <c r="AAM71" s="158"/>
      <c r="AAN71" s="158"/>
      <c r="AAO71" s="158"/>
      <c r="AAP71" s="158"/>
      <c r="AAQ71" s="158"/>
      <c r="AAR71" s="158"/>
      <c r="AAS71" s="158"/>
      <c r="AAT71" s="158"/>
      <c r="AAU71" s="158"/>
      <c r="AAV71" s="158"/>
      <c r="AAW71" s="158"/>
      <c r="AAX71" s="158"/>
      <c r="AAY71" s="158"/>
      <c r="AAZ71" s="158"/>
      <c r="ABA71" s="158"/>
      <c r="ABB71" s="158"/>
      <c r="ABC71" s="158"/>
      <c r="ABE71" s="158"/>
      <c r="ABF71" s="158"/>
      <c r="ABG71" s="158"/>
      <c r="ABH71" s="158"/>
      <c r="ABI71" s="158"/>
      <c r="ABJ71" s="158"/>
      <c r="ABK71" s="158"/>
      <c r="ABL71" s="158"/>
      <c r="ABM71" s="158"/>
      <c r="ABN71" s="158"/>
      <c r="ABO71" s="158"/>
      <c r="ABP71" s="158"/>
      <c r="ABQ71" s="158"/>
      <c r="ABR71" s="158"/>
      <c r="ABS71" s="158"/>
      <c r="ABT71" s="158"/>
      <c r="ABU71" s="158"/>
      <c r="ABV71" s="158"/>
      <c r="ABW71" s="158"/>
      <c r="ABX71" s="158"/>
      <c r="ABZ71" s="158"/>
      <c r="ACA71" s="158"/>
      <c r="ACB71" s="158"/>
      <c r="ACC71" s="158"/>
      <c r="ACD71" s="158"/>
      <c r="ACE71" s="158"/>
      <c r="ACF71" s="158"/>
      <c r="ACG71" s="158"/>
      <c r="ACH71" s="158"/>
      <c r="ACI71" s="158"/>
      <c r="ACJ71" s="158"/>
      <c r="ACK71" s="158"/>
      <c r="ACL71" s="158"/>
      <c r="ACM71" s="158"/>
      <c r="ACN71" s="158"/>
      <c r="ACO71" s="158"/>
      <c r="ACP71" s="158"/>
      <c r="ACQ71" s="158"/>
      <c r="ACR71" s="158"/>
      <c r="ACS71" s="158"/>
      <c r="ACU71" s="158"/>
      <c r="ACV71" s="158"/>
      <c r="ACW71" s="158"/>
      <c r="ACX71" s="158"/>
      <c r="ACY71" s="158"/>
      <c r="ACZ71" s="158"/>
      <c r="ADA71" s="158"/>
      <c r="ADB71" s="158"/>
      <c r="ADC71" s="158"/>
      <c r="ADD71" s="158"/>
      <c r="ADE71" s="158"/>
      <c r="ADF71" s="158"/>
      <c r="ADG71" s="158"/>
      <c r="ADH71" s="158"/>
      <c r="ADI71" s="158"/>
      <c r="ADJ71" s="158"/>
      <c r="ADK71" s="158"/>
      <c r="ADL71" s="158"/>
      <c r="ADM71" s="158"/>
      <c r="ADN71" s="158"/>
      <c r="ADP71" s="158"/>
      <c r="ADQ71" s="158"/>
      <c r="ADR71" s="158"/>
      <c r="ADS71" s="158"/>
      <c r="ADT71" s="158"/>
      <c r="ADU71" s="158"/>
      <c r="ADV71" s="158"/>
      <c r="ADW71" s="158"/>
      <c r="ADX71" s="158"/>
      <c r="ADY71" s="158"/>
      <c r="ADZ71" s="158"/>
      <c r="AEA71" s="158"/>
      <c r="AEB71" s="158"/>
      <c r="AEC71" s="158"/>
      <c r="AED71" s="158"/>
      <c r="AEE71" s="158"/>
      <c r="AEF71" s="158"/>
      <c r="AEG71" s="158"/>
      <c r="AEH71" s="158"/>
      <c r="AEI71" s="158"/>
      <c r="AEK71" s="158"/>
      <c r="AEL71" s="158"/>
      <c r="AEM71" s="158"/>
      <c r="AEN71" s="158"/>
      <c r="AEO71" s="158"/>
      <c r="AEP71" s="158"/>
      <c r="AEQ71" s="158"/>
      <c r="AER71" s="158"/>
      <c r="AES71" s="158"/>
      <c r="AET71" s="158"/>
      <c r="AEU71" s="158"/>
      <c r="AEV71" s="158"/>
      <c r="AEW71" s="158"/>
      <c r="AEX71" s="158"/>
      <c r="AEY71" s="158"/>
      <c r="AEZ71" s="158"/>
      <c r="AFA71" s="158"/>
      <c r="AFB71" s="158"/>
      <c r="AFC71" s="158"/>
      <c r="AFD71" s="158"/>
    </row>
    <row r="72" spans="1:836" s="159" customFormat="1" ht="20.100000000000001" customHeight="1" outlineLevel="4">
      <c r="A72" s="166"/>
      <c r="B72" s="162" t="s">
        <v>492</v>
      </c>
      <c r="C72" s="100" t="s">
        <v>499</v>
      </c>
      <c r="D72" s="110"/>
      <c r="E72" s="167"/>
      <c r="F72" s="211">
        <f>G71+1</f>
        <v>45560</v>
      </c>
      <c r="G72" s="212">
        <f t="shared" si="79"/>
        <v>45566</v>
      </c>
      <c r="H72" s="156">
        <v>7</v>
      </c>
      <c r="I72" s="157">
        <f t="shared" ref="I72:I135" ca="1" si="80">IF(1&lt;=($E$4-F72)/H72,1,IF(0&gt;=($E$4-F72),0,($E$4-F72)/H72))</f>
        <v>0</v>
      </c>
      <c r="J72" s="207">
        <f ca="1">H72*K72-H72*I72</f>
        <v>0</v>
      </c>
      <c r="K72" s="111">
        <v>0</v>
      </c>
      <c r="L72" s="158"/>
      <c r="M72" s="158"/>
      <c r="N72" s="158"/>
      <c r="O72" s="158"/>
      <c r="P72" s="158"/>
      <c r="Q72" s="158"/>
      <c r="R72" s="158"/>
      <c r="S72" s="158"/>
      <c r="T72" s="158"/>
      <c r="U72" s="158"/>
      <c r="V72" s="158"/>
      <c r="W72" s="158"/>
      <c r="X72" s="158"/>
      <c r="Y72" s="158"/>
      <c r="Z72" s="158"/>
      <c r="AA72" s="158"/>
      <c r="AB72" s="158"/>
      <c r="AC72" s="158"/>
      <c r="AD72" s="158"/>
      <c r="AE72" s="158"/>
      <c r="AF72" s="158"/>
      <c r="AG72" s="158"/>
      <c r="AH72" s="158"/>
      <c r="AI72" s="158"/>
      <c r="AJ72" s="158"/>
      <c r="AK72" s="158"/>
      <c r="AL72" s="158"/>
      <c r="AM72" s="158"/>
      <c r="AN72" s="158"/>
      <c r="AO72" s="158"/>
      <c r="AP72" s="158"/>
      <c r="AQ72" s="158"/>
      <c r="AR72" s="158"/>
      <c r="AS72" s="158"/>
      <c r="AT72" s="158"/>
      <c r="AU72" s="158"/>
      <c r="AV72" s="158"/>
      <c r="AW72" s="158"/>
      <c r="AX72" s="158"/>
      <c r="AY72" s="158"/>
      <c r="AZ72" s="158"/>
      <c r="BA72" s="158"/>
      <c r="BB72" s="158"/>
      <c r="BC72" s="158"/>
      <c r="BD72" s="158"/>
      <c r="BE72" s="158"/>
      <c r="BF72" s="158"/>
      <c r="BG72" s="158"/>
      <c r="BH72" s="158"/>
      <c r="BI72" s="158"/>
      <c r="BJ72" s="158"/>
      <c r="BK72" s="158"/>
      <c r="BL72" s="158"/>
      <c r="BM72" s="158"/>
      <c r="BN72" s="158"/>
      <c r="BO72" s="158"/>
      <c r="BP72" s="158"/>
      <c r="BQ72" s="158"/>
      <c r="BR72" s="158"/>
      <c r="BS72" s="158"/>
      <c r="BT72" s="158"/>
      <c r="BU72" s="158"/>
      <c r="BV72" s="158"/>
      <c r="BW72" s="158"/>
      <c r="BX72" s="158"/>
      <c r="BY72" s="158"/>
      <c r="BZ72" s="158"/>
      <c r="CA72" s="158"/>
      <c r="CB72" s="158"/>
      <c r="CC72" s="158"/>
      <c r="CD72" s="158"/>
      <c r="CE72" s="158"/>
      <c r="CF72" s="158"/>
      <c r="CG72" s="158"/>
      <c r="CH72" s="158"/>
      <c r="CI72" s="158"/>
      <c r="CJ72" s="158"/>
      <c r="CK72" s="158"/>
      <c r="CL72" s="158"/>
      <c r="CM72" s="158"/>
      <c r="CN72" s="158"/>
      <c r="CO72" s="158"/>
      <c r="CP72" s="158"/>
      <c r="CQ72" s="158"/>
      <c r="CR72" s="158"/>
      <c r="CS72" s="158"/>
      <c r="CT72" s="158"/>
      <c r="CU72" s="158"/>
      <c r="CV72" s="158"/>
      <c r="CW72" s="158"/>
      <c r="CX72" s="158"/>
      <c r="CY72" s="158"/>
      <c r="CZ72" s="158"/>
      <c r="DA72" s="158"/>
      <c r="DB72" s="158"/>
      <c r="DC72" s="158"/>
      <c r="DD72" s="158"/>
      <c r="DE72" s="158"/>
      <c r="DF72" s="158"/>
      <c r="DG72" s="158"/>
      <c r="DH72" s="158"/>
      <c r="DI72" s="158"/>
      <c r="DJ72" s="158"/>
      <c r="DK72" s="158"/>
      <c r="DL72" s="158"/>
      <c r="DM72" s="158"/>
      <c r="DN72" s="158"/>
      <c r="DO72" s="158"/>
      <c r="DP72" s="158"/>
      <c r="DQ72" s="158"/>
      <c r="DR72" s="158"/>
      <c r="DS72" s="158"/>
      <c r="DT72" s="158"/>
      <c r="DU72" s="158"/>
      <c r="DV72" s="158"/>
      <c r="DW72" s="158"/>
      <c r="DX72" s="158"/>
      <c r="DY72" s="158"/>
      <c r="DZ72" s="158"/>
      <c r="EA72" s="158"/>
      <c r="EB72" s="158"/>
      <c r="EC72" s="158"/>
      <c r="ED72" s="158"/>
      <c r="EE72" s="158"/>
      <c r="EF72" s="158"/>
      <c r="EG72" s="158"/>
      <c r="EH72" s="158"/>
      <c r="EI72" s="158"/>
      <c r="EJ72" s="158"/>
      <c r="EK72" s="158"/>
      <c r="EL72" s="158"/>
      <c r="EM72" s="158"/>
      <c r="EN72" s="158"/>
      <c r="EO72" s="158"/>
      <c r="EP72" s="158"/>
      <c r="EQ72" s="158"/>
      <c r="ER72" s="158"/>
      <c r="ES72" s="158"/>
      <c r="ET72" s="158"/>
      <c r="EU72" s="158"/>
      <c r="EV72" s="158"/>
      <c r="EW72" s="158"/>
      <c r="EX72" s="158"/>
      <c r="EY72" s="158"/>
      <c r="EZ72" s="158"/>
      <c r="FA72" s="158"/>
      <c r="FB72" s="158"/>
      <c r="FC72" s="158"/>
      <c r="FD72" s="158"/>
      <c r="FE72" s="158"/>
      <c r="FF72" s="158"/>
      <c r="FG72" s="158"/>
      <c r="FH72" s="158"/>
      <c r="FI72" s="158"/>
      <c r="FJ72" s="158"/>
      <c r="FK72" s="158"/>
      <c r="FL72" s="158"/>
      <c r="FM72" s="158"/>
      <c r="FN72" s="158"/>
      <c r="FO72" s="158"/>
      <c r="FP72" s="158"/>
      <c r="FQ72" s="158"/>
      <c r="FR72" s="158"/>
      <c r="FS72" s="158"/>
      <c r="FT72" s="158"/>
      <c r="FU72" s="158"/>
      <c r="FV72" s="158"/>
      <c r="FW72" s="158"/>
      <c r="FX72" s="158"/>
      <c r="FY72" s="158"/>
      <c r="FZ72" s="158"/>
      <c r="GA72" s="158"/>
      <c r="GB72" s="158"/>
      <c r="GC72" s="158"/>
      <c r="GD72" s="158"/>
      <c r="GE72" s="158"/>
      <c r="GF72" s="158"/>
      <c r="GG72" s="158"/>
      <c r="GH72" s="158"/>
      <c r="GI72" s="158"/>
      <c r="GJ72" s="158"/>
      <c r="GK72" s="158"/>
      <c r="GL72" s="158"/>
      <c r="GM72" s="158"/>
      <c r="GN72" s="158"/>
      <c r="GO72" s="158"/>
      <c r="GP72" s="158"/>
      <c r="GQ72" s="158"/>
      <c r="GR72" s="158"/>
      <c r="GS72" s="158"/>
      <c r="GT72" s="158"/>
      <c r="GU72" s="158"/>
      <c r="GV72" s="158"/>
      <c r="GW72" s="158"/>
      <c r="GX72" s="158"/>
      <c r="GY72" s="158"/>
      <c r="GZ72" s="158"/>
      <c r="HA72" s="158"/>
      <c r="HB72" s="158"/>
      <c r="HC72" s="158"/>
      <c r="HD72" s="158"/>
      <c r="HE72" s="158"/>
      <c r="HF72" s="158"/>
      <c r="HG72" s="158"/>
      <c r="HH72" s="158"/>
      <c r="HI72" s="158"/>
      <c r="HJ72" s="158"/>
      <c r="HK72" s="158"/>
      <c r="HL72" s="158"/>
      <c r="HM72" s="158"/>
      <c r="HN72" s="158"/>
      <c r="HO72" s="158"/>
      <c r="HP72" s="158"/>
      <c r="HQ72" s="158"/>
      <c r="HR72" s="158"/>
      <c r="HS72" s="158"/>
      <c r="HT72" s="158"/>
      <c r="HU72" s="158"/>
      <c r="HV72" s="158"/>
      <c r="HW72" s="158"/>
      <c r="HX72" s="158"/>
      <c r="HY72" s="158"/>
      <c r="HZ72" s="158"/>
      <c r="IA72" s="158"/>
      <c r="IB72" s="158"/>
      <c r="IC72" s="158"/>
      <c r="ID72" s="158"/>
      <c r="IE72" s="158"/>
      <c r="IF72" s="158"/>
      <c r="IG72" s="158"/>
      <c r="IH72" s="158"/>
      <c r="II72" s="158"/>
      <c r="IJ72" s="158"/>
      <c r="IK72" s="158"/>
      <c r="IL72" s="158"/>
      <c r="IM72" s="158"/>
      <c r="IN72" s="158"/>
      <c r="IO72" s="158"/>
      <c r="IP72" s="158"/>
      <c r="IQ72" s="158"/>
      <c r="IR72" s="158"/>
      <c r="IS72" s="158"/>
      <c r="IT72" s="158"/>
      <c r="IU72" s="158"/>
      <c r="IV72" s="158"/>
      <c r="IW72" s="158"/>
      <c r="IX72" s="158"/>
      <c r="IY72" s="158"/>
      <c r="IZ72" s="158"/>
      <c r="JA72" s="158"/>
      <c r="JB72" s="158"/>
      <c r="JC72" s="158"/>
      <c r="JD72" s="158"/>
      <c r="JE72" s="158"/>
      <c r="JF72" s="158"/>
      <c r="JG72" s="158"/>
      <c r="JH72" s="158"/>
      <c r="JI72" s="158"/>
      <c r="JJ72" s="158"/>
      <c r="JK72" s="158"/>
      <c r="JL72" s="158"/>
      <c r="JM72" s="158"/>
      <c r="JN72" s="158"/>
      <c r="JO72" s="158"/>
      <c r="JP72" s="158"/>
      <c r="JQ72" s="158"/>
      <c r="JR72" s="158"/>
      <c r="JS72" s="158"/>
      <c r="JT72" s="158"/>
      <c r="JU72" s="158"/>
      <c r="JV72" s="158"/>
      <c r="JW72" s="158"/>
      <c r="JX72" s="158"/>
      <c r="JY72" s="158"/>
      <c r="JZ72" s="158"/>
      <c r="KA72" s="158"/>
      <c r="KB72" s="158"/>
      <c r="KC72" s="158"/>
      <c r="KD72" s="158"/>
      <c r="KE72" s="158"/>
      <c r="KF72" s="158"/>
      <c r="KG72" s="158"/>
      <c r="KH72" s="158"/>
      <c r="KI72" s="158"/>
      <c r="KJ72" s="158"/>
      <c r="KK72" s="158"/>
      <c r="KL72" s="158"/>
      <c r="KM72" s="158"/>
      <c r="KN72" s="158"/>
      <c r="KO72" s="158"/>
      <c r="KP72" s="158"/>
      <c r="KQ72" s="158"/>
      <c r="KR72" s="158"/>
      <c r="KS72" s="158"/>
      <c r="KT72" s="158"/>
      <c r="KU72" s="158"/>
      <c r="KV72" s="158"/>
      <c r="KW72" s="158"/>
      <c r="KX72" s="158"/>
      <c r="KY72" s="158"/>
      <c r="KZ72" s="158"/>
      <c r="LA72" s="158"/>
      <c r="LB72" s="158"/>
      <c r="LC72" s="158"/>
      <c r="LD72" s="158"/>
      <c r="LE72" s="158"/>
      <c r="LF72" s="158"/>
      <c r="LG72" s="158"/>
      <c r="LH72" s="158"/>
      <c r="LI72" s="158"/>
      <c r="LJ72" s="158"/>
      <c r="LK72" s="158"/>
      <c r="LL72" s="158"/>
      <c r="LM72" s="158"/>
      <c r="LN72" s="158"/>
      <c r="LO72" s="158"/>
      <c r="LP72" s="158"/>
      <c r="LQ72" s="158"/>
      <c r="LR72" s="158"/>
      <c r="LS72" s="158"/>
      <c r="LT72" s="158"/>
      <c r="LU72" s="158"/>
      <c r="LV72" s="158"/>
      <c r="LW72" s="158"/>
      <c r="LX72" s="158"/>
      <c r="LY72" s="158"/>
      <c r="LZ72" s="158"/>
      <c r="MA72" s="158"/>
      <c r="MB72" s="158"/>
      <c r="MC72" s="158"/>
      <c r="MD72" s="158"/>
      <c r="ME72" s="158"/>
      <c r="MF72" s="158"/>
      <c r="MG72" s="158"/>
      <c r="MH72" s="158"/>
      <c r="MI72" s="158"/>
      <c r="MJ72" s="158"/>
      <c r="MK72" s="158"/>
      <c r="ML72" s="158"/>
      <c r="MM72" s="158"/>
      <c r="MN72" s="158"/>
      <c r="MO72" s="158"/>
      <c r="MP72" s="158"/>
      <c r="MQ72" s="158"/>
      <c r="MR72" s="158"/>
      <c r="MS72" s="158"/>
      <c r="MT72" s="158"/>
      <c r="MU72" s="158"/>
      <c r="MV72" s="158"/>
      <c r="MW72" s="158"/>
      <c r="MX72" s="158"/>
      <c r="MY72" s="158"/>
      <c r="MZ72" s="158"/>
      <c r="NA72" s="158"/>
      <c r="NB72" s="158"/>
      <c r="NC72" s="158"/>
      <c r="ND72" s="158"/>
      <c r="NE72" s="158"/>
      <c r="NF72" s="158"/>
      <c r="NG72" s="158"/>
      <c r="NH72" s="158"/>
      <c r="NI72" s="158"/>
      <c r="NJ72" s="158"/>
      <c r="NK72" s="158"/>
      <c r="NL72" s="158"/>
      <c r="NM72" s="158"/>
      <c r="NN72" s="158"/>
      <c r="NO72" s="158"/>
      <c r="NP72" s="158"/>
      <c r="NQ72" s="158"/>
      <c r="NR72" s="158"/>
      <c r="NS72" s="158"/>
      <c r="NT72" s="158"/>
      <c r="NU72" s="158"/>
      <c r="NV72" s="158"/>
      <c r="NW72" s="158"/>
      <c r="NX72" s="158"/>
      <c r="NY72" s="158"/>
      <c r="NZ72" s="158"/>
      <c r="OA72" s="158"/>
      <c r="OB72" s="158"/>
      <c r="OC72" s="158"/>
      <c r="OD72" s="158"/>
      <c r="OE72" s="158"/>
      <c r="OF72" s="158"/>
      <c r="OG72" s="158"/>
      <c r="OH72" s="158"/>
      <c r="OI72" s="158"/>
      <c r="OJ72" s="158"/>
      <c r="OK72" s="158"/>
      <c r="OL72" s="158"/>
      <c r="OM72" s="158"/>
      <c r="ON72" s="158"/>
      <c r="OO72" s="158"/>
      <c r="OP72" s="158"/>
      <c r="OQ72" s="158"/>
      <c r="OR72" s="158"/>
      <c r="OS72" s="158"/>
      <c r="OT72" s="158"/>
      <c r="OU72" s="158"/>
      <c r="OV72" s="158"/>
      <c r="OW72" s="158"/>
      <c r="OX72" s="158"/>
      <c r="OY72" s="158"/>
      <c r="OZ72" s="158"/>
      <c r="PA72" s="158"/>
      <c r="PB72" s="158"/>
      <c r="PC72" s="158"/>
      <c r="PD72" s="158"/>
      <c r="PE72" s="158"/>
      <c r="PF72" s="158"/>
      <c r="PG72" s="158"/>
      <c r="PH72" s="158"/>
      <c r="PI72" s="158"/>
      <c r="PJ72" s="158"/>
      <c r="PK72" s="158"/>
      <c r="PL72" s="158"/>
      <c r="PM72" s="158"/>
      <c r="PN72" s="158"/>
      <c r="PO72" s="158"/>
      <c r="PP72" s="158"/>
      <c r="PQ72" s="158"/>
      <c r="PR72" s="158"/>
      <c r="PS72" s="158"/>
      <c r="PT72" s="158"/>
      <c r="PU72" s="158"/>
      <c r="PV72" s="158"/>
      <c r="PW72" s="158"/>
      <c r="PX72" s="158"/>
      <c r="PY72" s="158"/>
      <c r="PZ72" s="158"/>
      <c r="QA72" s="158"/>
      <c r="QB72" s="158"/>
      <c r="QC72" s="158"/>
      <c r="QD72" s="158"/>
      <c r="QE72" s="158"/>
      <c r="QF72" s="158"/>
      <c r="QG72" s="158"/>
      <c r="QH72" s="158"/>
      <c r="QI72" s="158"/>
      <c r="QJ72" s="158"/>
      <c r="QK72" s="158"/>
      <c r="QL72" s="158"/>
      <c r="QM72" s="158"/>
      <c r="QN72" s="158"/>
      <c r="QO72" s="158"/>
      <c r="QP72" s="158"/>
      <c r="QQ72" s="158"/>
      <c r="QR72" s="158"/>
      <c r="QS72" s="158"/>
      <c r="QT72" s="158"/>
      <c r="QU72" s="158"/>
      <c r="QV72" s="158"/>
      <c r="QW72" s="158"/>
      <c r="QX72" s="158"/>
      <c r="QY72" s="158"/>
      <c r="QZ72" s="158"/>
      <c r="RA72" s="158"/>
      <c r="RB72" s="158"/>
      <c r="RC72" s="158"/>
      <c r="RD72" s="158"/>
      <c r="RE72" s="158"/>
      <c r="RF72" s="158"/>
      <c r="RG72" s="158"/>
      <c r="RH72" s="158"/>
      <c r="RI72" s="158"/>
      <c r="RJ72" s="158"/>
      <c r="RK72" s="158"/>
      <c r="RL72" s="158"/>
      <c r="RM72" s="158"/>
      <c r="RN72" s="158"/>
      <c r="RO72" s="158"/>
      <c r="RP72" s="158"/>
      <c r="RQ72" s="158"/>
      <c r="RR72" s="158"/>
      <c r="RS72" s="158"/>
      <c r="RT72" s="158"/>
      <c r="RU72" s="158"/>
      <c r="RV72" s="158"/>
      <c r="RW72" s="158"/>
      <c r="RX72" s="158"/>
      <c r="RY72" s="158"/>
      <c r="RZ72" s="158"/>
      <c r="SA72" s="158"/>
      <c r="SB72" s="158"/>
      <c r="SC72" s="158"/>
      <c r="SD72" s="158"/>
      <c r="SE72" s="158"/>
      <c r="SF72" s="158"/>
      <c r="SG72" s="158"/>
      <c r="SH72" s="158"/>
      <c r="SI72" s="158"/>
      <c r="SJ72" s="158"/>
      <c r="SK72" s="158"/>
      <c r="SL72" s="158"/>
      <c r="SM72" s="158"/>
      <c r="SN72" s="158"/>
      <c r="SO72" s="158"/>
      <c r="SP72" s="158"/>
      <c r="SQ72" s="158"/>
      <c r="SR72" s="158"/>
      <c r="SS72" s="158"/>
      <c r="ST72" s="158"/>
      <c r="SU72" s="158"/>
      <c r="SV72" s="158"/>
      <c r="SW72" s="158"/>
      <c r="SX72" s="158"/>
      <c r="SY72" s="158"/>
      <c r="SZ72" s="158"/>
      <c r="TA72" s="158"/>
      <c r="TB72" s="158"/>
      <c r="TC72" s="158"/>
      <c r="TD72" s="158"/>
      <c r="TE72" s="158"/>
      <c r="TF72" s="158"/>
      <c r="TG72" s="158"/>
      <c r="TH72" s="158"/>
      <c r="TI72" s="158"/>
      <c r="TJ72" s="158"/>
      <c r="TK72" s="158"/>
      <c r="TL72" s="158"/>
      <c r="TM72" s="158"/>
      <c r="TN72" s="158"/>
      <c r="TO72" s="158"/>
      <c r="TP72" s="158"/>
      <c r="TQ72" s="158"/>
      <c r="TR72" s="158"/>
      <c r="TS72" s="158"/>
      <c r="TT72" s="158"/>
      <c r="TU72" s="158"/>
      <c r="TV72" s="158"/>
      <c r="TW72" s="158"/>
      <c r="TX72" s="158"/>
      <c r="TY72" s="158"/>
      <c r="TZ72" s="158"/>
      <c r="UA72" s="158"/>
      <c r="UB72" s="158"/>
      <c r="UC72" s="158"/>
      <c r="UD72" s="158"/>
      <c r="UE72" s="158"/>
      <c r="UF72" s="158"/>
      <c r="UG72" s="158"/>
      <c r="UH72" s="158"/>
      <c r="UI72" s="158"/>
      <c r="UJ72" s="158"/>
      <c r="UK72" s="158"/>
      <c r="UL72" s="158"/>
      <c r="UM72" s="158"/>
      <c r="UN72" s="158"/>
      <c r="UO72" s="158"/>
      <c r="UP72" s="158"/>
      <c r="UQ72" s="158"/>
      <c r="US72" s="158"/>
      <c r="UT72" s="158"/>
      <c r="UU72" s="158"/>
      <c r="UV72" s="158"/>
      <c r="UW72" s="158"/>
      <c r="UX72" s="158"/>
      <c r="UY72" s="158"/>
      <c r="UZ72" s="158"/>
      <c r="VA72" s="158"/>
      <c r="VB72" s="158"/>
      <c r="VC72" s="158"/>
      <c r="VD72" s="158"/>
      <c r="VE72" s="158"/>
      <c r="VF72" s="158"/>
      <c r="VG72" s="158"/>
      <c r="VH72" s="158"/>
      <c r="VI72" s="158"/>
      <c r="VJ72" s="158"/>
      <c r="VK72" s="158"/>
      <c r="VL72" s="158"/>
      <c r="VN72" s="158"/>
      <c r="VO72" s="158"/>
      <c r="VP72" s="158"/>
      <c r="VQ72" s="158"/>
      <c r="VR72" s="158"/>
      <c r="VS72" s="158"/>
      <c r="VT72" s="158"/>
      <c r="VU72" s="158"/>
      <c r="VV72" s="158"/>
      <c r="VW72" s="158"/>
      <c r="VX72" s="158"/>
      <c r="VY72" s="158"/>
      <c r="VZ72" s="158"/>
      <c r="WA72" s="158"/>
      <c r="WB72" s="158"/>
      <c r="WC72" s="158"/>
      <c r="WD72" s="158"/>
      <c r="WE72" s="158"/>
      <c r="WF72" s="158"/>
      <c r="WG72" s="158"/>
      <c r="WI72" s="158"/>
      <c r="WJ72" s="158"/>
      <c r="WK72" s="158"/>
      <c r="WL72" s="158"/>
      <c r="WM72" s="158"/>
      <c r="WN72" s="158"/>
      <c r="WO72" s="158"/>
      <c r="WP72" s="158"/>
      <c r="WQ72" s="158"/>
      <c r="WR72" s="158"/>
      <c r="WS72" s="158"/>
      <c r="WT72" s="158"/>
      <c r="WU72" s="158"/>
      <c r="WV72" s="158"/>
      <c r="WW72" s="158"/>
      <c r="WX72" s="158"/>
      <c r="WY72" s="158"/>
      <c r="WZ72" s="158"/>
      <c r="XA72" s="158"/>
      <c r="XB72" s="158"/>
      <c r="XD72" s="158"/>
      <c r="XE72" s="158"/>
      <c r="XF72" s="158"/>
      <c r="XG72" s="158"/>
      <c r="XH72" s="158"/>
      <c r="XI72" s="158"/>
      <c r="XJ72" s="158"/>
      <c r="XK72" s="158"/>
      <c r="XL72" s="158"/>
      <c r="XM72" s="158"/>
      <c r="XN72" s="158"/>
      <c r="XO72" s="158"/>
      <c r="XP72" s="158"/>
      <c r="XQ72" s="158"/>
      <c r="XR72" s="158"/>
      <c r="XS72" s="158"/>
      <c r="XT72" s="158"/>
      <c r="XU72" s="158"/>
      <c r="XV72" s="158"/>
      <c r="XW72" s="158"/>
      <c r="XY72" s="158"/>
      <c r="XZ72" s="158"/>
      <c r="YA72" s="158"/>
      <c r="YB72" s="158"/>
      <c r="YC72" s="158"/>
      <c r="YD72" s="158"/>
      <c r="YE72" s="158"/>
      <c r="YF72" s="158"/>
      <c r="YG72" s="158"/>
      <c r="YH72" s="158"/>
      <c r="YI72" s="158"/>
      <c r="YJ72" s="158"/>
      <c r="YK72" s="158"/>
      <c r="YL72" s="158"/>
      <c r="YM72" s="158"/>
      <c r="YN72" s="158"/>
      <c r="YO72" s="158"/>
      <c r="YP72" s="158"/>
      <c r="YQ72" s="158"/>
      <c r="YR72" s="158"/>
      <c r="YT72" s="158"/>
      <c r="YU72" s="158"/>
      <c r="YV72" s="158"/>
      <c r="YW72" s="158"/>
      <c r="YX72" s="158"/>
      <c r="YY72" s="158"/>
      <c r="YZ72" s="158"/>
      <c r="ZA72" s="158"/>
      <c r="ZB72" s="158"/>
      <c r="ZC72" s="158"/>
      <c r="ZD72" s="158"/>
      <c r="ZE72" s="158"/>
      <c r="ZF72" s="158"/>
      <c r="ZG72" s="158"/>
      <c r="ZH72" s="158"/>
      <c r="ZI72" s="158"/>
      <c r="ZJ72" s="158"/>
      <c r="ZK72" s="158"/>
      <c r="ZL72" s="158"/>
      <c r="ZM72" s="158"/>
      <c r="ZO72" s="158"/>
      <c r="ZP72" s="158"/>
      <c r="ZQ72" s="158"/>
      <c r="ZR72" s="158"/>
      <c r="ZS72" s="158"/>
      <c r="ZT72" s="158"/>
      <c r="ZU72" s="158"/>
      <c r="ZV72" s="158"/>
      <c r="ZW72" s="158"/>
      <c r="ZX72" s="158"/>
      <c r="ZY72" s="158"/>
      <c r="ZZ72" s="158"/>
      <c r="AAA72" s="158"/>
      <c r="AAB72" s="158"/>
      <c r="AAC72" s="158"/>
      <c r="AAD72" s="158"/>
      <c r="AAE72" s="158"/>
      <c r="AAF72" s="158"/>
      <c r="AAG72" s="158"/>
      <c r="AAH72" s="158"/>
      <c r="AAJ72" s="158"/>
      <c r="AAK72" s="158"/>
      <c r="AAL72" s="158"/>
      <c r="AAM72" s="158"/>
      <c r="AAN72" s="158"/>
      <c r="AAO72" s="158"/>
      <c r="AAP72" s="158"/>
      <c r="AAQ72" s="158"/>
      <c r="AAR72" s="158"/>
      <c r="AAS72" s="158"/>
      <c r="AAT72" s="158"/>
      <c r="AAU72" s="158"/>
      <c r="AAV72" s="158"/>
      <c r="AAW72" s="158"/>
      <c r="AAX72" s="158"/>
      <c r="AAY72" s="158"/>
      <c r="AAZ72" s="158"/>
      <c r="ABA72" s="158"/>
      <c r="ABB72" s="158"/>
      <c r="ABC72" s="158"/>
      <c r="ABE72" s="158"/>
      <c r="ABF72" s="158"/>
      <c r="ABG72" s="158"/>
      <c r="ABH72" s="158"/>
      <c r="ABI72" s="158"/>
      <c r="ABJ72" s="158"/>
      <c r="ABK72" s="158"/>
      <c r="ABL72" s="158"/>
      <c r="ABM72" s="158"/>
      <c r="ABN72" s="158"/>
      <c r="ABO72" s="158"/>
      <c r="ABP72" s="158"/>
      <c r="ABQ72" s="158"/>
      <c r="ABR72" s="158"/>
      <c r="ABS72" s="158"/>
      <c r="ABT72" s="158"/>
      <c r="ABU72" s="158"/>
      <c r="ABV72" s="158"/>
      <c r="ABW72" s="158"/>
      <c r="ABX72" s="158"/>
      <c r="ABZ72" s="158"/>
      <c r="ACA72" s="158"/>
      <c r="ACB72" s="158"/>
      <c r="ACC72" s="158"/>
      <c r="ACD72" s="158"/>
      <c r="ACE72" s="158"/>
      <c r="ACF72" s="158"/>
      <c r="ACG72" s="158"/>
      <c r="ACH72" s="158"/>
      <c r="ACI72" s="158"/>
      <c r="ACJ72" s="158"/>
      <c r="ACK72" s="158"/>
      <c r="ACL72" s="158"/>
      <c r="ACM72" s="158"/>
      <c r="ACN72" s="158"/>
      <c r="ACO72" s="158"/>
      <c r="ACP72" s="158"/>
      <c r="ACQ72" s="158"/>
      <c r="ACR72" s="158"/>
      <c r="ACS72" s="158"/>
      <c r="ACU72" s="158"/>
      <c r="ACV72" s="158"/>
      <c r="ACW72" s="158"/>
      <c r="ACX72" s="158"/>
      <c r="ACY72" s="158"/>
      <c r="ACZ72" s="158"/>
      <c r="ADA72" s="158"/>
      <c r="ADB72" s="158"/>
      <c r="ADC72" s="158"/>
      <c r="ADD72" s="158"/>
      <c r="ADE72" s="158"/>
      <c r="ADF72" s="158"/>
      <c r="ADG72" s="158"/>
      <c r="ADH72" s="158"/>
      <c r="ADI72" s="158"/>
      <c r="ADJ72" s="158"/>
      <c r="ADK72" s="158"/>
      <c r="ADL72" s="158"/>
      <c r="ADM72" s="158"/>
      <c r="ADN72" s="158"/>
      <c r="ADP72" s="158"/>
      <c r="ADQ72" s="158"/>
      <c r="ADR72" s="158"/>
      <c r="ADS72" s="158"/>
      <c r="ADT72" s="158"/>
      <c r="ADU72" s="158"/>
      <c r="ADV72" s="158"/>
      <c r="ADW72" s="158"/>
      <c r="ADX72" s="158"/>
      <c r="ADY72" s="158"/>
      <c r="ADZ72" s="158"/>
      <c r="AEA72" s="158"/>
      <c r="AEB72" s="158"/>
      <c r="AEC72" s="158"/>
      <c r="AED72" s="158"/>
      <c r="AEE72" s="158"/>
      <c r="AEF72" s="158"/>
      <c r="AEG72" s="158"/>
      <c r="AEH72" s="158"/>
      <c r="AEI72" s="158"/>
      <c r="AEK72" s="158"/>
      <c r="AEL72" s="158"/>
      <c r="AEM72" s="158"/>
      <c r="AEN72" s="158"/>
      <c r="AEO72" s="158"/>
      <c r="AEP72" s="158"/>
      <c r="AEQ72" s="158"/>
      <c r="AER72" s="158"/>
      <c r="AES72" s="158"/>
      <c r="AET72" s="158"/>
      <c r="AEU72" s="158"/>
      <c r="AEV72" s="158"/>
      <c r="AEW72" s="158"/>
      <c r="AEX72" s="158"/>
      <c r="AEY72" s="158"/>
      <c r="AEZ72" s="158"/>
      <c r="AFA72" s="158"/>
      <c r="AFB72" s="158"/>
      <c r="AFC72" s="158"/>
      <c r="AFD72" s="158"/>
    </row>
    <row r="73" spans="1:836" s="151" customFormat="1" ht="20.100000000000001" customHeight="1" outlineLevel="1">
      <c r="A73" s="93" t="s">
        <v>402</v>
      </c>
      <c r="B73" s="94" t="s">
        <v>493</v>
      </c>
      <c r="C73" s="108" t="s">
        <v>403</v>
      </c>
      <c r="D73" s="109"/>
      <c r="E73" s="165"/>
      <c r="F73" s="204">
        <f>MIN(F74:F77)</f>
        <v>45528</v>
      </c>
      <c r="G73" s="204">
        <f>MAX(G74:G77)</f>
        <v>45580</v>
      </c>
      <c r="H73" s="96">
        <f t="shared" si="76"/>
        <v>53</v>
      </c>
      <c r="I73" s="97">
        <f t="shared" ca="1" si="80"/>
        <v>0</v>
      </c>
      <c r="J73" s="205">
        <f ca="1">AVERAGE(J74:J77)*2</f>
        <v>0</v>
      </c>
      <c r="K73" s="97">
        <f ca="1">I73+J73/H73</f>
        <v>0</v>
      </c>
      <c r="L73" s="150"/>
      <c r="M73" s="150"/>
      <c r="N73" s="150"/>
      <c r="O73" s="150"/>
      <c r="P73" s="150"/>
      <c r="Q73" s="150"/>
      <c r="R73" s="150"/>
      <c r="S73" s="150"/>
      <c r="T73" s="150"/>
      <c r="U73" s="150"/>
      <c r="V73" s="150"/>
      <c r="W73" s="150"/>
      <c r="X73" s="150"/>
      <c r="Y73" s="150"/>
      <c r="Z73" s="150"/>
      <c r="AA73" s="150"/>
      <c r="AB73" s="150"/>
      <c r="AC73" s="150"/>
      <c r="AD73" s="150"/>
      <c r="AE73" s="150"/>
      <c r="AF73" s="150"/>
      <c r="AG73" s="150"/>
      <c r="AH73" s="150"/>
      <c r="AI73" s="150"/>
      <c r="AJ73" s="150"/>
      <c r="AK73" s="150"/>
      <c r="AL73" s="150"/>
      <c r="AM73" s="150"/>
      <c r="AN73" s="150"/>
      <c r="AO73" s="150"/>
      <c r="AP73" s="150"/>
      <c r="AQ73" s="150"/>
      <c r="AR73" s="150"/>
      <c r="AS73" s="150"/>
      <c r="AT73" s="150"/>
      <c r="AU73" s="150"/>
      <c r="AV73" s="150"/>
      <c r="AW73" s="150"/>
      <c r="AX73" s="150"/>
      <c r="AY73" s="150"/>
      <c r="AZ73" s="150"/>
      <c r="BA73" s="150"/>
      <c r="BB73" s="150"/>
      <c r="BC73" s="150"/>
      <c r="BD73" s="150"/>
      <c r="BE73" s="150"/>
      <c r="BF73" s="150"/>
      <c r="BG73" s="150"/>
      <c r="BH73" s="150"/>
      <c r="BI73" s="150"/>
      <c r="BJ73" s="150"/>
      <c r="BK73" s="150"/>
      <c r="BL73" s="150"/>
      <c r="BM73" s="150"/>
      <c r="BN73" s="150"/>
      <c r="BO73" s="150"/>
      <c r="BP73" s="150"/>
      <c r="BQ73" s="150"/>
      <c r="BR73" s="150"/>
      <c r="BS73" s="150"/>
      <c r="BT73" s="150"/>
      <c r="BU73" s="150"/>
      <c r="BV73" s="150"/>
      <c r="BW73" s="150"/>
      <c r="BX73" s="150"/>
      <c r="BY73" s="150"/>
      <c r="BZ73" s="150"/>
      <c r="CA73" s="150"/>
      <c r="CB73" s="150"/>
      <c r="CC73" s="150"/>
      <c r="CD73" s="150"/>
      <c r="CE73" s="150"/>
      <c r="CF73" s="150"/>
      <c r="CG73" s="150"/>
      <c r="CH73" s="150"/>
      <c r="CI73" s="150"/>
      <c r="CJ73" s="150"/>
      <c r="CK73" s="150"/>
      <c r="CL73" s="150"/>
      <c r="CM73" s="150"/>
      <c r="CN73" s="150"/>
      <c r="CO73" s="150"/>
      <c r="CP73" s="150"/>
      <c r="CQ73" s="150"/>
      <c r="CR73" s="150"/>
      <c r="CS73" s="150"/>
      <c r="CT73" s="150"/>
      <c r="CU73" s="150"/>
      <c r="CV73" s="150"/>
      <c r="CW73" s="150"/>
      <c r="CX73" s="150"/>
      <c r="CY73" s="150"/>
      <c r="CZ73" s="150"/>
      <c r="DA73" s="150"/>
      <c r="DB73" s="150"/>
      <c r="DC73" s="150"/>
      <c r="DD73" s="150"/>
      <c r="DE73" s="150"/>
      <c r="DF73" s="150"/>
      <c r="DG73" s="150"/>
      <c r="DH73" s="150"/>
      <c r="DI73" s="150"/>
      <c r="DJ73" s="150"/>
      <c r="DK73" s="150"/>
      <c r="DL73" s="150"/>
      <c r="DM73" s="150"/>
      <c r="DN73" s="150"/>
      <c r="DO73" s="150"/>
      <c r="DP73" s="150"/>
      <c r="DQ73" s="150"/>
      <c r="DR73" s="150"/>
      <c r="DS73" s="150"/>
      <c r="DT73" s="150"/>
      <c r="DU73" s="150"/>
      <c r="DV73" s="150"/>
      <c r="DW73" s="150"/>
      <c r="DX73" s="150"/>
      <c r="DY73" s="150"/>
      <c r="DZ73" s="150"/>
      <c r="EA73" s="150"/>
      <c r="EB73" s="150"/>
      <c r="EC73" s="150"/>
      <c r="ED73" s="150"/>
      <c r="EE73" s="150"/>
      <c r="EF73" s="150"/>
      <c r="EG73" s="150"/>
      <c r="EH73" s="150"/>
      <c r="EI73" s="150"/>
      <c r="EJ73" s="150"/>
      <c r="EK73" s="150"/>
      <c r="EL73" s="150"/>
      <c r="EM73" s="150"/>
      <c r="EN73" s="150"/>
      <c r="EO73" s="150"/>
      <c r="EP73" s="150"/>
      <c r="EQ73" s="150"/>
      <c r="ER73" s="150"/>
      <c r="ES73" s="150"/>
      <c r="ET73" s="150"/>
      <c r="EU73" s="150"/>
      <c r="EV73" s="150"/>
      <c r="EW73" s="150"/>
      <c r="EX73" s="150"/>
      <c r="EY73" s="150"/>
      <c r="EZ73" s="150"/>
      <c r="FA73" s="150"/>
      <c r="FB73" s="150"/>
      <c r="FC73" s="150"/>
      <c r="FD73" s="150"/>
      <c r="FE73" s="150"/>
      <c r="FF73" s="150"/>
      <c r="FG73" s="150"/>
      <c r="FH73" s="150"/>
      <c r="FI73" s="150"/>
      <c r="FJ73" s="150"/>
      <c r="FK73" s="150"/>
      <c r="FL73" s="150"/>
      <c r="FM73" s="150"/>
      <c r="FN73" s="150"/>
      <c r="FO73" s="150"/>
      <c r="FP73" s="150"/>
      <c r="FQ73" s="150"/>
      <c r="FR73" s="150"/>
      <c r="FS73" s="150"/>
      <c r="FT73" s="150"/>
      <c r="FU73" s="150"/>
      <c r="FV73" s="150"/>
      <c r="FW73" s="150"/>
      <c r="FX73" s="150"/>
      <c r="FY73" s="150"/>
      <c r="FZ73" s="150"/>
      <c r="GA73" s="150"/>
      <c r="GB73" s="150"/>
      <c r="GC73" s="150"/>
      <c r="GD73" s="150"/>
      <c r="GE73" s="150"/>
      <c r="GF73" s="150"/>
      <c r="GG73" s="150"/>
      <c r="GH73" s="150"/>
      <c r="GI73" s="150"/>
      <c r="GJ73" s="150"/>
      <c r="GK73" s="150"/>
      <c r="GL73" s="150"/>
      <c r="GM73" s="150"/>
      <c r="GN73" s="150"/>
      <c r="GO73" s="150"/>
      <c r="GP73" s="150"/>
      <c r="GQ73" s="150"/>
      <c r="GR73" s="150"/>
      <c r="GS73" s="150"/>
      <c r="GT73" s="150"/>
      <c r="GU73" s="150"/>
      <c r="GV73" s="150"/>
      <c r="GW73" s="150"/>
      <c r="GX73" s="150"/>
      <c r="GY73" s="150"/>
      <c r="GZ73" s="150"/>
      <c r="HA73" s="150"/>
      <c r="HB73" s="150"/>
      <c r="HC73" s="150"/>
      <c r="HD73" s="150"/>
      <c r="HE73" s="150"/>
      <c r="HF73" s="150"/>
      <c r="HG73" s="150"/>
      <c r="HH73" s="150"/>
      <c r="HI73" s="150"/>
      <c r="HJ73" s="150"/>
      <c r="HK73" s="150"/>
      <c r="HL73" s="150"/>
      <c r="HM73" s="150"/>
      <c r="HN73" s="150"/>
      <c r="HO73" s="150"/>
      <c r="HP73" s="150"/>
      <c r="HQ73" s="150"/>
      <c r="HR73" s="150"/>
      <c r="HS73" s="150"/>
      <c r="HT73" s="150"/>
      <c r="HU73" s="150"/>
      <c r="HV73" s="150"/>
      <c r="HW73" s="150"/>
      <c r="HX73" s="150"/>
      <c r="HY73" s="150"/>
      <c r="HZ73" s="150"/>
      <c r="IA73" s="150"/>
      <c r="IB73" s="150"/>
      <c r="IC73" s="150"/>
      <c r="ID73" s="150"/>
      <c r="IE73" s="150"/>
      <c r="IF73" s="150"/>
      <c r="IG73" s="150"/>
      <c r="IH73" s="150"/>
      <c r="II73" s="150"/>
      <c r="IJ73" s="150"/>
      <c r="IK73" s="150"/>
      <c r="IL73" s="150"/>
      <c r="IM73" s="150"/>
      <c r="IN73" s="150"/>
      <c r="IO73" s="150"/>
      <c r="IP73" s="150"/>
      <c r="IQ73" s="150"/>
      <c r="IR73" s="150"/>
      <c r="IS73" s="150"/>
      <c r="IT73" s="150"/>
      <c r="IU73" s="150"/>
      <c r="IV73" s="150"/>
      <c r="IW73" s="150"/>
      <c r="IX73" s="150"/>
      <c r="IY73" s="150"/>
      <c r="IZ73" s="150"/>
      <c r="JA73" s="150"/>
      <c r="JB73" s="150"/>
      <c r="JC73" s="150"/>
      <c r="JD73" s="150"/>
      <c r="JE73" s="150"/>
      <c r="JF73" s="150"/>
      <c r="JG73" s="150"/>
      <c r="JH73" s="150"/>
      <c r="JI73" s="150"/>
      <c r="JJ73" s="150"/>
      <c r="JK73" s="150"/>
      <c r="JL73" s="150"/>
      <c r="JM73" s="150"/>
      <c r="JN73" s="150"/>
      <c r="JO73" s="150"/>
      <c r="JP73" s="150"/>
      <c r="JQ73" s="150"/>
      <c r="JR73" s="150"/>
      <c r="JS73" s="150"/>
      <c r="JT73" s="150"/>
      <c r="JU73" s="150"/>
      <c r="JV73" s="150"/>
      <c r="JW73" s="150"/>
      <c r="JX73" s="150"/>
      <c r="JY73" s="150"/>
      <c r="JZ73" s="150"/>
      <c r="KA73" s="150"/>
      <c r="KB73" s="150"/>
      <c r="KC73" s="150"/>
      <c r="KD73" s="150"/>
      <c r="KE73" s="150"/>
      <c r="KF73" s="150"/>
      <c r="KG73" s="150"/>
      <c r="KH73" s="150"/>
      <c r="KI73" s="150"/>
      <c r="KJ73" s="150"/>
      <c r="KK73" s="150"/>
      <c r="KL73" s="150"/>
      <c r="KM73" s="150"/>
      <c r="KN73" s="150"/>
      <c r="KO73" s="150"/>
      <c r="KP73" s="150"/>
      <c r="KQ73" s="150"/>
      <c r="KR73" s="150"/>
      <c r="KS73" s="150"/>
      <c r="KT73" s="150"/>
      <c r="KU73" s="150"/>
      <c r="KV73" s="150"/>
      <c r="KW73" s="150"/>
      <c r="KX73" s="150"/>
      <c r="KY73" s="150"/>
      <c r="KZ73" s="150"/>
      <c r="LA73" s="150"/>
      <c r="LB73" s="150"/>
      <c r="LC73" s="150"/>
      <c r="LD73" s="150"/>
      <c r="LE73" s="150"/>
      <c r="LF73" s="150"/>
      <c r="LG73" s="150"/>
      <c r="LH73" s="150"/>
      <c r="LI73" s="150"/>
      <c r="LJ73" s="150"/>
      <c r="LK73" s="150"/>
      <c r="LL73" s="150"/>
      <c r="LM73" s="150"/>
      <c r="LN73" s="150"/>
      <c r="LO73" s="150"/>
      <c r="LP73" s="150"/>
      <c r="LQ73" s="150"/>
      <c r="LR73" s="150"/>
      <c r="LS73" s="150"/>
      <c r="LT73" s="150"/>
      <c r="LU73" s="150"/>
      <c r="LV73" s="150"/>
      <c r="LW73" s="150"/>
      <c r="LX73" s="150"/>
      <c r="LY73" s="150"/>
      <c r="LZ73" s="150"/>
      <c r="MA73" s="150"/>
      <c r="MB73" s="150"/>
      <c r="MC73" s="150"/>
      <c r="MD73" s="150"/>
      <c r="ME73" s="150"/>
      <c r="MF73" s="150"/>
      <c r="MG73" s="150"/>
      <c r="MH73" s="150"/>
      <c r="MI73" s="150"/>
      <c r="MJ73" s="150"/>
      <c r="MK73" s="150"/>
      <c r="ML73" s="150"/>
      <c r="MM73" s="150"/>
      <c r="MN73" s="150"/>
      <c r="MO73" s="150"/>
      <c r="MP73" s="150"/>
      <c r="MQ73" s="150"/>
      <c r="MR73" s="150"/>
      <c r="MS73" s="150"/>
      <c r="MT73" s="150"/>
      <c r="MU73" s="150"/>
      <c r="MV73" s="150"/>
      <c r="MW73" s="150"/>
      <c r="MX73" s="150"/>
      <c r="MY73" s="150"/>
      <c r="MZ73" s="150"/>
      <c r="NA73" s="150"/>
      <c r="NB73" s="150"/>
      <c r="NC73" s="150"/>
      <c r="ND73" s="150"/>
      <c r="NE73" s="150"/>
      <c r="NF73" s="150"/>
      <c r="NG73" s="150"/>
      <c r="NH73" s="150"/>
      <c r="NI73" s="150"/>
      <c r="NJ73" s="150"/>
      <c r="NK73" s="150"/>
      <c r="NL73" s="150"/>
      <c r="NM73" s="150"/>
      <c r="NN73" s="150"/>
      <c r="NO73" s="150"/>
      <c r="NP73" s="150"/>
      <c r="NQ73" s="150"/>
      <c r="NR73" s="150"/>
      <c r="NS73" s="150"/>
      <c r="NT73" s="150"/>
      <c r="NU73" s="150"/>
      <c r="NV73" s="150"/>
      <c r="NW73" s="150"/>
      <c r="NX73" s="150"/>
      <c r="NY73" s="150"/>
      <c r="NZ73" s="150"/>
      <c r="OA73" s="150"/>
      <c r="OB73" s="150"/>
      <c r="OC73" s="150"/>
      <c r="OD73" s="150"/>
      <c r="OE73" s="150"/>
      <c r="OF73" s="150"/>
      <c r="OG73" s="150"/>
      <c r="OH73" s="150"/>
      <c r="OI73" s="150"/>
      <c r="OJ73" s="150"/>
      <c r="OK73" s="150"/>
      <c r="OL73" s="150"/>
      <c r="OM73" s="150"/>
      <c r="ON73" s="150"/>
      <c r="OO73" s="150"/>
      <c r="OP73" s="150"/>
      <c r="OQ73" s="150"/>
      <c r="OR73" s="150"/>
      <c r="OS73" s="150"/>
      <c r="OT73" s="150"/>
      <c r="OU73" s="150"/>
      <c r="OV73" s="150"/>
      <c r="OW73" s="150"/>
      <c r="OX73" s="150"/>
      <c r="OY73" s="150"/>
      <c r="OZ73" s="150"/>
      <c r="PA73" s="150"/>
      <c r="PB73" s="150"/>
      <c r="PC73" s="150"/>
      <c r="PD73" s="150"/>
      <c r="PE73" s="150"/>
      <c r="PF73" s="150"/>
      <c r="PG73" s="150"/>
      <c r="PH73" s="150"/>
      <c r="PI73" s="150"/>
      <c r="PJ73" s="150"/>
      <c r="PK73" s="150"/>
      <c r="PL73" s="150"/>
      <c r="PM73" s="150"/>
      <c r="PN73" s="150"/>
      <c r="PO73" s="150"/>
      <c r="PP73" s="150"/>
      <c r="PQ73" s="150"/>
      <c r="PR73" s="150"/>
      <c r="PS73" s="150"/>
      <c r="PT73" s="150"/>
      <c r="PU73" s="150"/>
      <c r="PV73" s="150"/>
      <c r="PW73" s="150"/>
      <c r="PX73" s="150"/>
      <c r="PY73" s="150"/>
      <c r="PZ73" s="150"/>
      <c r="QA73" s="150"/>
      <c r="QB73" s="150"/>
      <c r="QC73" s="150"/>
      <c r="QD73" s="150"/>
      <c r="QE73" s="150"/>
      <c r="QF73" s="150"/>
      <c r="QG73" s="150"/>
      <c r="QH73" s="150"/>
      <c r="QI73" s="150"/>
      <c r="QJ73" s="150"/>
      <c r="QK73" s="150"/>
      <c r="QL73" s="150"/>
      <c r="QM73" s="150"/>
      <c r="QN73" s="150"/>
      <c r="QO73" s="150"/>
      <c r="QP73" s="150"/>
      <c r="QQ73" s="150"/>
      <c r="QR73" s="150"/>
      <c r="QS73" s="150"/>
      <c r="QT73" s="150"/>
      <c r="QU73" s="150"/>
      <c r="QV73" s="150"/>
      <c r="QW73" s="150"/>
      <c r="QX73" s="150"/>
      <c r="QY73" s="150"/>
      <c r="QZ73" s="150"/>
      <c r="RA73" s="150"/>
      <c r="RB73" s="150"/>
      <c r="RC73" s="150"/>
      <c r="RD73" s="150"/>
      <c r="RE73" s="150"/>
      <c r="RF73" s="150"/>
      <c r="RG73" s="150"/>
      <c r="RH73" s="150"/>
      <c r="RI73" s="150"/>
      <c r="RJ73" s="150"/>
      <c r="RK73" s="150"/>
      <c r="RL73" s="150"/>
      <c r="RM73" s="150"/>
      <c r="RN73" s="150"/>
      <c r="RO73" s="150"/>
      <c r="RP73" s="150"/>
      <c r="RQ73" s="150"/>
      <c r="RR73" s="150"/>
      <c r="RS73" s="150"/>
      <c r="RT73" s="150"/>
      <c r="RU73" s="150"/>
      <c r="RV73" s="150"/>
      <c r="RW73" s="150"/>
      <c r="RX73" s="150"/>
      <c r="RY73" s="150"/>
      <c r="RZ73" s="150"/>
      <c r="SA73" s="150"/>
      <c r="SB73" s="150"/>
      <c r="SC73" s="150"/>
      <c r="SD73" s="150"/>
      <c r="SE73" s="150"/>
      <c r="SF73" s="150"/>
      <c r="SG73" s="150"/>
      <c r="SH73" s="150"/>
      <c r="SI73" s="150"/>
      <c r="SJ73" s="150"/>
      <c r="SK73" s="150"/>
      <c r="SL73" s="150"/>
      <c r="SM73" s="150"/>
      <c r="SN73" s="150"/>
      <c r="SO73" s="150"/>
      <c r="SP73" s="150"/>
      <c r="SQ73" s="150"/>
      <c r="SR73" s="150"/>
      <c r="SS73" s="150"/>
      <c r="ST73" s="150"/>
      <c r="SU73" s="150"/>
      <c r="SV73" s="150"/>
      <c r="SW73" s="150"/>
      <c r="SX73" s="150"/>
      <c r="SY73" s="150"/>
      <c r="SZ73" s="150"/>
      <c r="TA73" s="150"/>
      <c r="TB73" s="150"/>
      <c r="TC73" s="150"/>
      <c r="TD73" s="150"/>
      <c r="TE73" s="150"/>
      <c r="TF73" s="150"/>
      <c r="TG73" s="150"/>
      <c r="TH73" s="150"/>
      <c r="TI73" s="150"/>
      <c r="TJ73" s="150"/>
      <c r="TK73" s="150"/>
      <c r="TL73" s="150"/>
      <c r="TM73" s="150"/>
      <c r="TN73" s="150"/>
      <c r="TO73" s="150"/>
      <c r="TP73" s="150"/>
      <c r="TQ73" s="150"/>
      <c r="TR73" s="150"/>
      <c r="TS73" s="150"/>
      <c r="TT73" s="150"/>
      <c r="TU73" s="150"/>
      <c r="TV73" s="150"/>
      <c r="TW73" s="150"/>
      <c r="TX73" s="150"/>
      <c r="TY73" s="150"/>
      <c r="TZ73" s="150"/>
      <c r="UA73" s="150"/>
      <c r="UB73" s="150"/>
      <c r="UC73" s="150"/>
      <c r="UD73" s="150"/>
      <c r="UE73" s="150"/>
      <c r="UF73" s="150"/>
      <c r="UG73" s="150"/>
      <c r="UH73" s="150"/>
      <c r="UI73" s="150"/>
      <c r="UJ73" s="150"/>
      <c r="UK73" s="150"/>
      <c r="UL73" s="150"/>
      <c r="UM73" s="150"/>
      <c r="UN73" s="150"/>
      <c r="UO73" s="150"/>
      <c r="UP73" s="150"/>
      <c r="UQ73" s="150"/>
      <c r="US73" s="150"/>
      <c r="UT73" s="150"/>
      <c r="UU73" s="150"/>
      <c r="UV73" s="150"/>
      <c r="UW73" s="150"/>
      <c r="UX73" s="150"/>
      <c r="UY73" s="150"/>
      <c r="UZ73" s="150"/>
      <c r="VA73" s="150"/>
      <c r="VB73" s="150"/>
      <c r="VC73" s="150"/>
      <c r="VD73" s="150"/>
      <c r="VE73" s="150"/>
      <c r="VF73" s="150"/>
      <c r="VG73" s="150"/>
      <c r="VH73" s="150"/>
      <c r="VI73" s="150"/>
      <c r="VJ73" s="150"/>
      <c r="VK73" s="150"/>
      <c r="VL73" s="150"/>
      <c r="VN73" s="150"/>
      <c r="VO73" s="150"/>
      <c r="VP73" s="150"/>
      <c r="VQ73" s="150"/>
      <c r="VR73" s="150"/>
      <c r="VS73" s="150"/>
      <c r="VT73" s="150"/>
      <c r="VU73" s="150"/>
      <c r="VV73" s="150"/>
      <c r="VW73" s="150"/>
      <c r="VX73" s="150"/>
      <c r="VY73" s="150"/>
      <c r="VZ73" s="150"/>
      <c r="WA73" s="150"/>
      <c r="WB73" s="150"/>
      <c r="WC73" s="150"/>
      <c r="WD73" s="150"/>
      <c r="WE73" s="150"/>
      <c r="WF73" s="150"/>
      <c r="WG73" s="150"/>
      <c r="WI73" s="150"/>
      <c r="WJ73" s="150"/>
      <c r="WK73" s="150"/>
      <c r="WL73" s="150"/>
      <c r="WM73" s="150"/>
      <c r="WN73" s="150"/>
      <c r="WO73" s="150"/>
      <c r="WP73" s="150"/>
      <c r="WQ73" s="150"/>
      <c r="WR73" s="150"/>
      <c r="WS73" s="150"/>
      <c r="WT73" s="150"/>
      <c r="WU73" s="150"/>
      <c r="WV73" s="150"/>
      <c r="WW73" s="150"/>
      <c r="WX73" s="150"/>
      <c r="WY73" s="150"/>
      <c r="WZ73" s="150"/>
      <c r="XA73" s="150"/>
      <c r="XB73" s="150"/>
      <c r="XD73" s="150"/>
      <c r="XE73" s="150"/>
      <c r="XF73" s="150"/>
      <c r="XG73" s="150"/>
      <c r="XH73" s="150"/>
      <c r="XI73" s="150"/>
      <c r="XJ73" s="150"/>
      <c r="XK73" s="150"/>
      <c r="XL73" s="150"/>
      <c r="XM73" s="150"/>
      <c r="XN73" s="150"/>
      <c r="XO73" s="150"/>
      <c r="XP73" s="150"/>
      <c r="XQ73" s="150"/>
      <c r="XR73" s="150"/>
      <c r="XS73" s="150"/>
      <c r="XT73" s="150"/>
      <c r="XU73" s="150"/>
      <c r="XV73" s="150"/>
      <c r="XW73" s="150"/>
      <c r="XY73" s="150"/>
      <c r="XZ73" s="150"/>
      <c r="YA73" s="150"/>
      <c r="YB73" s="150"/>
      <c r="YC73" s="150"/>
      <c r="YD73" s="150"/>
      <c r="YE73" s="150"/>
      <c r="YF73" s="150"/>
      <c r="YG73" s="150"/>
      <c r="YH73" s="150"/>
      <c r="YI73" s="150"/>
      <c r="YJ73" s="150"/>
      <c r="YK73" s="150"/>
      <c r="YL73" s="150"/>
      <c r="YM73" s="150"/>
      <c r="YN73" s="150"/>
      <c r="YO73" s="150"/>
      <c r="YP73" s="150"/>
      <c r="YQ73" s="150"/>
      <c r="YR73" s="150"/>
      <c r="YT73" s="150"/>
      <c r="YU73" s="150"/>
      <c r="YV73" s="150"/>
      <c r="YW73" s="150"/>
      <c r="YX73" s="150"/>
      <c r="YY73" s="150"/>
      <c r="YZ73" s="150"/>
      <c r="ZA73" s="150"/>
      <c r="ZB73" s="150"/>
      <c r="ZC73" s="150"/>
      <c r="ZD73" s="150"/>
      <c r="ZE73" s="150"/>
      <c r="ZF73" s="150"/>
      <c r="ZG73" s="150"/>
      <c r="ZH73" s="150"/>
      <c r="ZI73" s="150"/>
      <c r="ZJ73" s="150"/>
      <c r="ZK73" s="150"/>
      <c r="ZL73" s="150"/>
      <c r="ZM73" s="150"/>
      <c r="ZO73" s="150"/>
      <c r="ZP73" s="150"/>
      <c r="ZQ73" s="150"/>
      <c r="ZR73" s="150"/>
      <c r="ZS73" s="150"/>
      <c r="ZT73" s="150"/>
      <c r="ZU73" s="150"/>
      <c r="ZV73" s="150"/>
      <c r="ZW73" s="150"/>
      <c r="ZX73" s="150"/>
      <c r="ZY73" s="150"/>
      <c r="ZZ73" s="150"/>
      <c r="AAA73" s="150"/>
      <c r="AAB73" s="150"/>
      <c r="AAC73" s="150"/>
      <c r="AAD73" s="150"/>
      <c r="AAE73" s="150"/>
      <c r="AAF73" s="150"/>
      <c r="AAG73" s="150"/>
      <c r="AAH73" s="150"/>
      <c r="AAJ73" s="150"/>
      <c r="AAK73" s="150"/>
      <c r="AAL73" s="150"/>
      <c r="AAM73" s="150"/>
      <c r="AAN73" s="150"/>
      <c r="AAO73" s="150"/>
      <c r="AAP73" s="150"/>
      <c r="AAQ73" s="150"/>
      <c r="AAR73" s="150"/>
      <c r="AAS73" s="150"/>
      <c r="AAT73" s="150"/>
      <c r="AAU73" s="150"/>
      <c r="AAV73" s="150"/>
      <c r="AAW73" s="150"/>
      <c r="AAX73" s="150"/>
      <c r="AAY73" s="150"/>
      <c r="AAZ73" s="150"/>
      <c r="ABA73" s="150"/>
      <c r="ABB73" s="150"/>
      <c r="ABC73" s="150"/>
      <c r="ABE73" s="150"/>
      <c r="ABF73" s="150"/>
      <c r="ABG73" s="150"/>
      <c r="ABH73" s="150"/>
      <c r="ABI73" s="150"/>
      <c r="ABJ73" s="150"/>
      <c r="ABK73" s="150"/>
      <c r="ABL73" s="150"/>
      <c r="ABM73" s="150"/>
      <c r="ABN73" s="150"/>
      <c r="ABO73" s="150"/>
      <c r="ABP73" s="150"/>
      <c r="ABQ73" s="150"/>
      <c r="ABR73" s="150"/>
      <c r="ABS73" s="150"/>
      <c r="ABT73" s="150"/>
      <c r="ABU73" s="150"/>
      <c r="ABV73" s="150"/>
      <c r="ABW73" s="150"/>
      <c r="ABX73" s="150"/>
      <c r="ABZ73" s="150"/>
      <c r="ACA73" s="150"/>
      <c r="ACB73" s="150"/>
      <c r="ACC73" s="150"/>
      <c r="ACD73" s="150"/>
      <c r="ACE73" s="150"/>
      <c r="ACF73" s="150"/>
      <c r="ACG73" s="150"/>
      <c r="ACH73" s="150"/>
      <c r="ACI73" s="150"/>
      <c r="ACJ73" s="150"/>
      <c r="ACK73" s="150"/>
      <c r="ACL73" s="150"/>
      <c r="ACM73" s="150"/>
      <c r="ACN73" s="150"/>
      <c r="ACO73" s="150"/>
      <c r="ACP73" s="150"/>
      <c r="ACQ73" s="150"/>
      <c r="ACR73" s="150"/>
      <c r="ACS73" s="150"/>
      <c r="ACU73" s="150"/>
      <c r="ACV73" s="150"/>
      <c r="ACW73" s="150"/>
      <c r="ACX73" s="150"/>
      <c r="ACY73" s="150"/>
      <c r="ACZ73" s="150"/>
      <c r="ADA73" s="150"/>
      <c r="ADB73" s="150"/>
      <c r="ADC73" s="150"/>
      <c r="ADD73" s="150"/>
      <c r="ADE73" s="150"/>
      <c r="ADF73" s="150"/>
      <c r="ADG73" s="150"/>
      <c r="ADH73" s="150"/>
      <c r="ADI73" s="150"/>
      <c r="ADJ73" s="150"/>
      <c r="ADK73" s="150"/>
      <c r="ADL73" s="150"/>
      <c r="ADM73" s="150"/>
      <c r="ADN73" s="150"/>
      <c r="ADP73" s="150"/>
      <c r="ADQ73" s="150"/>
      <c r="ADR73" s="150"/>
      <c r="ADS73" s="150"/>
      <c r="ADT73" s="150"/>
      <c r="ADU73" s="150"/>
      <c r="ADV73" s="150"/>
      <c r="ADW73" s="150"/>
      <c r="ADX73" s="150"/>
      <c r="ADY73" s="150"/>
      <c r="ADZ73" s="150"/>
      <c r="AEA73" s="150"/>
      <c r="AEB73" s="150"/>
      <c r="AEC73" s="150"/>
      <c r="AED73" s="150"/>
      <c r="AEE73" s="150"/>
      <c r="AEF73" s="150"/>
      <c r="AEG73" s="150"/>
      <c r="AEH73" s="150"/>
      <c r="AEI73" s="150"/>
      <c r="AEK73" s="150"/>
      <c r="AEL73" s="150"/>
      <c r="AEM73" s="150"/>
      <c r="AEN73" s="150"/>
      <c r="AEO73" s="150"/>
      <c r="AEP73" s="150"/>
      <c r="AEQ73" s="150"/>
      <c r="AER73" s="150"/>
      <c r="AES73" s="150"/>
      <c r="AET73" s="150"/>
      <c r="AEU73" s="150"/>
      <c r="AEV73" s="150"/>
      <c r="AEW73" s="150"/>
      <c r="AEX73" s="150"/>
      <c r="AEY73" s="150"/>
      <c r="AEZ73" s="150"/>
      <c r="AFA73" s="150"/>
      <c r="AFB73" s="150"/>
      <c r="AFC73" s="150"/>
      <c r="AFD73" s="150"/>
    </row>
    <row r="74" spans="1:836" s="159" customFormat="1" ht="20.100000000000001" customHeight="1" outlineLevel="4">
      <c r="A74" s="166"/>
      <c r="B74" s="162" t="s">
        <v>493</v>
      </c>
      <c r="C74" s="100" t="s">
        <v>404</v>
      </c>
      <c r="D74" s="110"/>
      <c r="E74" s="167"/>
      <c r="F74" s="211">
        <f>G44+14</f>
        <v>45528</v>
      </c>
      <c r="G74" s="212">
        <f>F74</f>
        <v>45528</v>
      </c>
      <c r="H74" s="156">
        <f t="shared" si="76"/>
        <v>1</v>
      </c>
      <c r="I74" s="157">
        <f t="shared" ca="1" si="80"/>
        <v>0</v>
      </c>
      <c r="J74" s="207">
        <f ca="1">H74*K74-H74*I74</f>
        <v>0</v>
      </c>
      <c r="K74" s="111">
        <v>0</v>
      </c>
      <c r="L74" s="158"/>
      <c r="M74" s="158"/>
      <c r="N74" s="158"/>
      <c r="O74" s="158"/>
      <c r="P74" s="158"/>
      <c r="Q74" s="158"/>
      <c r="R74" s="158"/>
      <c r="S74" s="158"/>
      <c r="T74" s="158"/>
      <c r="U74" s="158"/>
      <c r="V74" s="158"/>
      <c r="W74" s="158"/>
      <c r="X74" s="158"/>
      <c r="Y74" s="158"/>
      <c r="Z74" s="158"/>
      <c r="AA74" s="158"/>
      <c r="AB74" s="158"/>
      <c r="AC74" s="158"/>
      <c r="AD74" s="158"/>
      <c r="AE74" s="158"/>
      <c r="AF74" s="158"/>
      <c r="AG74" s="158"/>
      <c r="AH74" s="158"/>
      <c r="AI74" s="158"/>
      <c r="AJ74" s="158"/>
      <c r="AK74" s="158"/>
      <c r="AL74" s="158"/>
      <c r="AM74" s="158"/>
      <c r="AN74" s="158"/>
      <c r="AO74" s="158"/>
      <c r="AP74" s="158"/>
      <c r="AQ74" s="158"/>
      <c r="AR74" s="158"/>
      <c r="AS74" s="158"/>
      <c r="AT74" s="158"/>
      <c r="AU74" s="158"/>
      <c r="AV74" s="158"/>
      <c r="AW74" s="158"/>
      <c r="AX74" s="158"/>
      <c r="AY74" s="158"/>
      <c r="AZ74" s="158"/>
      <c r="BA74" s="158"/>
      <c r="BB74" s="158"/>
      <c r="BC74" s="158"/>
      <c r="BD74" s="158"/>
      <c r="BE74" s="158"/>
      <c r="BF74" s="158"/>
      <c r="BG74" s="158"/>
      <c r="BH74" s="158"/>
      <c r="BI74" s="158"/>
      <c r="BJ74" s="158"/>
      <c r="BK74" s="158"/>
      <c r="BL74" s="158"/>
      <c r="BM74" s="158"/>
      <c r="BN74" s="158"/>
      <c r="BO74" s="158"/>
      <c r="BP74" s="158"/>
      <c r="BQ74" s="158"/>
      <c r="BR74" s="158"/>
      <c r="BS74" s="158"/>
      <c r="BT74" s="158"/>
      <c r="BU74" s="158"/>
      <c r="BV74" s="158"/>
      <c r="BW74" s="158"/>
      <c r="BX74" s="158"/>
      <c r="BY74" s="158"/>
      <c r="BZ74" s="158"/>
      <c r="CA74" s="158"/>
      <c r="CB74" s="158"/>
      <c r="CC74" s="158"/>
      <c r="CD74" s="158"/>
      <c r="CE74" s="158"/>
      <c r="CF74" s="158"/>
      <c r="CG74" s="158"/>
      <c r="CH74" s="158"/>
      <c r="CI74" s="158"/>
      <c r="CJ74" s="158"/>
      <c r="CK74" s="158"/>
      <c r="CL74" s="158"/>
      <c r="CM74" s="158"/>
      <c r="CN74" s="158"/>
      <c r="CO74" s="158"/>
      <c r="CP74" s="158"/>
      <c r="CQ74" s="158"/>
      <c r="CR74" s="158"/>
      <c r="CS74" s="158"/>
      <c r="CT74" s="158"/>
      <c r="CU74" s="158"/>
      <c r="CV74" s="158"/>
      <c r="CW74" s="158"/>
      <c r="CX74" s="158"/>
      <c r="CY74" s="158"/>
      <c r="CZ74" s="158"/>
      <c r="DA74" s="158"/>
      <c r="DB74" s="158"/>
      <c r="DC74" s="158"/>
      <c r="DD74" s="158"/>
      <c r="DE74" s="158"/>
      <c r="DF74" s="158"/>
      <c r="DG74" s="158"/>
      <c r="DH74" s="158"/>
      <c r="DI74" s="158"/>
      <c r="DJ74" s="158"/>
      <c r="DK74" s="158"/>
      <c r="DL74" s="158"/>
      <c r="DM74" s="158"/>
      <c r="DN74" s="158"/>
      <c r="DO74" s="158"/>
      <c r="DP74" s="158"/>
      <c r="DQ74" s="158"/>
      <c r="DR74" s="158"/>
      <c r="DS74" s="158"/>
      <c r="DT74" s="158"/>
      <c r="DU74" s="158"/>
      <c r="DV74" s="158"/>
      <c r="DW74" s="158"/>
      <c r="DX74" s="158"/>
      <c r="DY74" s="158"/>
      <c r="DZ74" s="158"/>
      <c r="EA74" s="158"/>
      <c r="EB74" s="158"/>
      <c r="EC74" s="158"/>
      <c r="ED74" s="158"/>
      <c r="EE74" s="158"/>
      <c r="EF74" s="158"/>
      <c r="EG74" s="158"/>
      <c r="EH74" s="158"/>
      <c r="EI74" s="158"/>
      <c r="EJ74" s="158"/>
      <c r="EK74" s="158"/>
      <c r="EL74" s="158"/>
      <c r="EM74" s="158"/>
      <c r="EN74" s="158"/>
      <c r="EO74" s="158"/>
      <c r="EP74" s="158"/>
      <c r="EQ74" s="158"/>
      <c r="ER74" s="158"/>
      <c r="ES74" s="158"/>
      <c r="ET74" s="158"/>
      <c r="EU74" s="158"/>
      <c r="EV74" s="158"/>
      <c r="EW74" s="158"/>
      <c r="EX74" s="158"/>
      <c r="EY74" s="158"/>
      <c r="EZ74" s="158"/>
      <c r="FA74" s="158"/>
      <c r="FB74" s="158"/>
      <c r="FC74" s="158"/>
      <c r="FD74" s="158"/>
      <c r="FE74" s="158"/>
      <c r="FF74" s="158"/>
      <c r="FG74" s="158"/>
      <c r="FH74" s="158"/>
      <c r="FI74" s="158"/>
      <c r="FJ74" s="158"/>
      <c r="FK74" s="158"/>
      <c r="FL74" s="158"/>
      <c r="FM74" s="158"/>
      <c r="FN74" s="158"/>
      <c r="FO74" s="158"/>
      <c r="FP74" s="158"/>
      <c r="FQ74" s="158"/>
      <c r="FR74" s="158"/>
      <c r="FS74" s="158"/>
      <c r="FT74" s="158"/>
      <c r="FU74" s="158"/>
      <c r="FV74" s="158"/>
      <c r="FW74" s="158"/>
      <c r="FX74" s="158"/>
      <c r="FY74" s="158"/>
      <c r="FZ74" s="158"/>
      <c r="GA74" s="158"/>
      <c r="GB74" s="158"/>
      <c r="GC74" s="158"/>
      <c r="GD74" s="158"/>
      <c r="GE74" s="158"/>
      <c r="GF74" s="158"/>
      <c r="GG74" s="158"/>
      <c r="GH74" s="158"/>
      <c r="GI74" s="158"/>
      <c r="GJ74" s="158"/>
      <c r="GK74" s="158"/>
      <c r="GL74" s="158"/>
      <c r="GM74" s="158"/>
      <c r="GN74" s="158"/>
      <c r="GO74" s="158"/>
      <c r="GP74" s="158"/>
      <c r="GQ74" s="158"/>
      <c r="GR74" s="158"/>
      <c r="GS74" s="158"/>
      <c r="GT74" s="158"/>
      <c r="GU74" s="158"/>
      <c r="GV74" s="158"/>
      <c r="GW74" s="158"/>
      <c r="GX74" s="158"/>
      <c r="GY74" s="158"/>
      <c r="GZ74" s="158"/>
      <c r="HA74" s="158"/>
      <c r="HB74" s="158"/>
      <c r="HC74" s="158"/>
      <c r="HD74" s="158"/>
      <c r="HE74" s="158"/>
      <c r="HF74" s="158"/>
      <c r="HG74" s="158"/>
      <c r="HH74" s="158"/>
      <c r="HI74" s="158"/>
      <c r="HJ74" s="158"/>
      <c r="HK74" s="158"/>
      <c r="HL74" s="158"/>
      <c r="HM74" s="158"/>
      <c r="HN74" s="158"/>
      <c r="HO74" s="158"/>
      <c r="HP74" s="158"/>
      <c r="HQ74" s="158"/>
      <c r="HR74" s="158"/>
      <c r="HS74" s="158"/>
      <c r="HT74" s="158"/>
      <c r="HU74" s="158"/>
      <c r="HV74" s="158"/>
      <c r="HW74" s="158"/>
      <c r="HX74" s="158"/>
      <c r="HY74" s="158"/>
      <c r="HZ74" s="158"/>
      <c r="IA74" s="158"/>
      <c r="IB74" s="158"/>
      <c r="IC74" s="158"/>
      <c r="ID74" s="158"/>
      <c r="IE74" s="158"/>
      <c r="IF74" s="158"/>
      <c r="IG74" s="158"/>
      <c r="IH74" s="158"/>
      <c r="II74" s="158"/>
      <c r="IJ74" s="158"/>
      <c r="IK74" s="158"/>
      <c r="IL74" s="158"/>
      <c r="IM74" s="158"/>
      <c r="IN74" s="158"/>
      <c r="IO74" s="158"/>
      <c r="IP74" s="158"/>
      <c r="IQ74" s="158"/>
      <c r="IR74" s="158"/>
      <c r="IS74" s="158"/>
      <c r="IT74" s="158"/>
      <c r="IU74" s="158"/>
      <c r="IV74" s="158"/>
      <c r="IW74" s="158"/>
      <c r="IX74" s="158"/>
      <c r="IY74" s="158"/>
      <c r="IZ74" s="158"/>
      <c r="JA74" s="158"/>
      <c r="JB74" s="158"/>
      <c r="JC74" s="158"/>
      <c r="JD74" s="158"/>
      <c r="JE74" s="158"/>
      <c r="JF74" s="158"/>
      <c r="JG74" s="158"/>
      <c r="JH74" s="158"/>
      <c r="JI74" s="158"/>
      <c r="JJ74" s="158"/>
      <c r="JK74" s="158"/>
      <c r="JL74" s="158"/>
      <c r="JM74" s="158"/>
      <c r="JN74" s="158"/>
      <c r="JO74" s="158"/>
      <c r="JP74" s="158"/>
      <c r="JQ74" s="158"/>
      <c r="JR74" s="158"/>
      <c r="JS74" s="158"/>
      <c r="JT74" s="158"/>
      <c r="JU74" s="158"/>
      <c r="JV74" s="158"/>
      <c r="JW74" s="158"/>
      <c r="JX74" s="158"/>
      <c r="JY74" s="158"/>
      <c r="JZ74" s="158"/>
      <c r="KA74" s="158"/>
      <c r="KB74" s="158"/>
      <c r="KC74" s="158"/>
      <c r="KD74" s="158"/>
      <c r="KE74" s="158"/>
      <c r="KF74" s="158"/>
      <c r="KG74" s="158"/>
      <c r="KH74" s="158"/>
      <c r="KI74" s="158"/>
      <c r="KJ74" s="158"/>
      <c r="KK74" s="158"/>
      <c r="KL74" s="158"/>
      <c r="KM74" s="158"/>
      <c r="KN74" s="158"/>
      <c r="KO74" s="158"/>
      <c r="KP74" s="158"/>
      <c r="KQ74" s="158"/>
      <c r="KR74" s="158"/>
      <c r="KS74" s="158"/>
      <c r="KT74" s="158"/>
      <c r="KU74" s="158"/>
      <c r="KV74" s="158"/>
      <c r="KW74" s="158"/>
      <c r="KX74" s="158"/>
      <c r="KY74" s="158"/>
      <c r="KZ74" s="158"/>
      <c r="LA74" s="158"/>
      <c r="LB74" s="158"/>
      <c r="LC74" s="158"/>
      <c r="LD74" s="158"/>
      <c r="LE74" s="158"/>
      <c r="LF74" s="158"/>
      <c r="LG74" s="158"/>
      <c r="LH74" s="158"/>
      <c r="LI74" s="158"/>
      <c r="LJ74" s="158"/>
      <c r="LK74" s="158"/>
      <c r="LL74" s="158"/>
      <c r="LM74" s="158"/>
      <c r="LN74" s="158"/>
      <c r="LO74" s="158"/>
      <c r="LP74" s="158"/>
      <c r="LQ74" s="158"/>
      <c r="LR74" s="158"/>
      <c r="LS74" s="158"/>
      <c r="LT74" s="158"/>
      <c r="LU74" s="158"/>
      <c r="LV74" s="158"/>
      <c r="LW74" s="158"/>
      <c r="LX74" s="158"/>
      <c r="LY74" s="158"/>
      <c r="LZ74" s="158"/>
      <c r="MA74" s="158"/>
      <c r="MB74" s="158"/>
      <c r="MC74" s="158"/>
      <c r="MD74" s="158"/>
      <c r="ME74" s="158"/>
      <c r="MF74" s="158"/>
      <c r="MG74" s="158"/>
      <c r="MH74" s="158"/>
      <c r="MI74" s="158"/>
      <c r="MJ74" s="158"/>
      <c r="MK74" s="158"/>
      <c r="ML74" s="158"/>
      <c r="MM74" s="158"/>
      <c r="MN74" s="158"/>
      <c r="MO74" s="158"/>
      <c r="MP74" s="158"/>
      <c r="MQ74" s="158"/>
      <c r="MR74" s="158"/>
      <c r="MS74" s="158"/>
      <c r="MT74" s="158"/>
      <c r="MU74" s="158"/>
      <c r="MV74" s="158"/>
      <c r="MW74" s="158"/>
      <c r="MX74" s="158"/>
      <c r="MY74" s="158"/>
      <c r="MZ74" s="158"/>
      <c r="NA74" s="158"/>
      <c r="NB74" s="158"/>
      <c r="NC74" s="158"/>
      <c r="ND74" s="158"/>
      <c r="NE74" s="158"/>
      <c r="NF74" s="158"/>
      <c r="NG74" s="158"/>
      <c r="NH74" s="158"/>
      <c r="NI74" s="158"/>
      <c r="NJ74" s="158"/>
      <c r="NK74" s="158"/>
      <c r="NL74" s="158"/>
      <c r="NM74" s="158"/>
      <c r="NN74" s="158"/>
      <c r="NO74" s="158"/>
      <c r="NP74" s="158"/>
      <c r="NQ74" s="158"/>
      <c r="NR74" s="158"/>
      <c r="NS74" s="158"/>
      <c r="NT74" s="158"/>
      <c r="NU74" s="158"/>
      <c r="NV74" s="158"/>
      <c r="NW74" s="158"/>
      <c r="NX74" s="158"/>
      <c r="NY74" s="158"/>
      <c r="NZ74" s="158"/>
      <c r="OA74" s="158"/>
      <c r="OB74" s="158"/>
      <c r="OC74" s="158"/>
      <c r="OD74" s="158"/>
      <c r="OE74" s="158"/>
      <c r="OF74" s="158"/>
      <c r="OG74" s="158"/>
      <c r="OH74" s="158"/>
      <c r="OI74" s="158"/>
      <c r="OJ74" s="158"/>
      <c r="OK74" s="158"/>
      <c r="OL74" s="158"/>
      <c r="OM74" s="158"/>
      <c r="ON74" s="158"/>
      <c r="OO74" s="158"/>
      <c r="OP74" s="158"/>
      <c r="OQ74" s="158"/>
      <c r="OR74" s="158"/>
      <c r="OS74" s="158"/>
      <c r="OT74" s="158"/>
      <c r="OU74" s="158"/>
      <c r="OV74" s="158"/>
      <c r="OW74" s="158"/>
      <c r="OX74" s="158"/>
      <c r="OY74" s="158"/>
      <c r="OZ74" s="158"/>
      <c r="PA74" s="158"/>
      <c r="PB74" s="158"/>
      <c r="PC74" s="158"/>
      <c r="PD74" s="158"/>
      <c r="PE74" s="158"/>
      <c r="PF74" s="158"/>
      <c r="PG74" s="158"/>
      <c r="PH74" s="158"/>
      <c r="PI74" s="158"/>
      <c r="PJ74" s="158"/>
      <c r="PK74" s="158"/>
      <c r="PL74" s="158"/>
      <c r="PM74" s="158"/>
      <c r="PN74" s="158"/>
      <c r="PO74" s="158"/>
      <c r="PP74" s="158"/>
      <c r="PQ74" s="158"/>
      <c r="PR74" s="158"/>
      <c r="PS74" s="158"/>
      <c r="PT74" s="158"/>
      <c r="PU74" s="158"/>
      <c r="PV74" s="158"/>
      <c r="PW74" s="158"/>
      <c r="PX74" s="158"/>
      <c r="PY74" s="158"/>
      <c r="PZ74" s="158"/>
      <c r="QA74" s="158"/>
      <c r="QB74" s="158"/>
      <c r="QC74" s="158"/>
      <c r="QD74" s="158"/>
      <c r="QE74" s="158"/>
      <c r="QF74" s="158"/>
      <c r="QG74" s="158"/>
      <c r="QH74" s="158"/>
      <c r="QI74" s="158"/>
      <c r="QJ74" s="158"/>
      <c r="QK74" s="158"/>
      <c r="QL74" s="158"/>
      <c r="QM74" s="158"/>
      <c r="QN74" s="158"/>
      <c r="QO74" s="158"/>
      <c r="QP74" s="158"/>
      <c r="QQ74" s="158"/>
      <c r="QR74" s="158"/>
      <c r="QS74" s="158"/>
      <c r="QT74" s="158"/>
      <c r="QU74" s="158"/>
      <c r="QV74" s="158"/>
      <c r="QW74" s="158"/>
      <c r="QX74" s="158"/>
      <c r="QY74" s="158"/>
      <c r="QZ74" s="158"/>
      <c r="RA74" s="158"/>
      <c r="RB74" s="158"/>
      <c r="RC74" s="158"/>
      <c r="RD74" s="158"/>
      <c r="RE74" s="158"/>
      <c r="RF74" s="158"/>
      <c r="RG74" s="158"/>
      <c r="RH74" s="158"/>
      <c r="RI74" s="158"/>
      <c r="RJ74" s="158"/>
      <c r="RK74" s="158"/>
      <c r="RL74" s="158"/>
      <c r="RM74" s="158"/>
      <c r="RN74" s="158"/>
      <c r="RO74" s="158"/>
      <c r="RP74" s="158"/>
      <c r="RQ74" s="158"/>
      <c r="RR74" s="158"/>
      <c r="RS74" s="158"/>
      <c r="RT74" s="158"/>
      <c r="RU74" s="158"/>
      <c r="RV74" s="158"/>
      <c r="RW74" s="158"/>
      <c r="RX74" s="158"/>
      <c r="RY74" s="158"/>
      <c r="RZ74" s="158"/>
      <c r="SA74" s="158"/>
      <c r="SB74" s="158"/>
      <c r="SC74" s="158"/>
      <c r="SD74" s="158"/>
      <c r="SE74" s="158"/>
      <c r="SF74" s="158"/>
      <c r="SG74" s="158"/>
      <c r="SH74" s="158"/>
      <c r="SI74" s="158"/>
      <c r="SJ74" s="158"/>
      <c r="SK74" s="158"/>
      <c r="SL74" s="158"/>
      <c r="SM74" s="158"/>
      <c r="SN74" s="158"/>
      <c r="SO74" s="158"/>
      <c r="SP74" s="158"/>
      <c r="SQ74" s="158"/>
      <c r="SR74" s="158"/>
      <c r="SS74" s="158"/>
      <c r="ST74" s="158"/>
      <c r="SU74" s="158"/>
      <c r="SV74" s="158"/>
      <c r="SW74" s="158"/>
      <c r="SX74" s="158"/>
      <c r="SY74" s="158"/>
      <c r="SZ74" s="158"/>
      <c r="TA74" s="158"/>
      <c r="TB74" s="158"/>
      <c r="TC74" s="158"/>
      <c r="TD74" s="158"/>
      <c r="TE74" s="158"/>
      <c r="TF74" s="158"/>
      <c r="TG74" s="158"/>
      <c r="TH74" s="158"/>
      <c r="TI74" s="158"/>
      <c r="TJ74" s="158"/>
      <c r="TK74" s="158"/>
      <c r="TL74" s="158"/>
      <c r="TM74" s="158"/>
      <c r="TN74" s="158"/>
      <c r="TO74" s="158"/>
      <c r="TP74" s="158"/>
      <c r="TQ74" s="158"/>
      <c r="TR74" s="158"/>
      <c r="TS74" s="158"/>
      <c r="TT74" s="158"/>
      <c r="TU74" s="158"/>
      <c r="TV74" s="158"/>
      <c r="TW74" s="158"/>
      <c r="TX74" s="158"/>
      <c r="TY74" s="158"/>
      <c r="TZ74" s="158"/>
      <c r="UA74" s="158"/>
      <c r="UB74" s="158"/>
      <c r="UC74" s="158"/>
      <c r="UD74" s="158"/>
      <c r="UE74" s="158"/>
      <c r="UF74" s="158"/>
      <c r="UG74" s="158"/>
      <c r="UH74" s="158"/>
      <c r="UI74" s="158"/>
      <c r="UJ74" s="158"/>
      <c r="UK74" s="158"/>
      <c r="UL74" s="158"/>
      <c r="UM74" s="158"/>
      <c r="UN74" s="158"/>
      <c r="UO74" s="158"/>
      <c r="UP74" s="158"/>
      <c r="UQ74" s="158"/>
      <c r="US74" s="158"/>
      <c r="UT74" s="158"/>
      <c r="UU74" s="158"/>
      <c r="UV74" s="158"/>
      <c r="UW74" s="158"/>
      <c r="UX74" s="158"/>
      <c r="UY74" s="158"/>
      <c r="UZ74" s="158"/>
      <c r="VA74" s="158"/>
      <c r="VB74" s="158"/>
      <c r="VC74" s="158"/>
      <c r="VD74" s="158"/>
      <c r="VE74" s="158"/>
      <c r="VF74" s="158"/>
      <c r="VG74" s="158"/>
      <c r="VH74" s="158"/>
      <c r="VI74" s="158"/>
      <c r="VJ74" s="158"/>
      <c r="VK74" s="158"/>
      <c r="VL74" s="158"/>
      <c r="VN74" s="158"/>
      <c r="VO74" s="158"/>
      <c r="VP74" s="158"/>
      <c r="VQ74" s="158"/>
      <c r="VR74" s="158"/>
      <c r="VS74" s="158"/>
      <c r="VT74" s="158"/>
      <c r="VU74" s="158"/>
      <c r="VV74" s="158"/>
      <c r="VW74" s="158"/>
      <c r="VX74" s="158"/>
      <c r="VY74" s="158"/>
      <c r="VZ74" s="158"/>
      <c r="WA74" s="158"/>
      <c r="WB74" s="158"/>
      <c r="WC74" s="158"/>
      <c r="WD74" s="158"/>
      <c r="WE74" s="158"/>
      <c r="WF74" s="158"/>
      <c r="WG74" s="158"/>
      <c r="WI74" s="158"/>
      <c r="WJ74" s="158"/>
      <c r="WK74" s="158"/>
      <c r="WL74" s="158"/>
      <c r="WM74" s="158"/>
      <c r="WN74" s="158"/>
      <c r="WO74" s="158"/>
      <c r="WP74" s="158"/>
      <c r="WQ74" s="158"/>
      <c r="WR74" s="158"/>
      <c r="WS74" s="158"/>
      <c r="WT74" s="158"/>
      <c r="WU74" s="158"/>
      <c r="WV74" s="158"/>
      <c r="WW74" s="158"/>
      <c r="WX74" s="158"/>
      <c r="WY74" s="158"/>
      <c r="WZ74" s="158"/>
      <c r="XA74" s="158"/>
      <c r="XB74" s="158"/>
      <c r="XD74" s="158"/>
      <c r="XE74" s="158"/>
      <c r="XF74" s="158"/>
      <c r="XG74" s="158"/>
      <c r="XH74" s="158"/>
      <c r="XI74" s="158"/>
      <c r="XJ74" s="158"/>
      <c r="XK74" s="158"/>
      <c r="XL74" s="158"/>
      <c r="XM74" s="158"/>
      <c r="XN74" s="158"/>
      <c r="XO74" s="158"/>
      <c r="XP74" s="158"/>
      <c r="XQ74" s="158"/>
      <c r="XR74" s="158"/>
      <c r="XS74" s="158"/>
      <c r="XT74" s="158"/>
      <c r="XU74" s="158"/>
      <c r="XV74" s="158"/>
      <c r="XW74" s="158"/>
      <c r="XY74" s="158"/>
      <c r="XZ74" s="158"/>
      <c r="YA74" s="158"/>
      <c r="YB74" s="158"/>
      <c r="YC74" s="158"/>
      <c r="YD74" s="158"/>
      <c r="YE74" s="158"/>
      <c r="YF74" s="158"/>
      <c r="YG74" s="158"/>
      <c r="YH74" s="158"/>
      <c r="YI74" s="158"/>
      <c r="YJ74" s="158"/>
      <c r="YK74" s="158"/>
      <c r="YL74" s="158"/>
      <c r="YM74" s="158"/>
      <c r="YN74" s="158"/>
      <c r="YO74" s="158"/>
      <c r="YP74" s="158"/>
      <c r="YQ74" s="158"/>
      <c r="YR74" s="158"/>
      <c r="YT74" s="158"/>
      <c r="YU74" s="158"/>
      <c r="YV74" s="158"/>
      <c r="YW74" s="158"/>
      <c r="YX74" s="158"/>
      <c r="YY74" s="158"/>
      <c r="YZ74" s="158"/>
      <c r="ZA74" s="158"/>
      <c r="ZB74" s="158"/>
      <c r="ZC74" s="158"/>
      <c r="ZD74" s="158"/>
      <c r="ZE74" s="158"/>
      <c r="ZF74" s="158"/>
      <c r="ZG74" s="158"/>
      <c r="ZH74" s="158"/>
      <c r="ZI74" s="158"/>
      <c r="ZJ74" s="158"/>
      <c r="ZK74" s="158"/>
      <c r="ZL74" s="158"/>
      <c r="ZM74" s="158"/>
      <c r="ZO74" s="158"/>
      <c r="ZP74" s="158"/>
      <c r="ZQ74" s="158"/>
      <c r="ZR74" s="158"/>
      <c r="ZS74" s="158"/>
      <c r="ZT74" s="158"/>
      <c r="ZU74" s="158"/>
      <c r="ZV74" s="158"/>
      <c r="ZW74" s="158"/>
      <c r="ZX74" s="158"/>
      <c r="ZY74" s="158"/>
      <c r="ZZ74" s="158"/>
      <c r="AAA74" s="158"/>
      <c r="AAB74" s="158"/>
      <c r="AAC74" s="158"/>
      <c r="AAD74" s="158"/>
      <c r="AAE74" s="158"/>
      <c r="AAF74" s="158"/>
      <c r="AAG74" s="158"/>
      <c r="AAH74" s="158"/>
      <c r="AAJ74" s="158"/>
      <c r="AAK74" s="158"/>
      <c r="AAL74" s="158"/>
      <c r="AAM74" s="158"/>
      <c r="AAN74" s="158"/>
      <c r="AAO74" s="158"/>
      <c r="AAP74" s="158"/>
      <c r="AAQ74" s="158"/>
      <c r="AAR74" s="158"/>
      <c r="AAS74" s="158"/>
      <c r="AAT74" s="158"/>
      <c r="AAU74" s="158"/>
      <c r="AAV74" s="158"/>
      <c r="AAW74" s="158"/>
      <c r="AAX74" s="158"/>
      <c r="AAY74" s="158"/>
      <c r="AAZ74" s="158"/>
      <c r="ABA74" s="158"/>
      <c r="ABB74" s="158"/>
      <c r="ABC74" s="158"/>
      <c r="ABE74" s="158"/>
      <c r="ABF74" s="158"/>
      <c r="ABG74" s="158"/>
      <c r="ABH74" s="158"/>
      <c r="ABI74" s="158"/>
      <c r="ABJ74" s="158"/>
      <c r="ABK74" s="158"/>
      <c r="ABL74" s="158"/>
      <c r="ABM74" s="158"/>
      <c r="ABN74" s="158"/>
      <c r="ABO74" s="158"/>
      <c r="ABP74" s="158"/>
      <c r="ABQ74" s="158"/>
      <c r="ABR74" s="158"/>
      <c r="ABS74" s="158"/>
      <c r="ABT74" s="158"/>
      <c r="ABU74" s="158"/>
      <c r="ABV74" s="158"/>
      <c r="ABW74" s="158"/>
      <c r="ABX74" s="158"/>
      <c r="ABZ74" s="158"/>
      <c r="ACA74" s="158"/>
      <c r="ACB74" s="158"/>
      <c r="ACC74" s="158"/>
      <c r="ACD74" s="158"/>
      <c r="ACE74" s="158"/>
      <c r="ACF74" s="158"/>
      <c r="ACG74" s="158"/>
      <c r="ACH74" s="158"/>
      <c r="ACI74" s="158"/>
      <c r="ACJ74" s="158"/>
      <c r="ACK74" s="158"/>
      <c r="ACL74" s="158"/>
      <c r="ACM74" s="158"/>
      <c r="ACN74" s="158"/>
      <c r="ACO74" s="158"/>
      <c r="ACP74" s="158"/>
      <c r="ACQ74" s="158"/>
      <c r="ACR74" s="158"/>
      <c r="ACS74" s="158"/>
      <c r="ACU74" s="158"/>
      <c r="ACV74" s="158"/>
      <c r="ACW74" s="158"/>
      <c r="ACX74" s="158"/>
      <c r="ACY74" s="158"/>
      <c r="ACZ74" s="158"/>
      <c r="ADA74" s="158"/>
      <c r="ADB74" s="158"/>
      <c r="ADC74" s="158"/>
      <c r="ADD74" s="158"/>
      <c r="ADE74" s="158"/>
      <c r="ADF74" s="158"/>
      <c r="ADG74" s="158"/>
      <c r="ADH74" s="158"/>
      <c r="ADI74" s="158"/>
      <c r="ADJ74" s="158"/>
      <c r="ADK74" s="158"/>
      <c r="ADL74" s="158"/>
      <c r="ADM74" s="158"/>
      <c r="ADN74" s="158"/>
      <c r="ADP74" s="158"/>
      <c r="ADQ74" s="158"/>
      <c r="ADR74" s="158"/>
      <c r="ADS74" s="158"/>
      <c r="ADT74" s="158"/>
      <c r="ADU74" s="158"/>
      <c r="ADV74" s="158"/>
      <c r="ADW74" s="158"/>
      <c r="ADX74" s="158"/>
      <c r="ADY74" s="158"/>
      <c r="ADZ74" s="158"/>
      <c r="AEA74" s="158"/>
      <c r="AEB74" s="158"/>
      <c r="AEC74" s="158"/>
      <c r="AED74" s="158"/>
      <c r="AEE74" s="158"/>
      <c r="AEF74" s="158"/>
      <c r="AEG74" s="158"/>
      <c r="AEH74" s="158"/>
      <c r="AEI74" s="158"/>
      <c r="AEK74" s="158"/>
      <c r="AEL74" s="158"/>
      <c r="AEM74" s="158"/>
      <c r="AEN74" s="158"/>
      <c r="AEO74" s="158"/>
      <c r="AEP74" s="158"/>
      <c r="AEQ74" s="158"/>
      <c r="AER74" s="158"/>
      <c r="AES74" s="158"/>
      <c r="AET74" s="158"/>
      <c r="AEU74" s="158"/>
      <c r="AEV74" s="158"/>
      <c r="AEW74" s="158"/>
      <c r="AEX74" s="158"/>
      <c r="AEY74" s="158"/>
      <c r="AEZ74" s="158"/>
      <c r="AFA74" s="158"/>
      <c r="AFB74" s="158"/>
      <c r="AFC74" s="158"/>
      <c r="AFD74" s="158"/>
    </row>
    <row r="75" spans="1:836" s="159" customFormat="1" ht="20.100000000000001" customHeight="1" outlineLevel="4">
      <c r="A75" s="166"/>
      <c r="B75" s="162" t="s">
        <v>493</v>
      </c>
      <c r="C75" s="100" t="s">
        <v>405</v>
      </c>
      <c r="D75" s="110"/>
      <c r="E75" s="167"/>
      <c r="F75" s="211">
        <f>G74+1</f>
        <v>45529</v>
      </c>
      <c r="G75" s="212">
        <f>F75+H75-1</f>
        <v>45535</v>
      </c>
      <c r="H75" s="156">
        <v>7</v>
      </c>
      <c r="I75" s="157">
        <f t="shared" ca="1" si="80"/>
        <v>0</v>
      </c>
      <c r="J75" s="207">
        <f ca="1">H75*K75-H75*I75</f>
        <v>0</v>
      </c>
      <c r="K75" s="111">
        <v>0</v>
      </c>
      <c r="L75" s="158"/>
      <c r="M75" s="158"/>
      <c r="N75" s="158"/>
      <c r="O75" s="158"/>
      <c r="P75" s="158"/>
      <c r="Q75" s="158"/>
      <c r="R75" s="158"/>
      <c r="S75" s="158"/>
      <c r="T75" s="158"/>
      <c r="U75" s="158"/>
      <c r="V75" s="158"/>
      <c r="W75" s="158"/>
      <c r="X75" s="158"/>
      <c r="Y75" s="158"/>
      <c r="Z75" s="158"/>
      <c r="AA75" s="158"/>
      <c r="AB75" s="158"/>
      <c r="AC75" s="158"/>
      <c r="AD75" s="158"/>
      <c r="AE75" s="158"/>
      <c r="AF75" s="158"/>
      <c r="AG75" s="158"/>
      <c r="AH75" s="158"/>
      <c r="AI75" s="158"/>
      <c r="AJ75" s="158"/>
      <c r="AK75" s="158"/>
      <c r="AL75" s="158"/>
      <c r="AM75" s="158"/>
      <c r="AN75" s="158"/>
      <c r="AO75" s="158"/>
      <c r="AP75" s="158"/>
      <c r="AQ75" s="158"/>
      <c r="AR75" s="158"/>
      <c r="AS75" s="158"/>
      <c r="AT75" s="158"/>
      <c r="AU75" s="158"/>
      <c r="AV75" s="158"/>
      <c r="AW75" s="158"/>
      <c r="AX75" s="158"/>
      <c r="AY75" s="158"/>
      <c r="AZ75" s="158"/>
      <c r="BA75" s="158"/>
      <c r="BB75" s="158"/>
      <c r="BC75" s="158"/>
      <c r="BD75" s="158"/>
      <c r="BE75" s="158"/>
      <c r="BF75" s="158"/>
      <c r="BG75" s="158"/>
      <c r="BH75" s="158"/>
      <c r="BI75" s="158"/>
      <c r="BJ75" s="158"/>
      <c r="BK75" s="158"/>
      <c r="BL75" s="158"/>
      <c r="BM75" s="158"/>
      <c r="BN75" s="158"/>
      <c r="BO75" s="158"/>
      <c r="BP75" s="158"/>
      <c r="BQ75" s="158"/>
      <c r="BR75" s="158"/>
      <c r="BS75" s="158"/>
      <c r="BT75" s="158"/>
      <c r="BU75" s="158"/>
      <c r="BV75" s="158"/>
      <c r="BW75" s="158"/>
      <c r="BX75" s="158"/>
      <c r="BY75" s="158"/>
      <c r="BZ75" s="158"/>
      <c r="CA75" s="158"/>
      <c r="CB75" s="158"/>
      <c r="CC75" s="158"/>
      <c r="CD75" s="158"/>
      <c r="CE75" s="158"/>
      <c r="CF75" s="158"/>
      <c r="CG75" s="158"/>
      <c r="CH75" s="158"/>
      <c r="CI75" s="158"/>
      <c r="CJ75" s="158"/>
      <c r="CK75" s="158"/>
      <c r="CL75" s="158"/>
      <c r="CM75" s="158"/>
      <c r="CN75" s="158"/>
      <c r="CO75" s="158"/>
      <c r="CP75" s="158"/>
      <c r="CQ75" s="158"/>
      <c r="CR75" s="158"/>
      <c r="CS75" s="158"/>
      <c r="CT75" s="158"/>
      <c r="CU75" s="158"/>
      <c r="CV75" s="158"/>
      <c r="CW75" s="158"/>
      <c r="CX75" s="158"/>
      <c r="CY75" s="158"/>
      <c r="CZ75" s="158"/>
      <c r="DA75" s="158"/>
      <c r="DB75" s="158"/>
      <c r="DC75" s="158"/>
      <c r="DD75" s="158"/>
      <c r="DE75" s="158"/>
      <c r="DF75" s="158"/>
      <c r="DG75" s="158"/>
      <c r="DH75" s="158"/>
      <c r="DI75" s="158"/>
      <c r="DJ75" s="158"/>
      <c r="DK75" s="158"/>
      <c r="DL75" s="158"/>
      <c r="DM75" s="158"/>
      <c r="DN75" s="158"/>
      <c r="DO75" s="158"/>
      <c r="DP75" s="158"/>
      <c r="DQ75" s="158"/>
      <c r="DR75" s="158"/>
      <c r="DS75" s="158"/>
      <c r="DT75" s="158"/>
      <c r="DU75" s="158"/>
      <c r="DV75" s="158"/>
      <c r="DW75" s="158"/>
      <c r="DX75" s="158"/>
      <c r="DY75" s="158"/>
      <c r="DZ75" s="158"/>
      <c r="EA75" s="158"/>
      <c r="EB75" s="158"/>
      <c r="EC75" s="158"/>
      <c r="ED75" s="158"/>
      <c r="EE75" s="158"/>
      <c r="EF75" s="158"/>
      <c r="EG75" s="158"/>
      <c r="EH75" s="158"/>
      <c r="EI75" s="158"/>
      <c r="EJ75" s="158"/>
      <c r="EK75" s="158"/>
      <c r="EL75" s="158"/>
      <c r="EM75" s="158"/>
      <c r="EN75" s="158"/>
      <c r="EO75" s="158"/>
      <c r="EP75" s="158"/>
      <c r="EQ75" s="158"/>
      <c r="ER75" s="158"/>
      <c r="ES75" s="158"/>
      <c r="ET75" s="158"/>
      <c r="EU75" s="158"/>
      <c r="EV75" s="158"/>
      <c r="EW75" s="158"/>
      <c r="EX75" s="158"/>
      <c r="EY75" s="158"/>
      <c r="EZ75" s="158"/>
      <c r="FA75" s="158"/>
      <c r="FB75" s="158"/>
      <c r="FC75" s="158"/>
      <c r="FD75" s="158"/>
      <c r="FE75" s="158"/>
      <c r="FF75" s="158"/>
      <c r="FG75" s="158"/>
      <c r="FH75" s="158"/>
      <c r="FI75" s="158"/>
      <c r="FJ75" s="158"/>
      <c r="FK75" s="158"/>
      <c r="FL75" s="158"/>
      <c r="FM75" s="158"/>
      <c r="FN75" s="158"/>
      <c r="FO75" s="158"/>
      <c r="FP75" s="158"/>
      <c r="FQ75" s="158"/>
      <c r="FR75" s="158"/>
      <c r="FS75" s="158"/>
      <c r="FT75" s="158"/>
      <c r="FU75" s="158"/>
      <c r="FV75" s="158"/>
      <c r="FW75" s="158"/>
      <c r="FX75" s="158"/>
      <c r="FY75" s="158"/>
      <c r="FZ75" s="158"/>
      <c r="GA75" s="158"/>
      <c r="GB75" s="158"/>
      <c r="GC75" s="158"/>
      <c r="GD75" s="158"/>
      <c r="GE75" s="158"/>
      <c r="GF75" s="158"/>
      <c r="GG75" s="158"/>
      <c r="GH75" s="158"/>
      <c r="GI75" s="158"/>
      <c r="GJ75" s="158"/>
      <c r="GK75" s="158"/>
      <c r="GL75" s="158"/>
      <c r="GM75" s="158"/>
      <c r="GN75" s="158"/>
      <c r="GO75" s="158"/>
      <c r="GP75" s="158"/>
      <c r="GQ75" s="158"/>
      <c r="GR75" s="158"/>
      <c r="GS75" s="158"/>
      <c r="GT75" s="158"/>
      <c r="GU75" s="158"/>
      <c r="GV75" s="158"/>
      <c r="GW75" s="158"/>
      <c r="GX75" s="158"/>
      <c r="GY75" s="158"/>
      <c r="GZ75" s="158"/>
      <c r="HA75" s="158"/>
      <c r="HB75" s="158"/>
      <c r="HC75" s="158"/>
      <c r="HD75" s="158"/>
      <c r="HE75" s="158"/>
      <c r="HF75" s="158"/>
      <c r="HG75" s="158"/>
      <c r="HH75" s="158"/>
      <c r="HI75" s="158"/>
      <c r="HJ75" s="158"/>
      <c r="HK75" s="158"/>
      <c r="HL75" s="158"/>
      <c r="HM75" s="158"/>
      <c r="HN75" s="158"/>
      <c r="HO75" s="158"/>
      <c r="HP75" s="158"/>
      <c r="HQ75" s="158"/>
      <c r="HR75" s="158"/>
      <c r="HS75" s="158"/>
      <c r="HT75" s="158"/>
      <c r="HU75" s="158"/>
      <c r="HV75" s="158"/>
      <c r="HW75" s="158"/>
      <c r="HX75" s="158"/>
      <c r="HY75" s="158"/>
      <c r="HZ75" s="158"/>
      <c r="IA75" s="158"/>
      <c r="IB75" s="158"/>
      <c r="IC75" s="158"/>
      <c r="ID75" s="158"/>
      <c r="IE75" s="158"/>
      <c r="IF75" s="158"/>
      <c r="IG75" s="158"/>
      <c r="IH75" s="158"/>
      <c r="II75" s="158"/>
      <c r="IJ75" s="158"/>
      <c r="IK75" s="158"/>
      <c r="IL75" s="158"/>
      <c r="IM75" s="158"/>
      <c r="IN75" s="158"/>
      <c r="IO75" s="158"/>
      <c r="IP75" s="158"/>
      <c r="IQ75" s="158"/>
      <c r="IR75" s="158"/>
      <c r="IS75" s="158"/>
      <c r="IT75" s="158"/>
      <c r="IU75" s="158"/>
      <c r="IV75" s="158"/>
      <c r="IW75" s="158"/>
      <c r="IX75" s="158"/>
      <c r="IY75" s="158"/>
      <c r="IZ75" s="158"/>
      <c r="JA75" s="158"/>
      <c r="JB75" s="158"/>
      <c r="JC75" s="158"/>
      <c r="JD75" s="158"/>
      <c r="JE75" s="158"/>
      <c r="JF75" s="158"/>
      <c r="JG75" s="158"/>
      <c r="JH75" s="158"/>
      <c r="JI75" s="158"/>
      <c r="JJ75" s="158"/>
      <c r="JK75" s="158"/>
      <c r="JL75" s="158"/>
      <c r="JM75" s="158"/>
      <c r="JN75" s="158"/>
      <c r="JO75" s="158"/>
      <c r="JP75" s="158"/>
      <c r="JQ75" s="158"/>
      <c r="JR75" s="158"/>
      <c r="JS75" s="158"/>
      <c r="JT75" s="158"/>
      <c r="JU75" s="158"/>
      <c r="JV75" s="158"/>
      <c r="JW75" s="158"/>
      <c r="JX75" s="158"/>
      <c r="JY75" s="158"/>
      <c r="JZ75" s="158"/>
      <c r="KA75" s="158"/>
      <c r="KB75" s="158"/>
      <c r="KC75" s="158"/>
      <c r="KD75" s="158"/>
      <c r="KE75" s="158"/>
      <c r="KF75" s="158"/>
      <c r="KG75" s="158"/>
      <c r="KH75" s="158"/>
      <c r="KI75" s="158"/>
      <c r="KJ75" s="158"/>
      <c r="KK75" s="158"/>
      <c r="KL75" s="158"/>
      <c r="KM75" s="158"/>
      <c r="KN75" s="158"/>
      <c r="KO75" s="158"/>
      <c r="KP75" s="158"/>
      <c r="KQ75" s="158"/>
      <c r="KR75" s="158"/>
      <c r="KS75" s="158"/>
      <c r="KT75" s="158"/>
      <c r="KU75" s="158"/>
      <c r="KV75" s="158"/>
      <c r="KW75" s="158"/>
      <c r="KX75" s="158"/>
      <c r="KY75" s="158"/>
      <c r="KZ75" s="158"/>
      <c r="LA75" s="158"/>
      <c r="LB75" s="158"/>
      <c r="LC75" s="158"/>
      <c r="LD75" s="158"/>
      <c r="LE75" s="158"/>
      <c r="LF75" s="158"/>
      <c r="LG75" s="158"/>
      <c r="LH75" s="158"/>
      <c r="LI75" s="158"/>
      <c r="LJ75" s="158"/>
      <c r="LK75" s="158"/>
      <c r="LL75" s="158"/>
      <c r="LM75" s="158"/>
      <c r="LN75" s="158"/>
      <c r="LO75" s="158"/>
      <c r="LP75" s="158"/>
      <c r="LQ75" s="158"/>
      <c r="LR75" s="158"/>
      <c r="LS75" s="158"/>
      <c r="LT75" s="158"/>
      <c r="LU75" s="158"/>
      <c r="LV75" s="158"/>
      <c r="LW75" s="158"/>
      <c r="LX75" s="158"/>
      <c r="LY75" s="158"/>
      <c r="LZ75" s="158"/>
      <c r="MA75" s="158"/>
      <c r="MB75" s="158"/>
      <c r="MC75" s="158"/>
      <c r="MD75" s="158"/>
      <c r="ME75" s="158"/>
      <c r="MF75" s="158"/>
      <c r="MG75" s="158"/>
      <c r="MH75" s="158"/>
      <c r="MI75" s="158"/>
      <c r="MJ75" s="158"/>
      <c r="MK75" s="158"/>
      <c r="ML75" s="158"/>
      <c r="MM75" s="158"/>
      <c r="MN75" s="158"/>
      <c r="MO75" s="158"/>
      <c r="MP75" s="158"/>
      <c r="MQ75" s="158"/>
      <c r="MR75" s="158"/>
      <c r="MS75" s="158"/>
      <c r="MT75" s="158"/>
      <c r="MU75" s="158"/>
      <c r="MV75" s="158"/>
      <c r="MW75" s="158"/>
      <c r="MX75" s="158"/>
      <c r="MY75" s="158"/>
      <c r="MZ75" s="158"/>
      <c r="NA75" s="158"/>
      <c r="NB75" s="158"/>
      <c r="NC75" s="158"/>
      <c r="ND75" s="158"/>
      <c r="NE75" s="158"/>
      <c r="NF75" s="158"/>
      <c r="NG75" s="158"/>
      <c r="NH75" s="158"/>
      <c r="NI75" s="158"/>
      <c r="NJ75" s="158"/>
      <c r="NK75" s="158"/>
      <c r="NL75" s="158"/>
      <c r="NM75" s="158"/>
      <c r="NN75" s="158"/>
      <c r="NO75" s="158"/>
      <c r="NP75" s="158"/>
      <c r="NQ75" s="158"/>
      <c r="NR75" s="158"/>
      <c r="NS75" s="158"/>
      <c r="NT75" s="158"/>
      <c r="NU75" s="158"/>
      <c r="NV75" s="158"/>
      <c r="NW75" s="158"/>
      <c r="NX75" s="158"/>
      <c r="NY75" s="158"/>
      <c r="NZ75" s="158"/>
      <c r="OA75" s="158"/>
      <c r="OB75" s="158"/>
      <c r="OC75" s="158"/>
      <c r="OD75" s="158"/>
      <c r="OE75" s="158"/>
      <c r="OF75" s="158"/>
      <c r="OG75" s="158"/>
      <c r="OH75" s="158"/>
      <c r="OI75" s="158"/>
      <c r="OJ75" s="158"/>
      <c r="OK75" s="158"/>
      <c r="OL75" s="158"/>
      <c r="OM75" s="158"/>
      <c r="ON75" s="158"/>
      <c r="OO75" s="158"/>
      <c r="OP75" s="158"/>
      <c r="OQ75" s="158"/>
      <c r="OR75" s="158"/>
      <c r="OS75" s="158"/>
      <c r="OT75" s="158"/>
      <c r="OU75" s="158"/>
      <c r="OV75" s="158"/>
      <c r="OW75" s="158"/>
      <c r="OX75" s="158"/>
      <c r="OY75" s="158"/>
      <c r="OZ75" s="158"/>
      <c r="PA75" s="158"/>
      <c r="PB75" s="158"/>
      <c r="PC75" s="158"/>
      <c r="PD75" s="158"/>
      <c r="PE75" s="158"/>
      <c r="PF75" s="158"/>
      <c r="PG75" s="158"/>
      <c r="PH75" s="158"/>
      <c r="PI75" s="158"/>
      <c r="PJ75" s="158"/>
      <c r="PK75" s="158"/>
      <c r="PL75" s="158"/>
      <c r="PM75" s="158"/>
      <c r="PN75" s="158"/>
      <c r="PO75" s="158"/>
      <c r="PP75" s="158"/>
      <c r="PQ75" s="158"/>
      <c r="PR75" s="158"/>
      <c r="PS75" s="158"/>
      <c r="PT75" s="158"/>
      <c r="PU75" s="158"/>
      <c r="PV75" s="158"/>
      <c r="PW75" s="158"/>
      <c r="PX75" s="158"/>
      <c r="PY75" s="158"/>
      <c r="PZ75" s="158"/>
      <c r="QA75" s="158"/>
      <c r="QB75" s="158"/>
      <c r="QC75" s="158"/>
      <c r="QD75" s="158"/>
      <c r="QE75" s="158"/>
      <c r="QF75" s="158"/>
      <c r="QG75" s="158"/>
      <c r="QH75" s="158"/>
      <c r="QI75" s="158"/>
      <c r="QJ75" s="158"/>
      <c r="QK75" s="158"/>
      <c r="QL75" s="158"/>
      <c r="QM75" s="158"/>
      <c r="QN75" s="158"/>
      <c r="QO75" s="158"/>
      <c r="QP75" s="158"/>
      <c r="QQ75" s="158"/>
      <c r="QR75" s="158"/>
      <c r="QS75" s="158"/>
      <c r="QT75" s="158"/>
      <c r="QU75" s="158"/>
      <c r="QV75" s="158"/>
      <c r="QW75" s="158"/>
      <c r="QX75" s="158"/>
      <c r="QY75" s="158"/>
      <c r="QZ75" s="158"/>
      <c r="RA75" s="158"/>
      <c r="RB75" s="158"/>
      <c r="RC75" s="158"/>
      <c r="RD75" s="158"/>
      <c r="RE75" s="158"/>
      <c r="RF75" s="158"/>
      <c r="RG75" s="158"/>
      <c r="RH75" s="158"/>
      <c r="RI75" s="158"/>
      <c r="RJ75" s="158"/>
      <c r="RK75" s="158"/>
      <c r="RL75" s="158"/>
      <c r="RM75" s="158"/>
      <c r="RN75" s="158"/>
      <c r="RO75" s="158"/>
      <c r="RP75" s="158"/>
      <c r="RQ75" s="158"/>
      <c r="RR75" s="158"/>
      <c r="RS75" s="158"/>
      <c r="RT75" s="158"/>
      <c r="RU75" s="158"/>
      <c r="RV75" s="158"/>
      <c r="RW75" s="158"/>
      <c r="RX75" s="158"/>
      <c r="RY75" s="158"/>
      <c r="RZ75" s="158"/>
      <c r="SA75" s="158"/>
      <c r="SB75" s="158"/>
      <c r="SC75" s="158"/>
      <c r="SD75" s="158"/>
      <c r="SE75" s="158"/>
      <c r="SF75" s="158"/>
      <c r="SG75" s="158"/>
      <c r="SH75" s="158"/>
      <c r="SI75" s="158"/>
      <c r="SJ75" s="158"/>
      <c r="SK75" s="158"/>
      <c r="SL75" s="158"/>
      <c r="SM75" s="158"/>
      <c r="SN75" s="158"/>
      <c r="SO75" s="158"/>
      <c r="SP75" s="158"/>
      <c r="SQ75" s="158"/>
      <c r="SR75" s="158"/>
      <c r="SS75" s="158"/>
      <c r="ST75" s="158"/>
      <c r="SU75" s="158"/>
      <c r="SV75" s="158"/>
      <c r="SW75" s="158"/>
      <c r="SX75" s="158"/>
      <c r="SY75" s="158"/>
      <c r="SZ75" s="158"/>
      <c r="TA75" s="158"/>
      <c r="TB75" s="158"/>
      <c r="TC75" s="158"/>
      <c r="TD75" s="158"/>
      <c r="TE75" s="158"/>
      <c r="TF75" s="158"/>
      <c r="TG75" s="158"/>
      <c r="TH75" s="158"/>
      <c r="TI75" s="158"/>
      <c r="TJ75" s="158"/>
      <c r="TK75" s="158"/>
      <c r="TL75" s="158"/>
      <c r="TM75" s="158"/>
      <c r="TN75" s="158"/>
      <c r="TO75" s="158"/>
      <c r="TP75" s="158"/>
      <c r="TQ75" s="158"/>
      <c r="TR75" s="158"/>
      <c r="TS75" s="158"/>
      <c r="TT75" s="158"/>
      <c r="TU75" s="158"/>
      <c r="TV75" s="158"/>
      <c r="TW75" s="158"/>
      <c r="TX75" s="158"/>
      <c r="TY75" s="158"/>
      <c r="TZ75" s="158"/>
      <c r="UA75" s="158"/>
      <c r="UB75" s="158"/>
      <c r="UC75" s="158"/>
      <c r="UD75" s="158"/>
      <c r="UE75" s="158"/>
      <c r="UF75" s="158"/>
      <c r="UG75" s="158"/>
      <c r="UH75" s="158"/>
      <c r="UI75" s="158"/>
      <c r="UJ75" s="158"/>
      <c r="UK75" s="158"/>
      <c r="UL75" s="158"/>
      <c r="UM75" s="158"/>
      <c r="UN75" s="158"/>
      <c r="UO75" s="158"/>
      <c r="UP75" s="158"/>
      <c r="UQ75" s="158"/>
      <c r="US75" s="158"/>
      <c r="UT75" s="158"/>
      <c r="UU75" s="158"/>
      <c r="UV75" s="158"/>
      <c r="UW75" s="158"/>
      <c r="UX75" s="158"/>
      <c r="UY75" s="158"/>
      <c r="UZ75" s="158"/>
      <c r="VA75" s="158"/>
      <c r="VB75" s="158"/>
      <c r="VC75" s="158"/>
      <c r="VD75" s="158"/>
      <c r="VE75" s="158"/>
      <c r="VF75" s="158"/>
      <c r="VG75" s="158"/>
      <c r="VH75" s="158"/>
      <c r="VI75" s="158"/>
      <c r="VJ75" s="158"/>
      <c r="VK75" s="158"/>
      <c r="VL75" s="158"/>
      <c r="VN75" s="158"/>
      <c r="VO75" s="158"/>
      <c r="VP75" s="158"/>
      <c r="VQ75" s="158"/>
      <c r="VR75" s="158"/>
      <c r="VS75" s="158"/>
      <c r="VT75" s="158"/>
      <c r="VU75" s="158"/>
      <c r="VV75" s="158"/>
      <c r="VW75" s="158"/>
      <c r="VX75" s="158"/>
      <c r="VY75" s="158"/>
      <c r="VZ75" s="158"/>
      <c r="WA75" s="158"/>
      <c r="WB75" s="158"/>
      <c r="WC75" s="158"/>
      <c r="WD75" s="158"/>
      <c r="WE75" s="158"/>
      <c r="WF75" s="158"/>
      <c r="WG75" s="158"/>
      <c r="WI75" s="158"/>
      <c r="WJ75" s="158"/>
      <c r="WK75" s="158"/>
      <c r="WL75" s="158"/>
      <c r="WM75" s="158"/>
      <c r="WN75" s="158"/>
      <c r="WO75" s="158"/>
      <c r="WP75" s="158"/>
      <c r="WQ75" s="158"/>
      <c r="WR75" s="158"/>
      <c r="WS75" s="158"/>
      <c r="WT75" s="158"/>
      <c r="WU75" s="158"/>
      <c r="WV75" s="158"/>
      <c r="WW75" s="158"/>
      <c r="WX75" s="158"/>
      <c r="WY75" s="158"/>
      <c r="WZ75" s="158"/>
      <c r="XA75" s="158"/>
      <c r="XB75" s="158"/>
      <c r="XD75" s="158"/>
      <c r="XE75" s="158"/>
      <c r="XF75" s="158"/>
      <c r="XG75" s="158"/>
      <c r="XH75" s="158"/>
      <c r="XI75" s="158"/>
      <c r="XJ75" s="158"/>
      <c r="XK75" s="158"/>
      <c r="XL75" s="158"/>
      <c r="XM75" s="158"/>
      <c r="XN75" s="158"/>
      <c r="XO75" s="158"/>
      <c r="XP75" s="158"/>
      <c r="XQ75" s="158"/>
      <c r="XR75" s="158"/>
      <c r="XS75" s="158"/>
      <c r="XT75" s="158"/>
      <c r="XU75" s="158"/>
      <c r="XV75" s="158"/>
      <c r="XW75" s="158"/>
      <c r="XY75" s="158"/>
      <c r="XZ75" s="158"/>
      <c r="YA75" s="158"/>
      <c r="YB75" s="158"/>
      <c r="YC75" s="158"/>
      <c r="YD75" s="158"/>
      <c r="YE75" s="158"/>
      <c r="YF75" s="158"/>
      <c r="YG75" s="158"/>
      <c r="YH75" s="158"/>
      <c r="YI75" s="158"/>
      <c r="YJ75" s="158"/>
      <c r="YK75" s="158"/>
      <c r="YL75" s="158"/>
      <c r="YM75" s="158"/>
      <c r="YN75" s="158"/>
      <c r="YO75" s="158"/>
      <c r="YP75" s="158"/>
      <c r="YQ75" s="158"/>
      <c r="YR75" s="158"/>
      <c r="YT75" s="158"/>
      <c r="YU75" s="158"/>
      <c r="YV75" s="158"/>
      <c r="YW75" s="158"/>
      <c r="YX75" s="158"/>
      <c r="YY75" s="158"/>
      <c r="YZ75" s="158"/>
      <c r="ZA75" s="158"/>
      <c r="ZB75" s="158"/>
      <c r="ZC75" s="158"/>
      <c r="ZD75" s="158"/>
      <c r="ZE75" s="158"/>
      <c r="ZF75" s="158"/>
      <c r="ZG75" s="158"/>
      <c r="ZH75" s="158"/>
      <c r="ZI75" s="158"/>
      <c r="ZJ75" s="158"/>
      <c r="ZK75" s="158"/>
      <c r="ZL75" s="158"/>
      <c r="ZM75" s="158"/>
      <c r="ZO75" s="158"/>
      <c r="ZP75" s="158"/>
      <c r="ZQ75" s="158"/>
      <c r="ZR75" s="158"/>
      <c r="ZS75" s="158"/>
      <c r="ZT75" s="158"/>
      <c r="ZU75" s="158"/>
      <c r="ZV75" s="158"/>
      <c r="ZW75" s="158"/>
      <c r="ZX75" s="158"/>
      <c r="ZY75" s="158"/>
      <c r="ZZ75" s="158"/>
      <c r="AAA75" s="158"/>
      <c r="AAB75" s="158"/>
      <c r="AAC75" s="158"/>
      <c r="AAD75" s="158"/>
      <c r="AAE75" s="158"/>
      <c r="AAF75" s="158"/>
      <c r="AAG75" s="158"/>
      <c r="AAH75" s="158"/>
      <c r="AAJ75" s="158"/>
      <c r="AAK75" s="158"/>
      <c r="AAL75" s="158"/>
      <c r="AAM75" s="158"/>
      <c r="AAN75" s="158"/>
      <c r="AAO75" s="158"/>
      <c r="AAP75" s="158"/>
      <c r="AAQ75" s="158"/>
      <c r="AAR75" s="158"/>
      <c r="AAS75" s="158"/>
      <c r="AAT75" s="158"/>
      <c r="AAU75" s="158"/>
      <c r="AAV75" s="158"/>
      <c r="AAW75" s="158"/>
      <c r="AAX75" s="158"/>
      <c r="AAY75" s="158"/>
      <c r="AAZ75" s="158"/>
      <c r="ABA75" s="158"/>
      <c r="ABB75" s="158"/>
      <c r="ABC75" s="158"/>
      <c r="ABE75" s="158"/>
      <c r="ABF75" s="158"/>
      <c r="ABG75" s="158"/>
      <c r="ABH75" s="158"/>
      <c r="ABI75" s="158"/>
      <c r="ABJ75" s="158"/>
      <c r="ABK75" s="158"/>
      <c r="ABL75" s="158"/>
      <c r="ABM75" s="158"/>
      <c r="ABN75" s="158"/>
      <c r="ABO75" s="158"/>
      <c r="ABP75" s="158"/>
      <c r="ABQ75" s="158"/>
      <c r="ABR75" s="158"/>
      <c r="ABS75" s="158"/>
      <c r="ABT75" s="158"/>
      <c r="ABU75" s="158"/>
      <c r="ABV75" s="158"/>
      <c r="ABW75" s="158"/>
      <c r="ABX75" s="158"/>
      <c r="ABZ75" s="158"/>
      <c r="ACA75" s="158"/>
      <c r="ACB75" s="158"/>
      <c r="ACC75" s="158"/>
      <c r="ACD75" s="158"/>
      <c r="ACE75" s="158"/>
      <c r="ACF75" s="158"/>
      <c r="ACG75" s="158"/>
      <c r="ACH75" s="158"/>
      <c r="ACI75" s="158"/>
      <c r="ACJ75" s="158"/>
      <c r="ACK75" s="158"/>
      <c r="ACL75" s="158"/>
      <c r="ACM75" s="158"/>
      <c r="ACN75" s="158"/>
      <c r="ACO75" s="158"/>
      <c r="ACP75" s="158"/>
      <c r="ACQ75" s="158"/>
      <c r="ACR75" s="158"/>
      <c r="ACS75" s="158"/>
      <c r="ACU75" s="158"/>
      <c r="ACV75" s="158"/>
      <c r="ACW75" s="158"/>
      <c r="ACX75" s="158"/>
      <c r="ACY75" s="158"/>
      <c r="ACZ75" s="158"/>
      <c r="ADA75" s="158"/>
      <c r="ADB75" s="158"/>
      <c r="ADC75" s="158"/>
      <c r="ADD75" s="158"/>
      <c r="ADE75" s="158"/>
      <c r="ADF75" s="158"/>
      <c r="ADG75" s="158"/>
      <c r="ADH75" s="158"/>
      <c r="ADI75" s="158"/>
      <c r="ADJ75" s="158"/>
      <c r="ADK75" s="158"/>
      <c r="ADL75" s="158"/>
      <c r="ADM75" s="158"/>
      <c r="ADN75" s="158"/>
      <c r="ADP75" s="158"/>
      <c r="ADQ75" s="158"/>
      <c r="ADR75" s="158"/>
      <c r="ADS75" s="158"/>
      <c r="ADT75" s="158"/>
      <c r="ADU75" s="158"/>
      <c r="ADV75" s="158"/>
      <c r="ADW75" s="158"/>
      <c r="ADX75" s="158"/>
      <c r="ADY75" s="158"/>
      <c r="ADZ75" s="158"/>
      <c r="AEA75" s="158"/>
      <c r="AEB75" s="158"/>
      <c r="AEC75" s="158"/>
      <c r="AED75" s="158"/>
      <c r="AEE75" s="158"/>
      <c r="AEF75" s="158"/>
      <c r="AEG75" s="158"/>
      <c r="AEH75" s="158"/>
      <c r="AEI75" s="158"/>
      <c r="AEK75" s="158"/>
      <c r="AEL75" s="158"/>
      <c r="AEM75" s="158"/>
      <c r="AEN75" s="158"/>
      <c r="AEO75" s="158"/>
      <c r="AEP75" s="158"/>
      <c r="AEQ75" s="158"/>
      <c r="AER75" s="158"/>
      <c r="AES75" s="158"/>
      <c r="AET75" s="158"/>
      <c r="AEU75" s="158"/>
      <c r="AEV75" s="158"/>
      <c r="AEW75" s="158"/>
      <c r="AEX75" s="158"/>
      <c r="AEY75" s="158"/>
      <c r="AEZ75" s="158"/>
      <c r="AFA75" s="158"/>
      <c r="AFB75" s="158"/>
      <c r="AFC75" s="158"/>
      <c r="AFD75" s="158"/>
    </row>
    <row r="76" spans="1:836" s="159" customFormat="1" ht="20.100000000000001" customHeight="1" outlineLevel="4">
      <c r="A76" s="166"/>
      <c r="B76" s="162" t="s">
        <v>493</v>
      </c>
      <c r="C76" s="100" t="s">
        <v>498</v>
      </c>
      <c r="D76" s="110"/>
      <c r="E76" s="167"/>
      <c r="F76" s="211">
        <f>G75+14</f>
        <v>45549</v>
      </c>
      <c r="G76" s="212">
        <f t="shared" ref="G76:G77" si="81">F76+H76-1</f>
        <v>45576</v>
      </c>
      <c r="H76" s="156">
        <v>28</v>
      </c>
      <c r="I76" s="157">
        <f t="shared" ca="1" si="80"/>
        <v>0</v>
      </c>
      <c r="J76" s="207">
        <f ca="1">H76*K76-H76*I76</f>
        <v>0</v>
      </c>
      <c r="K76" s="111">
        <v>0</v>
      </c>
      <c r="L76" s="158"/>
      <c r="M76" s="158"/>
      <c r="N76" s="158"/>
      <c r="O76" s="158"/>
      <c r="P76" s="158"/>
      <c r="Q76" s="158"/>
      <c r="R76" s="158"/>
      <c r="S76" s="158"/>
      <c r="T76" s="158"/>
      <c r="U76" s="158"/>
      <c r="V76" s="158"/>
      <c r="W76" s="158"/>
      <c r="X76" s="158"/>
      <c r="Y76" s="158"/>
      <c r="Z76" s="158"/>
      <c r="AA76" s="158"/>
      <c r="AB76" s="158"/>
      <c r="AC76" s="158"/>
      <c r="AD76" s="158"/>
      <c r="AE76" s="158"/>
      <c r="AF76" s="158"/>
      <c r="AG76" s="158"/>
      <c r="AH76" s="158"/>
      <c r="AI76" s="158"/>
      <c r="AJ76" s="158"/>
      <c r="AK76" s="158"/>
      <c r="AL76" s="158"/>
      <c r="AM76" s="158"/>
      <c r="AN76" s="158"/>
      <c r="AO76" s="158"/>
      <c r="AP76" s="158"/>
      <c r="AQ76" s="158"/>
      <c r="AR76" s="158"/>
      <c r="AS76" s="158"/>
      <c r="AT76" s="158"/>
      <c r="AU76" s="158"/>
      <c r="AV76" s="158"/>
      <c r="AW76" s="158"/>
      <c r="AX76" s="158"/>
      <c r="AY76" s="158"/>
      <c r="AZ76" s="158"/>
      <c r="BA76" s="158"/>
      <c r="BB76" s="158"/>
      <c r="BC76" s="158"/>
      <c r="BD76" s="158"/>
      <c r="BE76" s="158"/>
      <c r="BF76" s="158"/>
      <c r="BG76" s="158"/>
      <c r="BH76" s="158"/>
      <c r="BI76" s="158"/>
      <c r="BJ76" s="158"/>
      <c r="BK76" s="158"/>
      <c r="BL76" s="158"/>
      <c r="BM76" s="158"/>
      <c r="BN76" s="158"/>
      <c r="BO76" s="158"/>
      <c r="BP76" s="158"/>
      <c r="BQ76" s="158"/>
      <c r="BR76" s="158"/>
      <c r="BS76" s="158"/>
      <c r="BT76" s="158"/>
      <c r="BU76" s="158"/>
      <c r="BV76" s="158"/>
      <c r="BW76" s="158"/>
      <c r="BX76" s="158"/>
      <c r="BY76" s="158"/>
      <c r="BZ76" s="158"/>
      <c r="CA76" s="158"/>
      <c r="CB76" s="158"/>
      <c r="CC76" s="158"/>
      <c r="CD76" s="158"/>
      <c r="CE76" s="158"/>
      <c r="CF76" s="158"/>
      <c r="CG76" s="158"/>
      <c r="CH76" s="158"/>
      <c r="CI76" s="158"/>
      <c r="CJ76" s="158"/>
      <c r="CK76" s="158"/>
      <c r="CL76" s="158"/>
      <c r="CM76" s="158"/>
      <c r="CN76" s="158"/>
      <c r="CO76" s="158"/>
      <c r="CP76" s="158"/>
      <c r="CQ76" s="158"/>
      <c r="CR76" s="158"/>
      <c r="CS76" s="158"/>
      <c r="CT76" s="158"/>
      <c r="CU76" s="158"/>
      <c r="CV76" s="158"/>
      <c r="CW76" s="158"/>
      <c r="CX76" s="158"/>
      <c r="CY76" s="158"/>
      <c r="CZ76" s="158"/>
      <c r="DA76" s="158"/>
      <c r="DB76" s="158"/>
      <c r="DC76" s="158"/>
      <c r="DD76" s="158"/>
      <c r="DE76" s="158"/>
      <c r="DF76" s="158"/>
      <c r="DG76" s="158"/>
      <c r="DH76" s="158"/>
      <c r="DI76" s="158"/>
      <c r="DJ76" s="158"/>
      <c r="DK76" s="158"/>
      <c r="DL76" s="158"/>
      <c r="DM76" s="158"/>
      <c r="DN76" s="158"/>
      <c r="DO76" s="158"/>
      <c r="DP76" s="158"/>
      <c r="DQ76" s="158"/>
      <c r="DR76" s="158"/>
      <c r="DS76" s="158"/>
      <c r="DT76" s="158"/>
      <c r="DU76" s="158"/>
      <c r="DV76" s="158"/>
      <c r="DW76" s="158"/>
      <c r="DX76" s="158"/>
      <c r="DY76" s="158"/>
      <c r="DZ76" s="158"/>
      <c r="EA76" s="158"/>
      <c r="EB76" s="158"/>
      <c r="EC76" s="158"/>
      <c r="ED76" s="158"/>
      <c r="EE76" s="158"/>
      <c r="EF76" s="158"/>
      <c r="EG76" s="158"/>
      <c r="EH76" s="158"/>
      <c r="EI76" s="158"/>
      <c r="EJ76" s="158"/>
      <c r="EK76" s="158"/>
      <c r="EL76" s="158"/>
      <c r="EM76" s="158"/>
      <c r="EN76" s="158"/>
      <c r="EO76" s="158"/>
      <c r="EP76" s="158"/>
      <c r="EQ76" s="158"/>
      <c r="ER76" s="158"/>
      <c r="ES76" s="158"/>
      <c r="ET76" s="158"/>
      <c r="EU76" s="158"/>
      <c r="EV76" s="158"/>
      <c r="EW76" s="158"/>
      <c r="EX76" s="158"/>
      <c r="EY76" s="158"/>
      <c r="EZ76" s="158"/>
      <c r="FA76" s="158"/>
      <c r="FB76" s="158"/>
      <c r="FC76" s="158"/>
      <c r="FD76" s="158"/>
      <c r="FE76" s="158"/>
      <c r="FF76" s="158"/>
      <c r="FG76" s="158"/>
      <c r="FH76" s="158"/>
      <c r="FI76" s="158"/>
      <c r="FJ76" s="158"/>
      <c r="FK76" s="158"/>
      <c r="FL76" s="158"/>
      <c r="FM76" s="158"/>
      <c r="FN76" s="158"/>
      <c r="FO76" s="158"/>
      <c r="FP76" s="158"/>
      <c r="FQ76" s="158"/>
      <c r="FR76" s="158"/>
      <c r="FS76" s="158"/>
      <c r="FT76" s="158"/>
      <c r="FU76" s="158"/>
      <c r="FV76" s="158"/>
      <c r="FW76" s="158"/>
      <c r="FX76" s="158"/>
      <c r="FY76" s="158"/>
      <c r="FZ76" s="158"/>
      <c r="GA76" s="158"/>
      <c r="GB76" s="158"/>
      <c r="GC76" s="158"/>
      <c r="GD76" s="158"/>
      <c r="GE76" s="158"/>
      <c r="GF76" s="158"/>
      <c r="GG76" s="158"/>
      <c r="GH76" s="158"/>
      <c r="GI76" s="158"/>
      <c r="GJ76" s="158"/>
      <c r="GK76" s="158"/>
      <c r="GL76" s="158"/>
      <c r="GM76" s="158"/>
      <c r="GN76" s="158"/>
      <c r="GO76" s="158"/>
      <c r="GP76" s="158"/>
      <c r="GQ76" s="158"/>
      <c r="GR76" s="158"/>
      <c r="GS76" s="158"/>
      <c r="GT76" s="158"/>
      <c r="GU76" s="158"/>
      <c r="GV76" s="158"/>
      <c r="GW76" s="158"/>
      <c r="GX76" s="158"/>
      <c r="GY76" s="158"/>
      <c r="GZ76" s="158"/>
      <c r="HA76" s="158"/>
      <c r="HB76" s="158"/>
      <c r="HC76" s="158"/>
      <c r="HD76" s="158"/>
      <c r="HE76" s="158"/>
      <c r="HF76" s="158"/>
      <c r="HG76" s="158"/>
      <c r="HH76" s="158"/>
      <c r="HI76" s="158"/>
      <c r="HJ76" s="158"/>
      <c r="HK76" s="158"/>
      <c r="HL76" s="158"/>
      <c r="HM76" s="158"/>
      <c r="HN76" s="158"/>
      <c r="HO76" s="158"/>
      <c r="HP76" s="158"/>
      <c r="HQ76" s="158"/>
      <c r="HR76" s="158"/>
      <c r="HS76" s="158"/>
      <c r="HT76" s="158"/>
      <c r="HU76" s="158"/>
      <c r="HV76" s="158"/>
      <c r="HW76" s="158"/>
      <c r="HX76" s="158"/>
      <c r="HY76" s="158"/>
      <c r="HZ76" s="158"/>
      <c r="IA76" s="158"/>
      <c r="IB76" s="158"/>
      <c r="IC76" s="158"/>
      <c r="ID76" s="158"/>
      <c r="IE76" s="158"/>
      <c r="IF76" s="158"/>
      <c r="IG76" s="158"/>
      <c r="IH76" s="158"/>
      <c r="II76" s="158"/>
      <c r="IJ76" s="158"/>
      <c r="IK76" s="158"/>
      <c r="IL76" s="158"/>
      <c r="IM76" s="158"/>
      <c r="IN76" s="158"/>
      <c r="IO76" s="158"/>
      <c r="IP76" s="158"/>
      <c r="IQ76" s="158"/>
      <c r="IR76" s="158"/>
      <c r="IS76" s="158"/>
      <c r="IT76" s="158"/>
      <c r="IU76" s="158"/>
      <c r="IV76" s="158"/>
      <c r="IW76" s="158"/>
      <c r="IX76" s="158"/>
      <c r="IY76" s="158"/>
      <c r="IZ76" s="158"/>
      <c r="JA76" s="158"/>
      <c r="JB76" s="158"/>
      <c r="JC76" s="158"/>
      <c r="JD76" s="158"/>
      <c r="JE76" s="158"/>
      <c r="JF76" s="158"/>
      <c r="JG76" s="158"/>
      <c r="JH76" s="158"/>
      <c r="JI76" s="158"/>
      <c r="JJ76" s="158"/>
      <c r="JK76" s="158"/>
      <c r="JL76" s="158"/>
      <c r="JM76" s="158"/>
      <c r="JN76" s="158"/>
      <c r="JO76" s="158"/>
      <c r="JP76" s="158"/>
      <c r="JQ76" s="158"/>
      <c r="JR76" s="158"/>
      <c r="JS76" s="158"/>
      <c r="JT76" s="158"/>
      <c r="JU76" s="158"/>
      <c r="JV76" s="158"/>
      <c r="JW76" s="158"/>
      <c r="JX76" s="158"/>
      <c r="JY76" s="158"/>
      <c r="JZ76" s="158"/>
      <c r="KA76" s="158"/>
      <c r="KB76" s="158"/>
      <c r="KC76" s="158"/>
      <c r="KD76" s="158"/>
      <c r="KE76" s="158"/>
      <c r="KF76" s="158"/>
      <c r="KG76" s="158"/>
      <c r="KH76" s="158"/>
      <c r="KI76" s="158"/>
      <c r="KJ76" s="158"/>
      <c r="KK76" s="158"/>
      <c r="KL76" s="158"/>
      <c r="KM76" s="158"/>
      <c r="KN76" s="158"/>
      <c r="KO76" s="158"/>
      <c r="KP76" s="158"/>
      <c r="KQ76" s="158"/>
      <c r="KR76" s="158"/>
      <c r="KS76" s="158"/>
      <c r="KT76" s="158"/>
      <c r="KU76" s="158"/>
      <c r="KV76" s="158"/>
      <c r="KW76" s="158"/>
      <c r="KX76" s="158"/>
      <c r="KY76" s="158"/>
      <c r="KZ76" s="158"/>
      <c r="LA76" s="158"/>
      <c r="LB76" s="158"/>
      <c r="LC76" s="158"/>
      <c r="LD76" s="158"/>
      <c r="LE76" s="158"/>
      <c r="LF76" s="158"/>
      <c r="LG76" s="158"/>
      <c r="LH76" s="158"/>
      <c r="LI76" s="158"/>
      <c r="LJ76" s="158"/>
      <c r="LK76" s="158"/>
      <c r="LL76" s="158"/>
      <c r="LM76" s="158"/>
      <c r="LN76" s="158"/>
      <c r="LO76" s="158"/>
      <c r="LP76" s="158"/>
      <c r="LQ76" s="158"/>
      <c r="LR76" s="158"/>
      <c r="LS76" s="158"/>
      <c r="LT76" s="158"/>
      <c r="LU76" s="158"/>
      <c r="LV76" s="158"/>
      <c r="LW76" s="158"/>
      <c r="LX76" s="158"/>
      <c r="LY76" s="158"/>
      <c r="LZ76" s="158"/>
      <c r="MA76" s="158"/>
      <c r="MB76" s="158"/>
      <c r="MC76" s="158"/>
      <c r="MD76" s="158"/>
      <c r="ME76" s="158"/>
      <c r="MF76" s="158"/>
      <c r="MG76" s="158"/>
      <c r="MH76" s="158"/>
      <c r="MI76" s="158"/>
      <c r="MJ76" s="158"/>
      <c r="MK76" s="158"/>
      <c r="ML76" s="158"/>
      <c r="MM76" s="158"/>
      <c r="MN76" s="158"/>
      <c r="MO76" s="158"/>
      <c r="MP76" s="158"/>
      <c r="MQ76" s="158"/>
      <c r="MR76" s="158"/>
      <c r="MS76" s="158"/>
      <c r="MT76" s="158"/>
      <c r="MU76" s="158"/>
      <c r="MV76" s="158"/>
      <c r="MW76" s="158"/>
      <c r="MX76" s="158"/>
      <c r="MY76" s="158"/>
      <c r="MZ76" s="158"/>
      <c r="NA76" s="158"/>
      <c r="NB76" s="158"/>
      <c r="NC76" s="158"/>
      <c r="ND76" s="158"/>
      <c r="NE76" s="158"/>
      <c r="NF76" s="158"/>
      <c r="NG76" s="158"/>
      <c r="NH76" s="158"/>
      <c r="NI76" s="158"/>
      <c r="NJ76" s="158"/>
      <c r="NK76" s="158"/>
      <c r="NL76" s="158"/>
      <c r="NM76" s="158"/>
      <c r="NN76" s="158"/>
      <c r="NO76" s="158"/>
      <c r="NP76" s="158"/>
      <c r="NQ76" s="158"/>
      <c r="NR76" s="158"/>
      <c r="NS76" s="158"/>
      <c r="NT76" s="158"/>
      <c r="NU76" s="158"/>
      <c r="NV76" s="158"/>
      <c r="NW76" s="158"/>
      <c r="NX76" s="158"/>
      <c r="NY76" s="158"/>
      <c r="NZ76" s="158"/>
      <c r="OA76" s="158"/>
      <c r="OB76" s="158"/>
      <c r="OC76" s="158"/>
      <c r="OD76" s="158"/>
      <c r="OE76" s="158"/>
      <c r="OF76" s="158"/>
      <c r="OG76" s="158"/>
      <c r="OH76" s="158"/>
      <c r="OI76" s="158"/>
      <c r="OJ76" s="158"/>
      <c r="OK76" s="158"/>
      <c r="OL76" s="158"/>
      <c r="OM76" s="158"/>
      <c r="ON76" s="158"/>
      <c r="OO76" s="158"/>
      <c r="OP76" s="158"/>
      <c r="OQ76" s="158"/>
      <c r="OR76" s="158"/>
      <c r="OS76" s="158"/>
      <c r="OT76" s="158"/>
      <c r="OU76" s="158"/>
      <c r="OV76" s="158"/>
      <c r="OW76" s="158"/>
      <c r="OX76" s="158"/>
      <c r="OY76" s="158"/>
      <c r="OZ76" s="158"/>
      <c r="PA76" s="158"/>
      <c r="PB76" s="158"/>
      <c r="PC76" s="158"/>
      <c r="PD76" s="158"/>
      <c r="PE76" s="158"/>
      <c r="PF76" s="158"/>
      <c r="PG76" s="158"/>
      <c r="PH76" s="158"/>
      <c r="PI76" s="158"/>
      <c r="PJ76" s="158"/>
      <c r="PK76" s="158"/>
      <c r="PL76" s="158"/>
      <c r="PM76" s="158"/>
      <c r="PN76" s="158"/>
      <c r="PO76" s="158"/>
      <c r="PP76" s="158"/>
      <c r="PQ76" s="158"/>
      <c r="PR76" s="158"/>
      <c r="PS76" s="158"/>
      <c r="PT76" s="158"/>
      <c r="PU76" s="158"/>
      <c r="PV76" s="158"/>
      <c r="PW76" s="158"/>
      <c r="PX76" s="158"/>
      <c r="PY76" s="158"/>
      <c r="PZ76" s="158"/>
      <c r="QA76" s="158"/>
      <c r="QB76" s="158"/>
      <c r="QC76" s="158"/>
      <c r="QD76" s="158"/>
      <c r="QE76" s="158"/>
      <c r="QF76" s="158"/>
      <c r="QG76" s="158"/>
      <c r="QH76" s="158"/>
      <c r="QI76" s="158"/>
      <c r="QJ76" s="158"/>
      <c r="QK76" s="158"/>
      <c r="QL76" s="158"/>
      <c r="QM76" s="158"/>
      <c r="QN76" s="158"/>
      <c r="QO76" s="158"/>
      <c r="QP76" s="158"/>
      <c r="QQ76" s="158"/>
      <c r="QR76" s="158"/>
      <c r="QS76" s="158"/>
      <c r="QT76" s="158"/>
      <c r="QU76" s="158"/>
      <c r="QV76" s="158"/>
      <c r="QW76" s="158"/>
      <c r="QX76" s="158"/>
      <c r="QY76" s="158"/>
      <c r="QZ76" s="158"/>
      <c r="RA76" s="158"/>
      <c r="RB76" s="158"/>
      <c r="RC76" s="158"/>
      <c r="RD76" s="158"/>
      <c r="RE76" s="158"/>
      <c r="RF76" s="158"/>
      <c r="RG76" s="158"/>
      <c r="RH76" s="158"/>
      <c r="RI76" s="158"/>
      <c r="RJ76" s="158"/>
      <c r="RK76" s="158"/>
      <c r="RL76" s="158"/>
      <c r="RM76" s="158"/>
      <c r="RN76" s="158"/>
      <c r="RO76" s="158"/>
      <c r="RP76" s="158"/>
      <c r="RQ76" s="158"/>
      <c r="RR76" s="158"/>
      <c r="RS76" s="158"/>
      <c r="RT76" s="158"/>
      <c r="RU76" s="158"/>
      <c r="RV76" s="158"/>
      <c r="RW76" s="158"/>
      <c r="RX76" s="158"/>
      <c r="RY76" s="158"/>
      <c r="RZ76" s="158"/>
      <c r="SA76" s="158"/>
      <c r="SB76" s="158"/>
      <c r="SC76" s="158"/>
      <c r="SD76" s="158"/>
      <c r="SE76" s="158"/>
      <c r="SF76" s="158"/>
      <c r="SG76" s="158"/>
      <c r="SH76" s="158"/>
      <c r="SI76" s="158"/>
      <c r="SJ76" s="158"/>
      <c r="SK76" s="158"/>
      <c r="SL76" s="158"/>
      <c r="SM76" s="158"/>
      <c r="SN76" s="158"/>
      <c r="SO76" s="158"/>
      <c r="SP76" s="158"/>
      <c r="SQ76" s="158"/>
      <c r="SR76" s="158"/>
      <c r="SS76" s="158"/>
      <c r="ST76" s="158"/>
      <c r="SU76" s="158"/>
      <c r="SV76" s="158"/>
      <c r="SW76" s="158"/>
      <c r="SX76" s="158"/>
      <c r="SY76" s="158"/>
      <c r="SZ76" s="158"/>
      <c r="TA76" s="158"/>
      <c r="TB76" s="158"/>
      <c r="TC76" s="158"/>
      <c r="TD76" s="158"/>
      <c r="TE76" s="158"/>
      <c r="TF76" s="158"/>
      <c r="TG76" s="158"/>
      <c r="TH76" s="158"/>
      <c r="TI76" s="158"/>
      <c r="TJ76" s="158"/>
      <c r="TK76" s="158"/>
      <c r="TL76" s="158"/>
      <c r="TM76" s="158"/>
      <c r="TN76" s="158"/>
      <c r="TO76" s="158"/>
      <c r="TP76" s="158"/>
      <c r="TQ76" s="158"/>
      <c r="TR76" s="158"/>
      <c r="TS76" s="158"/>
      <c r="TT76" s="158"/>
      <c r="TU76" s="158"/>
      <c r="TV76" s="158"/>
      <c r="TW76" s="158"/>
      <c r="TX76" s="158"/>
      <c r="TY76" s="158"/>
      <c r="TZ76" s="158"/>
      <c r="UA76" s="158"/>
      <c r="UB76" s="158"/>
      <c r="UC76" s="158"/>
      <c r="UD76" s="158"/>
      <c r="UE76" s="158"/>
      <c r="UF76" s="158"/>
      <c r="UG76" s="158"/>
      <c r="UH76" s="158"/>
      <c r="UI76" s="158"/>
      <c r="UJ76" s="158"/>
      <c r="UK76" s="158"/>
      <c r="UL76" s="158"/>
      <c r="UM76" s="158"/>
      <c r="UN76" s="158"/>
      <c r="UO76" s="158"/>
      <c r="UP76" s="158"/>
      <c r="UQ76" s="158"/>
      <c r="US76" s="158"/>
      <c r="UT76" s="158"/>
      <c r="UU76" s="158"/>
      <c r="UV76" s="158"/>
      <c r="UW76" s="158"/>
      <c r="UX76" s="158"/>
      <c r="UY76" s="158"/>
      <c r="UZ76" s="158"/>
      <c r="VA76" s="158"/>
      <c r="VB76" s="158"/>
      <c r="VC76" s="158"/>
      <c r="VD76" s="158"/>
      <c r="VE76" s="158"/>
      <c r="VF76" s="158"/>
      <c r="VG76" s="158"/>
      <c r="VH76" s="158"/>
      <c r="VI76" s="158"/>
      <c r="VJ76" s="158"/>
      <c r="VK76" s="158"/>
      <c r="VL76" s="158"/>
      <c r="VN76" s="158"/>
      <c r="VO76" s="158"/>
      <c r="VP76" s="158"/>
      <c r="VQ76" s="158"/>
      <c r="VR76" s="158"/>
      <c r="VS76" s="158"/>
      <c r="VT76" s="158"/>
      <c r="VU76" s="158"/>
      <c r="VV76" s="158"/>
      <c r="VW76" s="158"/>
      <c r="VX76" s="158"/>
      <c r="VY76" s="158"/>
      <c r="VZ76" s="158"/>
      <c r="WA76" s="158"/>
      <c r="WB76" s="158"/>
      <c r="WC76" s="158"/>
      <c r="WD76" s="158"/>
      <c r="WE76" s="158"/>
      <c r="WF76" s="158"/>
      <c r="WG76" s="158"/>
      <c r="WI76" s="158"/>
      <c r="WJ76" s="158"/>
      <c r="WK76" s="158"/>
      <c r="WL76" s="158"/>
      <c r="WM76" s="158"/>
      <c r="WN76" s="158"/>
      <c r="WO76" s="158"/>
      <c r="WP76" s="158"/>
      <c r="WQ76" s="158"/>
      <c r="WR76" s="158"/>
      <c r="WS76" s="158"/>
      <c r="WT76" s="158"/>
      <c r="WU76" s="158"/>
      <c r="WV76" s="158"/>
      <c r="WW76" s="158"/>
      <c r="WX76" s="158"/>
      <c r="WY76" s="158"/>
      <c r="WZ76" s="158"/>
      <c r="XA76" s="158"/>
      <c r="XB76" s="158"/>
      <c r="XD76" s="158"/>
      <c r="XE76" s="158"/>
      <c r="XF76" s="158"/>
      <c r="XG76" s="158"/>
      <c r="XH76" s="158"/>
      <c r="XI76" s="158"/>
      <c r="XJ76" s="158"/>
      <c r="XK76" s="158"/>
      <c r="XL76" s="158"/>
      <c r="XM76" s="158"/>
      <c r="XN76" s="158"/>
      <c r="XO76" s="158"/>
      <c r="XP76" s="158"/>
      <c r="XQ76" s="158"/>
      <c r="XR76" s="158"/>
      <c r="XS76" s="158"/>
      <c r="XT76" s="158"/>
      <c r="XU76" s="158"/>
      <c r="XV76" s="158"/>
      <c r="XW76" s="158"/>
      <c r="XY76" s="158"/>
      <c r="XZ76" s="158"/>
      <c r="YA76" s="158"/>
      <c r="YB76" s="158"/>
      <c r="YC76" s="158"/>
      <c r="YD76" s="158"/>
      <c r="YE76" s="158"/>
      <c r="YF76" s="158"/>
      <c r="YG76" s="158"/>
      <c r="YH76" s="158"/>
      <c r="YI76" s="158"/>
      <c r="YJ76" s="158"/>
      <c r="YK76" s="158"/>
      <c r="YL76" s="158"/>
      <c r="YM76" s="158"/>
      <c r="YN76" s="158"/>
      <c r="YO76" s="158"/>
      <c r="YP76" s="158"/>
      <c r="YQ76" s="158"/>
      <c r="YR76" s="158"/>
      <c r="YT76" s="158"/>
      <c r="YU76" s="158"/>
      <c r="YV76" s="158"/>
      <c r="YW76" s="158"/>
      <c r="YX76" s="158"/>
      <c r="YY76" s="158"/>
      <c r="YZ76" s="158"/>
      <c r="ZA76" s="158"/>
      <c r="ZB76" s="158"/>
      <c r="ZC76" s="158"/>
      <c r="ZD76" s="158"/>
      <c r="ZE76" s="158"/>
      <c r="ZF76" s="158"/>
      <c r="ZG76" s="158"/>
      <c r="ZH76" s="158"/>
      <c r="ZI76" s="158"/>
      <c r="ZJ76" s="158"/>
      <c r="ZK76" s="158"/>
      <c r="ZL76" s="158"/>
      <c r="ZM76" s="158"/>
      <c r="ZO76" s="158"/>
      <c r="ZP76" s="158"/>
      <c r="ZQ76" s="158"/>
      <c r="ZR76" s="158"/>
      <c r="ZS76" s="158"/>
      <c r="ZT76" s="158"/>
      <c r="ZU76" s="158"/>
      <c r="ZV76" s="158"/>
      <c r="ZW76" s="158"/>
      <c r="ZX76" s="158"/>
      <c r="ZY76" s="158"/>
      <c r="ZZ76" s="158"/>
      <c r="AAA76" s="158"/>
      <c r="AAB76" s="158"/>
      <c r="AAC76" s="158"/>
      <c r="AAD76" s="158"/>
      <c r="AAE76" s="158"/>
      <c r="AAF76" s="158"/>
      <c r="AAG76" s="158"/>
      <c r="AAH76" s="158"/>
      <c r="AAJ76" s="158"/>
      <c r="AAK76" s="158"/>
      <c r="AAL76" s="158"/>
      <c r="AAM76" s="158"/>
      <c r="AAN76" s="158"/>
      <c r="AAO76" s="158"/>
      <c r="AAP76" s="158"/>
      <c r="AAQ76" s="158"/>
      <c r="AAR76" s="158"/>
      <c r="AAS76" s="158"/>
      <c r="AAT76" s="158"/>
      <c r="AAU76" s="158"/>
      <c r="AAV76" s="158"/>
      <c r="AAW76" s="158"/>
      <c r="AAX76" s="158"/>
      <c r="AAY76" s="158"/>
      <c r="AAZ76" s="158"/>
      <c r="ABA76" s="158"/>
      <c r="ABB76" s="158"/>
      <c r="ABC76" s="158"/>
      <c r="ABE76" s="158"/>
      <c r="ABF76" s="158"/>
      <c r="ABG76" s="158"/>
      <c r="ABH76" s="158"/>
      <c r="ABI76" s="158"/>
      <c r="ABJ76" s="158"/>
      <c r="ABK76" s="158"/>
      <c r="ABL76" s="158"/>
      <c r="ABM76" s="158"/>
      <c r="ABN76" s="158"/>
      <c r="ABO76" s="158"/>
      <c r="ABP76" s="158"/>
      <c r="ABQ76" s="158"/>
      <c r="ABR76" s="158"/>
      <c r="ABS76" s="158"/>
      <c r="ABT76" s="158"/>
      <c r="ABU76" s="158"/>
      <c r="ABV76" s="158"/>
      <c r="ABW76" s="158"/>
      <c r="ABX76" s="158"/>
      <c r="ABZ76" s="158"/>
      <c r="ACA76" s="158"/>
      <c r="ACB76" s="158"/>
      <c r="ACC76" s="158"/>
      <c r="ACD76" s="158"/>
      <c r="ACE76" s="158"/>
      <c r="ACF76" s="158"/>
      <c r="ACG76" s="158"/>
      <c r="ACH76" s="158"/>
      <c r="ACI76" s="158"/>
      <c r="ACJ76" s="158"/>
      <c r="ACK76" s="158"/>
      <c r="ACL76" s="158"/>
      <c r="ACM76" s="158"/>
      <c r="ACN76" s="158"/>
      <c r="ACO76" s="158"/>
      <c r="ACP76" s="158"/>
      <c r="ACQ76" s="158"/>
      <c r="ACR76" s="158"/>
      <c r="ACS76" s="158"/>
      <c r="ACU76" s="158"/>
      <c r="ACV76" s="158"/>
      <c r="ACW76" s="158"/>
      <c r="ACX76" s="158"/>
      <c r="ACY76" s="158"/>
      <c r="ACZ76" s="158"/>
      <c r="ADA76" s="158"/>
      <c r="ADB76" s="158"/>
      <c r="ADC76" s="158"/>
      <c r="ADD76" s="158"/>
      <c r="ADE76" s="158"/>
      <c r="ADF76" s="158"/>
      <c r="ADG76" s="158"/>
      <c r="ADH76" s="158"/>
      <c r="ADI76" s="158"/>
      <c r="ADJ76" s="158"/>
      <c r="ADK76" s="158"/>
      <c r="ADL76" s="158"/>
      <c r="ADM76" s="158"/>
      <c r="ADN76" s="158"/>
      <c r="ADP76" s="158"/>
      <c r="ADQ76" s="158"/>
      <c r="ADR76" s="158"/>
      <c r="ADS76" s="158"/>
      <c r="ADT76" s="158"/>
      <c r="ADU76" s="158"/>
      <c r="ADV76" s="158"/>
      <c r="ADW76" s="158"/>
      <c r="ADX76" s="158"/>
      <c r="ADY76" s="158"/>
      <c r="ADZ76" s="158"/>
      <c r="AEA76" s="158"/>
      <c r="AEB76" s="158"/>
      <c r="AEC76" s="158"/>
      <c r="AED76" s="158"/>
      <c r="AEE76" s="158"/>
      <c r="AEF76" s="158"/>
      <c r="AEG76" s="158"/>
      <c r="AEH76" s="158"/>
      <c r="AEI76" s="158"/>
      <c r="AEK76" s="158"/>
      <c r="AEL76" s="158"/>
      <c r="AEM76" s="158"/>
      <c r="AEN76" s="158"/>
      <c r="AEO76" s="158"/>
      <c r="AEP76" s="158"/>
      <c r="AEQ76" s="158"/>
      <c r="AER76" s="158"/>
      <c r="AES76" s="158"/>
      <c r="AET76" s="158"/>
      <c r="AEU76" s="158"/>
      <c r="AEV76" s="158"/>
      <c r="AEW76" s="158"/>
      <c r="AEX76" s="158"/>
      <c r="AEY76" s="158"/>
      <c r="AEZ76" s="158"/>
      <c r="AFA76" s="158"/>
      <c r="AFB76" s="158"/>
      <c r="AFC76" s="158"/>
      <c r="AFD76" s="158"/>
    </row>
    <row r="77" spans="1:836" s="159" customFormat="1" ht="20.100000000000001" customHeight="1" outlineLevel="4">
      <c r="A77" s="166"/>
      <c r="B77" s="162" t="s">
        <v>493</v>
      </c>
      <c r="C77" s="100" t="s">
        <v>499</v>
      </c>
      <c r="D77" s="110"/>
      <c r="E77" s="167"/>
      <c r="F77" s="211">
        <f>G76+1</f>
        <v>45577</v>
      </c>
      <c r="G77" s="212">
        <f t="shared" si="81"/>
        <v>45580</v>
      </c>
      <c r="H77" s="156">
        <v>4</v>
      </c>
      <c r="I77" s="157">
        <f t="shared" ca="1" si="80"/>
        <v>0</v>
      </c>
      <c r="J77" s="207">
        <f ca="1">H77*K77-H77*I77</f>
        <v>0</v>
      </c>
      <c r="K77" s="111">
        <v>0</v>
      </c>
      <c r="L77" s="158"/>
      <c r="M77" s="158"/>
      <c r="N77" s="158"/>
      <c r="O77" s="158"/>
      <c r="P77" s="158"/>
      <c r="Q77" s="158"/>
      <c r="R77" s="158"/>
      <c r="S77" s="158"/>
      <c r="T77" s="158"/>
      <c r="U77" s="158"/>
      <c r="V77" s="158"/>
      <c r="W77" s="158"/>
      <c r="X77" s="158"/>
      <c r="Y77" s="158"/>
      <c r="Z77" s="158"/>
      <c r="AA77" s="158"/>
      <c r="AB77" s="158"/>
      <c r="AC77" s="158"/>
      <c r="AD77" s="158"/>
      <c r="AE77" s="158"/>
      <c r="AF77" s="158"/>
      <c r="AG77" s="158"/>
      <c r="AH77" s="158"/>
      <c r="AI77" s="158"/>
      <c r="AJ77" s="158"/>
      <c r="AK77" s="158"/>
      <c r="AL77" s="158"/>
      <c r="AM77" s="158"/>
      <c r="AN77" s="158"/>
      <c r="AO77" s="158"/>
      <c r="AP77" s="158"/>
      <c r="AQ77" s="158"/>
      <c r="AR77" s="158"/>
      <c r="AS77" s="158"/>
      <c r="AT77" s="158"/>
      <c r="AU77" s="158"/>
      <c r="AV77" s="158"/>
      <c r="AW77" s="158"/>
      <c r="AX77" s="158"/>
      <c r="AY77" s="158"/>
      <c r="AZ77" s="158"/>
      <c r="BA77" s="158"/>
      <c r="BB77" s="158"/>
      <c r="BC77" s="158"/>
      <c r="BD77" s="158"/>
      <c r="BE77" s="158"/>
      <c r="BF77" s="158"/>
      <c r="BG77" s="158"/>
      <c r="BH77" s="158"/>
      <c r="BI77" s="158"/>
      <c r="BJ77" s="158"/>
      <c r="BK77" s="158"/>
      <c r="BL77" s="158"/>
      <c r="BM77" s="158"/>
      <c r="BN77" s="158"/>
      <c r="BO77" s="158"/>
      <c r="BP77" s="158"/>
      <c r="BQ77" s="158"/>
      <c r="BR77" s="158"/>
      <c r="BS77" s="158"/>
      <c r="BT77" s="158"/>
      <c r="BU77" s="158"/>
      <c r="BV77" s="158"/>
      <c r="BW77" s="158"/>
      <c r="BX77" s="158"/>
      <c r="BY77" s="158"/>
      <c r="BZ77" s="158"/>
      <c r="CA77" s="158"/>
      <c r="CB77" s="158"/>
      <c r="CC77" s="158"/>
      <c r="CD77" s="158"/>
      <c r="CE77" s="158"/>
      <c r="CF77" s="158"/>
      <c r="CG77" s="158"/>
      <c r="CH77" s="158"/>
      <c r="CI77" s="158"/>
      <c r="CJ77" s="158"/>
      <c r="CK77" s="158"/>
      <c r="CL77" s="158"/>
      <c r="CM77" s="158"/>
      <c r="CN77" s="158"/>
      <c r="CO77" s="158"/>
      <c r="CP77" s="158"/>
      <c r="CQ77" s="158"/>
      <c r="CR77" s="158"/>
      <c r="CS77" s="158"/>
      <c r="CT77" s="158"/>
      <c r="CU77" s="158"/>
      <c r="CV77" s="158"/>
      <c r="CW77" s="158"/>
      <c r="CX77" s="158"/>
      <c r="CY77" s="158"/>
      <c r="CZ77" s="158"/>
      <c r="DA77" s="158"/>
      <c r="DB77" s="158"/>
      <c r="DC77" s="158"/>
      <c r="DD77" s="158"/>
      <c r="DE77" s="158"/>
      <c r="DF77" s="158"/>
      <c r="DG77" s="158"/>
      <c r="DH77" s="158"/>
      <c r="DI77" s="158"/>
      <c r="DJ77" s="158"/>
      <c r="DK77" s="158"/>
      <c r="DL77" s="158"/>
      <c r="DM77" s="158"/>
      <c r="DN77" s="158"/>
      <c r="DO77" s="158"/>
      <c r="DP77" s="158"/>
      <c r="DQ77" s="158"/>
      <c r="DR77" s="158"/>
      <c r="DS77" s="158"/>
      <c r="DT77" s="158"/>
      <c r="DU77" s="158"/>
      <c r="DV77" s="158"/>
      <c r="DW77" s="158"/>
      <c r="DX77" s="158"/>
      <c r="DY77" s="158"/>
      <c r="DZ77" s="158"/>
      <c r="EA77" s="158"/>
      <c r="EB77" s="158"/>
      <c r="EC77" s="158"/>
      <c r="ED77" s="158"/>
      <c r="EE77" s="158"/>
      <c r="EF77" s="158"/>
      <c r="EG77" s="158"/>
      <c r="EH77" s="158"/>
      <c r="EI77" s="158"/>
      <c r="EJ77" s="158"/>
      <c r="EK77" s="158"/>
      <c r="EL77" s="158"/>
      <c r="EM77" s="158"/>
      <c r="EN77" s="158"/>
      <c r="EO77" s="158"/>
      <c r="EP77" s="158"/>
      <c r="EQ77" s="158"/>
      <c r="ER77" s="158"/>
      <c r="ES77" s="158"/>
      <c r="ET77" s="158"/>
      <c r="EU77" s="158"/>
      <c r="EV77" s="158"/>
      <c r="EW77" s="158"/>
      <c r="EX77" s="158"/>
      <c r="EY77" s="158"/>
      <c r="EZ77" s="158"/>
      <c r="FA77" s="158"/>
      <c r="FB77" s="158"/>
      <c r="FC77" s="158"/>
      <c r="FD77" s="158"/>
      <c r="FE77" s="158"/>
      <c r="FF77" s="158"/>
      <c r="FG77" s="158"/>
      <c r="FH77" s="158"/>
      <c r="FI77" s="158"/>
      <c r="FJ77" s="158"/>
      <c r="FK77" s="158"/>
      <c r="FL77" s="158"/>
      <c r="FM77" s="158"/>
      <c r="FN77" s="158"/>
      <c r="FO77" s="158"/>
      <c r="FP77" s="158"/>
      <c r="FQ77" s="158"/>
      <c r="FR77" s="158"/>
      <c r="FS77" s="158"/>
      <c r="FT77" s="158"/>
      <c r="FU77" s="158"/>
      <c r="FV77" s="158"/>
      <c r="FW77" s="158"/>
      <c r="FX77" s="158"/>
      <c r="FY77" s="158"/>
      <c r="FZ77" s="158"/>
      <c r="GA77" s="158"/>
      <c r="GB77" s="158"/>
      <c r="GC77" s="158"/>
      <c r="GD77" s="158"/>
      <c r="GE77" s="158"/>
      <c r="GF77" s="158"/>
      <c r="GG77" s="158"/>
      <c r="GH77" s="158"/>
      <c r="GI77" s="158"/>
      <c r="GJ77" s="158"/>
      <c r="GK77" s="158"/>
      <c r="GL77" s="158"/>
      <c r="GM77" s="158"/>
      <c r="GN77" s="158"/>
      <c r="GO77" s="158"/>
      <c r="GP77" s="158"/>
      <c r="GQ77" s="158"/>
      <c r="GR77" s="158"/>
      <c r="GS77" s="158"/>
      <c r="GT77" s="158"/>
      <c r="GU77" s="158"/>
      <c r="GV77" s="158"/>
      <c r="GW77" s="158"/>
      <c r="GX77" s="158"/>
      <c r="GY77" s="158"/>
      <c r="GZ77" s="158"/>
      <c r="HA77" s="158"/>
      <c r="HB77" s="158"/>
      <c r="HC77" s="158"/>
      <c r="HD77" s="158"/>
      <c r="HE77" s="158"/>
      <c r="HF77" s="158"/>
      <c r="HG77" s="158"/>
      <c r="HH77" s="158"/>
      <c r="HI77" s="158"/>
      <c r="HJ77" s="158"/>
      <c r="HK77" s="158"/>
      <c r="HL77" s="158"/>
      <c r="HM77" s="158"/>
      <c r="HN77" s="158"/>
      <c r="HO77" s="158"/>
      <c r="HP77" s="158"/>
      <c r="HQ77" s="158"/>
      <c r="HR77" s="158"/>
      <c r="HS77" s="158"/>
      <c r="HT77" s="158"/>
      <c r="HU77" s="158"/>
      <c r="HV77" s="158"/>
      <c r="HW77" s="158"/>
      <c r="HX77" s="158"/>
      <c r="HY77" s="158"/>
      <c r="HZ77" s="158"/>
      <c r="IA77" s="158"/>
      <c r="IB77" s="158"/>
      <c r="IC77" s="158"/>
      <c r="ID77" s="158"/>
      <c r="IE77" s="158"/>
      <c r="IF77" s="158"/>
      <c r="IG77" s="158"/>
      <c r="IH77" s="158"/>
      <c r="II77" s="158"/>
      <c r="IJ77" s="158"/>
      <c r="IK77" s="158"/>
      <c r="IL77" s="158"/>
      <c r="IM77" s="158"/>
      <c r="IN77" s="158"/>
      <c r="IO77" s="158"/>
      <c r="IP77" s="158"/>
      <c r="IQ77" s="158"/>
      <c r="IR77" s="158"/>
      <c r="IS77" s="158"/>
      <c r="IT77" s="158"/>
      <c r="IU77" s="158"/>
      <c r="IV77" s="158"/>
      <c r="IW77" s="158"/>
      <c r="IX77" s="158"/>
      <c r="IY77" s="158"/>
      <c r="IZ77" s="158"/>
      <c r="JA77" s="158"/>
      <c r="JB77" s="158"/>
      <c r="JC77" s="158"/>
      <c r="JD77" s="158"/>
      <c r="JE77" s="158"/>
      <c r="JF77" s="158"/>
      <c r="JG77" s="158"/>
      <c r="JH77" s="158"/>
      <c r="JI77" s="158"/>
      <c r="JJ77" s="158"/>
      <c r="JK77" s="158"/>
      <c r="JL77" s="158"/>
      <c r="JM77" s="158"/>
      <c r="JN77" s="158"/>
      <c r="JO77" s="158"/>
      <c r="JP77" s="158"/>
      <c r="JQ77" s="158"/>
      <c r="JR77" s="158"/>
      <c r="JS77" s="158"/>
      <c r="JT77" s="158"/>
      <c r="JU77" s="158"/>
      <c r="JV77" s="158"/>
      <c r="JW77" s="158"/>
      <c r="JX77" s="158"/>
      <c r="JY77" s="158"/>
      <c r="JZ77" s="158"/>
      <c r="KA77" s="158"/>
      <c r="KB77" s="158"/>
      <c r="KC77" s="158"/>
      <c r="KD77" s="158"/>
      <c r="KE77" s="158"/>
      <c r="KF77" s="158"/>
      <c r="KG77" s="158"/>
      <c r="KH77" s="158"/>
      <c r="KI77" s="158"/>
      <c r="KJ77" s="158"/>
      <c r="KK77" s="158"/>
      <c r="KL77" s="158"/>
      <c r="KM77" s="158"/>
      <c r="KN77" s="158"/>
      <c r="KO77" s="158"/>
      <c r="KP77" s="158"/>
      <c r="KQ77" s="158"/>
      <c r="KR77" s="158"/>
      <c r="KS77" s="158"/>
      <c r="KT77" s="158"/>
      <c r="KU77" s="158"/>
      <c r="KV77" s="158"/>
      <c r="KW77" s="158"/>
      <c r="KX77" s="158"/>
      <c r="KY77" s="158"/>
      <c r="KZ77" s="158"/>
      <c r="LA77" s="158"/>
      <c r="LB77" s="158"/>
      <c r="LC77" s="158"/>
      <c r="LD77" s="158"/>
      <c r="LE77" s="158"/>
      <c r="LF77" s="158"/>
      <c r="LG77" s="158"/>
      <c r="LH77" s="158"/>
      <c r="LI77" s="158"/>
      <c r="LJ77" s="158"/>
      <c r="LK77" s="158"/>
      <c r="LL77" s="158"/>
      <c r="LM77" s="158"/>
      <c r="LN77" s="158"/>
      <c r="LO77" s="158"/>
      <c r="LP77" s="158"/>
      <c r="LQ77" s="158"/>
      <c r="LR77" s="158"/>
      <c r="LS77" s="158"/>
      <c r="LT77" s="158"/>
      <c r="LU77" s="158"/>
      <c r="LV77" s="158"/>
      <c r="LW77" s="158"/>
      <c r="LX77" s="158"/>
      <c r="LY77" s="158"/>
      <c r="LZ77" s="158"/>
      <c r="MA77" s="158"/>
      <c r="MB77" s="158"/>
      <c r="MC77" s="158"/>
      <c r="MD77" s="158"/>
      <c r="ME77" s="158"/>
      <c r="MF77" s="158"/>
      <c r="MG77" s="158"/>
      <c r="MH77" s="158"/>
      <c r="MI77" s="158"/>
      <c r="MJ77" s="158"/>
      <c r="MK77" s="158"/>
      <c r="ML77" s="158"/>
      <c r="MM77" s="158"/>
      <c r="MN77" s="158"/>
      <c r="MO77" s="158"/>
      <c r="MP77" s="158"/>
      <c r="MQ77" s="158"/>
      <c r="MR77" s="158"/>
      <c r="MS77" s="158"/>
      <c r="MT77" s="158"/>
      <c r="MU77" s="158"/>
      <c r="MV77" s="158"/>
      <c r="MW77" s="158"/>
      <c r="MX77" s="158"/>
      <c r="MY77" s="158"/>
      <c r="MZ77" s="158"/>
      <c r="NA77" s="158"/>
      <c r="NB77" s="158"/>
      <c r="NC77" s="158"/>
      <c r="ND77" s="158"/>
      <c r="NE77" s="158"/>
      <c r="NF77" s="158"/>
      <c r="NG77" s="158"/>
      <c r="NH77" s="158"/>
      <c r="NI77" s="158"/>
      <c r="NJ77" s="158"/>
      <c r="NK77" s="158"/>
      <c r="NL77" s="158"/>
      <c r="NM77" s="158"/>
      <c r="NN77" s="158"/>
      <c r="NO77" s="158"/>
      <c r="NP77" s="158"/>
      <c r="NQ77" s="158"/>
      <c r="NR77" s="158"/>
      <c r="NS77" s="158"/>
      <c r="NT77" s="158"/>
      <c r="NU77" s="158"/>
      <c r="NV77" s="158"/>
      <c r="NW77" s="158"/>
      <c r="NX77" s="158"/>
      <c r="NY77" s="158"/>
      <c r="NZ77" s="158"/>
      <c r="OA77" s="158"/>
      <c r="OB77" s="158"/>
      <c r="OC77" s="158"/>
      <c r="OD77" s="158"/>
      <c r="OE77" s="158"/>
      <c r="OF77" s="158"/>
      <c r="OG77" s="158"/>
      <c r="OH77" s="158"/>
      <c r="OI77" s="158"/>
      <c r="OJ77" s="158"/>
      <c r="OK77" s="158"/>
      <c r="OL77" s="158"/>
      <c r="OM77" s="158"/>
      <c r="ON77" s="158"/>
      <c r="OO77" s="158"/>
      <c r="OP77" s="158"/>
      <c r="OQ77" s="158"/>
      <c r="OR77" s="158"/>
      <c r="OS77" s="158"/>
      <c r="OT77" s="158"/>
      <c r="OU77" s="158"/>
      <c r="OV77" s="158"/>
      <c r="OW77" s="158"/>
      <c r="OX77" s="158"/>
      <c r="OY77" s="158"/>
      <c r="OZ77" s="158"/>
      <c r="PA77" s="158"/>
      <c r="PB77" s="158"/>
      <c r="PC77" s="158"/>
      <c r="PD77" s="158"/>
      <c r="PE77" s="158"/>
      <c r="PF77" s="158"/>
      <c r="PG77" s="158"/>
      <c r="PH77" s="158"/>
      <c r="PI77" s="158"/>
      <c r="PJ77" s="158"/>
      <c r="PK77" s="158"/>
      <c r="PL77" s="158"/>
      <c r="PM77" s="158"/>
      <c r="PN77" s="158"/>
      <c r="PO77" s="158"/>
      <c r="PP77" s="158"/>
      <c r="PQ77" s="158"/>
      <c r="PR77" s="158"/>
      <c r="PS77" s="158"/>
      <c r="PT77" s="158"/>
      <c r="PU77" s="158"/>
      <c r="PV77" s="158"/>
      <c r="PW77" s="158"/>
      <c r="PX77" s="158"/>
      <c r="PY77" s="158"/>
      <c r="PZ77" s="158"/>
      <c r="QA77" s="158"/>
      <c r="QB77" s="158"/>
      <c r="QC77" s="158"/>
      <c r="QD77" s="158"/>
      <c r="QE77" s="158"/>
      <c r="QF77" s="158"/>
      <c r="QG77" s="158"/>
      <c r="QH77" s="158"/>
      <c r="QI77" s="158"/>
      <c r="QJ77" s="158"/>
      <c r="QK77" s="158"/>
      <c r="QL77" s="158"/>
      <c r="QM77" s="158"/>
      <c r="QN77" s="158"/>
      <c r="QO77" s="158"/>
      <c r="QP77" s="158"/>
      <c r="QQ77" s="158"/>
      <c r="QR77" s="158"/>
      <c r="QS77" s="158"/>
      <c r="QT77" s="158"/>
      <c r="QU77" s="158"/>
      <c r="QV77" s="158"/>
      <c r="QW77" s="158"/>
      <c r="QX77" s="158"/>
      <c r="QY77" s="158"/>
      <c r="QZ77" s="158"/>
      <c r="RA77" s="158"/>
      <c r="RB77" s="158"/>
      <c r="RC77" s="158"/>
      <c r="RD77" s="158"/>
      <c r="RE77" s="158"/>
      <c r="RF77" s="158"/>
      <c r="RG77" s="158"/>
      <c r="RH77" s="158"/>
      <c r="RI77" s="158"/>
      <c r="RJ77" s="158"/>
      <c r="RK77" s="158"/>
      <c r="RL77" s="158"/>
      <c r="RM77" s="158"/>
      <c r="RN77" s="158"/>
      <c r="RO77" s="158"/>
      <c r="RP77" s="158"/>
      <c r="RQ77" s="158"/>
      <c r="RR77" s="158"/>
      <c r="RS77" s="158"/>
      <c r="RT77" s="158"/>
      <c r="RU77" s="158"/>
      <c r="RV77" s="158"/>
      <c r="RW77" s="158"/>
      <c r="RX77" s="158"/>
      <c r="RY77" s="158"/>
      <c r="RZ77" s="158"/>
      <c r="SA77" s="158"/>
      <c r="SB77" s="158"/>
      <c r="SC77" s="158"/>
      <c r="SD77" s="158"/>
      <c r="SE77" s="158"/>
      <c r="SF77" s="158"/>
      <c r="SG77" s="158"/>
      <c r="SH77" s="158"/>
      <c r="SI77" s="158"/>
      <c r="SJ77" s="158"/>
      <c r="SK77" s="158"/>
      <c r="SL77" s="158"/>
      <c r="SM77" s="158"/>
      <c r="SN77" s="158"/>
      <c r="SO77" s="158"/>
      <c r="SP77" s="158"/>
      <c r="SQ77" s="158"/>
      <c r="SR77" s="158"/>
      <c r="SS77" s="158"/>
      <c r="ST77" s="158"/>
      <c r="SU77" s="158"/>
      <c r="SV77" s="158"/>
      <c r="SW77" s="158"/>
      <c r="SX77" s="158"/>
      <c r="SY77" s="158"/>
      <c r="SZ77" s="158"/>
      <c r="TA77" s="158"/>
      <c r="TB77" s="158"/>
      <c r="TC77" s="158"/>
      <c r="TD77" s="158"/>
      <c r="TE77" s="158"/>
      <c r="TF77" s="158"/>
      <c r="TG77" s="158"/>
      <c r="TH77" s="158"/>
      <c r="TI77" s="158"/>
      <c r="TJ77" s="158"/>
      <c r="TK77" s="158"/>
      <c r="TL77" s="158"/>
      <c r="TM77" s="158"/>
      <c r="TN77" s="158"/>
      <c r="TO77" s="158"/>
      <c r="TP77" s="158"/>
      <c r="TQ77" s="158"/>
      <c r="TR77" s="158"/>
      <c r="TS77" s="158"/>
      <c r="TT77" s="158"/>
      <c r="TU77" s="158"/>
      <c r="TV77" s="158"/>
      <c r="TW77" s="158"/>
      <c r="TX77" s="158"/>
      <c r="TY77" s="158"/>
      <c r="TZ77" s="158"/>
      <c r="UA77" s="158"/>
      <c r="UB77" s="158"/>
      <c r="UC77" s="158"/>
      <c r="UD77" s="158"/>
      <c r="UE77" s="158"/>
      <c r="UF77" s="158"/>
      <c r="UG77" s="158"/>
      <c r="UH77" s="158"/>
      <c r="UI77" s="158"/>
      <c r="UJ77" s="158"/>
      <c r="UK77" s="158"/>
      <c r="UL77" s="158"/>
      <c r="UM77" s="158"/>
      <c r="UN77" s="158"/>
      <c r="UO77" s="158"/>
      <c r="UP77" s="158"/>
      <c r="UQ77" s="158"/>
      <c r="US77" s="158"/>
      <c r="UT77" s="158"/>
      <c r="UU77" s="158"/>
      <c r="UV77" s="158"/>
      <c r="UW77" s="158"/>
      <c r="UX77" s="158"/>
      <c r="UY77" s="158"/>
      <c r="UZ77" s="158"/>
      <c r="VA77" s="158"/>
      <c r="VB77" s="158"/>
      <c r="VC77" s="158"/>
      <c r="VD77" s="158"/>
      <c r="VE77" s="158"/>
      <c r="VF77" s="158"/>
      <c r="VG77" s="158"/>
      <c r="VH77" s="158"/>
      <c r="VI77" s="158"/>
      <c r="VJ77" s="158"/>
      <c r="VK77" s="158"/>
      <c r="VL77" s="158"/>
      <c r="VN77" s="158"/>
      <c r="VO77" s="158"/>
      <c r="VP77" s="158"/>
      <c r="VQ77" s="158"/>
      <c r="VR77" s="158"/>
      <c r="VS77" s="158"/>
      <c r="VT77" s="158"/>
      <c r="VU77" s="158"/>
      <c r="VV77" s="158"/>
      <c r="VW77" s="158"/>
      <c r="VX77" s="158"/>
      <c r="VY77" s="158"/>
      <c r="VZ77" s="158"/>
      <c r="WA77" s="158"/>
      <c r="WB77" s="158"/>
      <c r="WC77" s="158"/>
      <c r="WD77" s="158"/>
      <c r="WE77" s="158"/>
      <c r="WF77" s="158"/>
      <c r="WG77" s="158"/>
      <c r="WI77" s="158"/>
      <c r="WJ77" s="158"/>
      <c r="WK77" s="158"/>
      <c r="WL77" s="158"/>
      <c r="WM77" s="158"/>
      <c r="WN77" s="158"/>
      <c r="WO77" s="158"/>
      <c r="WP77" s="158"/>
      <c r="WQ77" s="158"/>
      <c r="WR77" s="158"/>
      <c r="WS77" s="158"/>
      <c r="WT77" s="158"/>
      <c r="WU77" s="158"/>
      <c r="WV77" s="158"/>
      <c r="WW77" s="158"/>
      <c r="WX77" s="158"/>
      <c r="WY77" s="158"/>
      <c r="WZ77" s="158"/>
      <c r="XA77" s="158"/>
      <c r="XB77" s="158"/>
      <c r="XD77" s="158"/>
      <c r="XE77" s="158"/>
      <c r="XF77" s="158"/>
      <c r="XG77" s="158"/>
      <c r="XH77" s="158"/>
      <c r="XI77" s="158"/>
      <c r="XJ77" s="158"/>
      <c r="XK77" s="158"/>
      <c r="XL77" s="158"/>
      <c r="XM77" s="158"/>
      <c r="XN77" s="158"/>
      <c r="XO77" s="158"/>
      <c r="XP77" s="158"/>
      <c r="XQ77" s="158"/>
      <c r="XR77" s="158"/>
      <c r="XS77" s="158"/>
      <c r="XT77" s="158"/>
      <c r="XU77" s="158"/>
      <c r="XV77" s="158"/>
      <c r="XW77" s="158"/>
      <c r="XY77" s="158"/>
      <c r="XZ77" s="158"/>
      <c r="YA77" s="158"/>
      <c r="YB77" s="158"/>
      <c r="YC77" s="158"/>
      <c r="YD77" s="158"/>
      <c r="YE77" s="158"/>
      <c r="YF77" s="158"/>
      <c r="YG77" s="158"/>
      <c r="YH77" s="158"/>
      <c r="YI77" s="158"/>
      <c r="YJ77" s="158"/>
      <c r="YK77" s="158"/>
      <c r="YL77" s="158"/>
      <c r="YM77" s="158"/>
      <c r="YN77" s="158"/>
      <c r="YO77" s="158"/>
      <c r="YP77" s="158"/>
      <c r="YQ77" s="158"/>
      <c r="YR77" s="158"/>
      <c r="YT77" s="158"/>
      <c r="YU77" s="158"/>
      <c r="YV77" s="158"/>
      <c r="YW77" s="158"/>
      <c r="YX77" s="158"/>
      <c r="YY77" s="158"/>
      <c r="YZ77" s="158"/>
      <c r="ZA77" s="158"/>
      <c r="ZB77" s="158"/>
      <c r="ZC77" s="158"/>
      <c r="ZD77" s="158"/>
      <c r="ZE77" s="158"/>
      <c r="ZF77" s="158"/>
      <c r="ZG77" s="158"/>
      <c r="ZH77" s="158"/>
      <c r="ZI77" s="158"/>
      <c r="ZJ77" s="158"/>
      <c r="ZK77" s="158"/>
      <c r="ZL77" s="158"/>
      <c r="ZM77" s="158"/>
      <c r="ZO77" s="158"/>
      <c r="ZP77" s="158"/>
      <c r="ZQ77" s="158"/>
      <c r="ZR77" s="158"/>
      <c r="ZS77" s="158"/>
      <c r="ZT77" s="158"/>
      <c r="ZU77" s="158"/>
      <c r="ZV77" s="158"/>
      <c r="ZW77" s="158"/>
      <c r="ZX77" s="158"/>
      <c r="ZY77" s="158"/>
      <c r="ZZ77" s="158"/>
      <c r="AAA77" s="158"/>
      <c r="AAB77" s="158"/>
      <c r="AAC77" s="158"/>
      <c r="AAD77" s="158"/>
      <c r="AAE77" s="158"/>
      <c r="AAF77" s="158"/>
      <c r="AAG77" s="158"/>
      <c r="AAH77" s="158"/>
      <c r="AAJ77" s="158"/>
      <c r="AAK77" s="158"/>
      <c r="AAL77" s="158"/>
      <c r="AAM77" s="158"/>
      <c r="AAN77" s="158"/>
      <c r="AAO77" s="158"/>
      <c r="AAP77" s="158"/>
      <c r="AAQ77" s="158"/>
      <c r="AAR77" s="158"/>
      <c r="AAS77" s="158"/>
      <c r="AAT77" s="158"/>
      <c r="AAU77" s="158"/>
      <c r="AAV77" s="158"/>
      <c r="AAW77" s="158"/>
      <c r="AAX77" s="158"/>
      <c r="AAY77" s="158"/>
      <c r="AAZ77" s="158"/>
      <c r="ABA77" s="158"/>
      <c r="ABB77" s="158"/>
      <c r="ABC77" s="158"/>
      <c r="ABE77" s="158"/>
      <c r="ABF77" s="158"/>
      <c r="ABG77" s="158"/>
      <c r="ABH77" s="158"/>
      <c r="ABI77" s="158"/>
      <c r="ABJ77" s="158"/>
      <c r="ABK77" s="158"/>
      <c r="ABL77" s="158"/>
      <c r="ABM77" s="158"/>
      <c r="ABN77" s="158"/>
      <c r="ABO77" s="158"/>
      <c r="ABP77" s="158"/>
      <c r="ABQ77" s="158"/>
      <c r="ABR77" s="158"/>
      <c r="ABS77" s="158"/>
      <c r="ABT77" s="158"/>
      <c r="ABU77" s="158"/>
      <c r="ABV77" s="158"/>
      <c r="ABW77" s="158"/>
      <c r="ABX77" s="158"/>
      <c r="ABZ77" s="158"/>
      <c r="ACA77" s="158"/>
      <c r="ACB77" s="158"/>
      <c r="ACC77" s="158"/>
      <c r="ACD77" s="158"/>
      <c r="ACE77" s="158"/>
      <c r="ACF77" s="158"/>
      <c r="ACG77" s="158"/>
      <c r="ACH77" s="158"/>
      <c r="ACI77" s="158"/>
      <c r="ACJ77" s="158"/>
      <c r="ACK77" s="158"/>
      <c r="ACL77" s="158"/>
      <c r="ACM77" s="158"/>
      <c r="ACN77" s="158"/>
      <c r="ACO77" s="158"/>
      <c r="ACP77" s="158"/>
      <c r="ACQ77" s="158"/>
      <c r="ACR77" s="158"/>
      <c r="ACS77" s="158"/>
      <c r="ACU77" s="158"/>
      <c r="ACV77" s="158"/>
      <c r="ACW77" s="158"/>
      <c r="ACX77" s="158"/>
      <c r="ACY77" s="158"/>
      <c r="ACZ77" s="158"/>
      <c r="ADA77" s="158"/>
      <c r="ADB77" s="158"/>
      <c r="ADC77" s="158"/>
      <c r="ADD77" s="158"/>
      <c r="ADE77" s="158"/>
      <c r="ADF77" s="158"/>
      <c r="ADG77" s="158"/>
      <c r="ADH77" s="158"/>
      <c r="ADI77" s="158"/>
      <c r="ADJ77" s="158"/>
      <c r="ADK77" s="158"/>
      <c r="ADL77" s="158"/>
      <c r="ADM77" s="158"/>
      <c r="ADN77" s="158"/>
      <c r="ADP77" s="158"/>
      <c r="ADQ77" s="158"/>
      <c r="ADR77" s="158"/>
      <c r="ADS77" s="158"/>
      <c r="ADT77" s="158"/>
      <c r="ADU77" s="158"/>
      <c r="ADV77" s="158"/>
      <c r="ADW77" s="158"/>
      <c r="ADX77" s="158"/>
      <c r="ADY77" s="158"/>
      <c r="ADZ77" s="158"/>
      <c r="AEA77" s="158"/>
      <c r="AEB77" s="158"/>
      <c r="AEC77" s="158"/>
      <c r="AED77" s="158"/>
      <c r="AEE77" s="158"/>
      <c r="AEF77" s="158"/>
      <c r="AEG77" s="158"/>
      <c r="AEH77" s="158"/>
      <c r="AEI77" s="158"/>
      <c r="AEK77" s="158"/>
      <c r="AEL77" s="158"/>
      <c r="AEM77" s="158"/>
      <c r="AEN77" s="158"/>
      <c r="AEO77" s="158"/>
      <c r="AEP77" s="158"/>
      <c r="AEQ77" s="158"/>
      <c r="AER77" s="158"/>
      <c r="AES77" s="158"/>
      <c r="AET77" s="158"/>
      <c r="AEU77" s="158"/>
      <c r="AEV77" s="158"/>
      <c r="AEW77" s="158"/>
      <c r="AEX77" s="158"/>
      <c r="AEY77" s="158"/>
      <c r="AEZ77" s="158"/>
      <c r="AFA77" s="158"/>
      <c r="AFB77" s="158"/>
      <c r="AFC77" s="158"/>
      <c r="AFD77" s="158"/>
    </row>
    <row r="78" spans="1:836" s="151" customFormat="1" ht="20.100000000000001" customHeight="1" outlineLevel="1">
      <c r="A78" s="93" t="s">
        <v>402</v>
      </c>
      <c r="B78" s="94" t="s">
        <v>494</v>
      </c>
      <c r="C78" s="108" t="s">
        <v>403</v>
      </c>
      <c r="D78" s="109"/>
      <c r="E78" s="165"/>
      <c r="F78" s="204">
        <f>MIN(F79:F82)</f>
        <v>45535</v>
      </c>
      <c r="G78" s="204">
        <f>MAX(G79:G82)</f>
        <v>45587</v>
      </c>
      <c r="H78" s="96">
        <f t="shared" si="76"/>
        <v>53</v>
      </c>
      <c r="I78" s="97">
        <f t="shared" ca="1" si="80"/>
        <v>0</v>
      </c>
      <c r="J78" s="205">
        <f ca="1">AVERAGE(J79:J82)*2</f>
        <v>0</v>
      </c>
      <c r="K78" s="97">
        <f ca="1">I78+J78/H78</f>
        <v>0</v>
      </c>
      <c r="L78" s="150"/>
      <c r="M78" s="150"/>
      <c r="N78" s="150"/>
      <c r="O78" s="150"/>
      <c r="P78" s="150"/>
      <c r="Q78" s="150"/>
      <c r="R78" s="150"/>
      <c r="S78" s="150"/>
      <c r="T78" s="150"/>
      <c r="U78" s="150"/>
      <c r="V78" s="150"/>
      <c r="W78" s="150"/>
      <c r="X78" s="150"/>
      <c r="Y78" s="150"/>
      <c r="Z78" s="150"/>
      <c r="AA78" s="150"/>
      <c r="AB78" s="150"/>
      <c r="AC78" s="150"/>
      <c r="AD78" s="150"/>
      <c r="AE78" s="150"/>
      <c r="AF78" s="150"/>
      <c r="AG78" s="150"/>
      <c r="AH78" s="150"/>
      <c r="AI78" s="150"/>
      <c r="AJ78" s="150"/>
      <c r="AK78" s="150"/>
      <c r="AL78" s="150"/>
      <c r="AM78" s="150"/>
      <c r="AN78" s="150"/>
      <c r="AO78" s="150"/>
      <c r="AP78" s="150"/>
      <c r="AQ78" s="150"/>
      <c r="AR78" s="150"/>
      <c r="AS78" s="150"/>
      <c r="AT78" s="150"/>
      <c r="AU78" s="150"/>
      <c r="AV78" s="150"/>
      <c r="AW78" s="150"/>
      <c r="AX78" s="150"/>
      <c r="AY78" s="150"/>
      <c r="AZ78" s="150"/>
      <c r="BA78" s="150"/>
      <c r="BB78" s="150"/>
      <c r="BC78" s="150"/>
      <c r="BD78" s="150"/>
      <c r="BE78" s="150"/>
      <c r="BF78" s="150"/>
      <c r="BG78" s="150"/>
      <c r="BH78" s="150"/>
      <c r="BI78" s="150"/>
      <c r="BJ78" s="150"/>
      <c r="BK78" s="150"/>
      <c r="BL78" s="150"/>
      <c r="BM78" s="150"/>
      <c r="BN78" s="150"/>
      <c r="BO78" s="150"/>
      <c r="BP78" s="150"/>
      <c r="BQ78" s="150"/>
      <c r="BR78" s="150"/>
      <c r="BS78" s="150"/>
      <c r="BT78" s="150"/>
      <c r="BU78" s="150"/>
      <c r="BV78" s="150"/>
      <c r="BW78" s="150"/>
      <c r="BX78" s="150"/>
      <c r="BY78" s="150"/>
      <c r="BZ78" s="150"/>
      <c r="CA78" s="150"/>
      <c r="CB78" s="150"/>
      <c r="CC78" s="150"/>
      <c r="CD78" s="150"/>
      <c r="CE78" s="150"/>
      <c r="CF78" s="150"/>
      <c r="CG78" s="150"/>
      <c r="CH78" s="150"/>
      <c r="CI78" s="150"/>
      <c r="CJ78" s="150"/>
      <c r="CK78" s="150"/>
      <c r="CL78" s="150"/>
      <c r="CM78" s="150"/>
      <c r="CN78" s="150"/>
      <c r="CO78" s="150"/>
      <c r="CP78" s="150"/>
      <c r="CQ78" s="150"/>
      <c r="CR78" s="150"/>
      <c r="CS78" s="150"/>
      <c r="CT78" s="150"/>
      <c r="CU78" s="150"/>
      <c r="CV78" s="150"/>
      <c r="CW78" s="150"/>
      <c r="CX78" s="150"/>
      <c r="CY78" s="150"/>
      <c r="CZ78" s="150"/>
      <c r="DA78" s="150"/>
      <c r="DB78" s="150"/>
      <c r="DC78" s="150"/>
      <c r="DD78" s="150"/>
      <c r="DE78" s="150"/>
      <c r="DF78" s="150"/>
      <c r="DG78" s="150"/>
      <c r="DH78" s="150"/>
      <c r="DI78" s="150"/>
      <c r="DJ78" s="150"/>
      <c r="DK78" s="150"/>
      <c r="DL78" s="150"/>
      <c r="DM78" s="150"/>
      <c r="DN78" s="150"/>
      <c r="DO78" s="150"/>
      <c r="DP78" s="150"/>
      <c r="DQ78" s="150"/>
      <c r="DR78" s="150"/>
      <c r="DS78" s="150"/>
      <c r="DT78" s="150"/>
      <c r="DU78" s="150"/>
      <c r="DV78" s="150"/>
      <c r="DW78" s="150"/>
      <c r="DX78" s="150"/>
      <c r="DY78" s="150"/>
      <c r="DZ78" s="150"/>
      <c r="EA78" s="150"/>
      <c r="EB78" s="150"/>
      <c r="EC78" s="150"/>
      <c r="ED78" s="150"/>
      <c r="EE78" s="150"/>
      <c r="EF78" s="150"/>
      <c r="EG78" s="150"/>
      <c r="EH78" s="150"/>
      <c r="EI78" s="150"/>
      <c r="EJ78" s="150"/>
      <c r="EK78" s="150"/>
      <c r="EL78" s="150"/>
      <c r="EM78" s="150"/>
      <c r="EN78" s="150"/>
      <c r="EO78" s="150"/>
      <c r="EP78" s="150"/>
      <c r="EQ78" s="150"/>
      <c r="ER78" s="150"/>
      <c r="ES78" s="150"/>
      <c r="ET78" s="150"/>
      <c r="EU78" s="150"/>
      <c r="EV78" s="150"/>
      <c r="EW78" s="150"/>
      <c r="EX78" s="150"/>
      <c r="EY78" s="150"/>
      <c r="EZ78" s="150"/>
      <c r="FA78" s="150"/>
      <c r="FB78" s="150"/>
      <c r="FC78" s="150"/>
      <c r="FD78" s="150"/>
      <c r="FE78" s="150"/>
      <c r="FF78" s="150"/>
      <c r="FG78" s="150"/>
      <c r="FH78" s="150"/>
      <c r="FI78" s="150"/>
      <c r="FJ78" s="150"/>
      <c r="FK78" s="150"/>
      <c r="FL78" s="150"/>
      <c r="FM78" s="150"/>
      <c r="FN78" s="150"/>
      <c r="FO78" s="150"/>
      <c r="FP78" s="150"/>
      <c r="FQ78" s="150"/>
      <c r="FR78" s="150"/>
      <c r="FS78" s="150"/>
      <c r="FT78" s="150"/>
      <c r="FU78" s="150"/>
      <c r="FV78" s="150"/>
      <c r="FW78" s="150"/>
      <c r="FX78" s="150"/>
      <c r="FY78" s="150"/>
      <c r="FZ78" s="150"/>
      <c r="GA78" s="150"/>
      <c r="GB78" s="150"/>
      <c r="GC78" s="150"/>
      <c r="GD78" s="150"/>
      <c r="GE78" s="150"/>
      <c r="GF78" s="150"/>
      <c r="GG78" s="150"/>
      <c r="GH78" s="150"/>
      <c r="GI78" s="150"/>
      <c r="GJ78" s="150"/>
      <c r="GK78" s="150"/>
      <c r="GL78" s="150"/>
      <c r="GM78" s="150"/>
      <c r="GN78" s="150"/>
      <c r="GO78" s="150"/>
      <c r="GP78" s="150"/>
      <c r="GQ78" s="150"/>
      <c r="GR78" s="150"/>
      <c r="GS78" s="150"/>
      <c r="GT78" s="150"/>
      <c r="GU78" s="150"/>
      <c r="GV78" s="150"/>
      <c r="GW78" s="150"/>
      <c r="GX78" s="150"/>
      <c r="GY78" s="150"/>
      <c r="GZ78" s="150"/>
      <c r="HA78" s="150"/>
      <c r="HB78" s="150"/>
      <c r="HC78" s="150"/>
      <c r="HD78" s="150"/>
      <c r="HE78" s="150"/>
      <c r="HF78" s="150"/>
      <c r="HG78" s="150"/>
      <c r="HH78" s="150"/>
      <c r="HI78" s="150"/>
      <c r="HJ78" s="150"/>
      <c r="HK78" s="150"/>
      <c r="HL78" s="150"/>
      <c r="HM78" s="150"/>
      <c r="HN78" s="150"/>
      <c r="HO78" s="150"/>
      <c r="HP78" s="150"/>
      <c r="HQ78" s="150"/>
      <c r="HR78" s="150"/>
      <c r="HS78" s="150"/>
      <c r="HT78" s="150"/>
      <c r="HU78" s="150"/>
      <c r="HV78" s="150"/>
      <c r="HW78" s="150"/>
      <c r="HX78" s="150"/>
      <c r="HY78" s="150"/>
      <c r="HZ78" s="150"/>
      <c r="IA78" s="150"/>
      <c r="IB78" s="150"/>
      <c r="IC78" s="150"/>
      <c r="ID78" s="150"/>
      <c r="IE78" s="150"/>
      <c r="IF78" s="150"/>
      <c r="IG78" s="150"/>
      <c r="IH78" s="150"/>
      <c r="II78" s="150"/>
      <c r="IJ78" s="150"/>
      <c r="IK78" s="150"/>
      <c r="IL78" s="150"/>
      <c r="IM78" s="150"/>
      <c r="IN78" s="150"/>
      <c r="IO78" s="150"/>
      <c r="IP78" s="150"/>
      <c r="IQ78" s="150"/>
      <c r="IR78" s="150"/>
      <c r="IS78" s="150"/>
      <c r="IT78" s="150"/>
      <c r="IU78" s="150"/>
      <c r="IV78" s="150"/>
      <c r="IW78" s="150"/>
      <c r="IX78" s="150"/>
      <c r="IY78" s="150"/>
      <c r="IZ78" s="150"/>
      <c r="JA78" s="150"/>
      <c r="JB78" s="150"/>
      <c r="JC78" s="150"/>
      <c r="JD78" s="150"/>
      <c r="JE78" s="150"/>
      <c r="JF78" s="150"/>
      <c r="JG78" s="150"/>
      <c r="JH78" s="150"/>
      <c r="JI78" s="150"/>
      <c r="JJ78" s="150"/>
      <c r="JK78" s="150"/>
      <c r="JL78" s="150"/>
      <c r="JM78" s="150"/>
      <c r="JN78" s="150"/>
      <c r="JO78" s="150"/>
      <c r="JP78" s="150"/>
      <c r="JQ78" s="150"/>
      <c r="JR78" s="150"/>
      <c r="JS78" s="150"/>
      <c r="JT78" s="150"/>
      <c r="JU78" s="150"/>
      <c r="JV78" s="150"/>
      <c r="JW78" s="150"/>
      <c r="JX78" s="150"/>
      <c r="JY78" s="150"/>
      <c r="JZ78" s="150"/>
      <c r="KA78" s="150"/>
      <c r="KB78" s="150"/>
      <c r="KC78" s="150"/>
      <c r="KD78" s="150"/>
      <c r="KE78" s="150"/>
      <c r="KF78" s="150"/>
      <c r="KG78" s="150"/>
      <c r="KH78" s="150"/>
      <c r="KI78" s="150"/>
      <c r="KJ78" s="150"/>
      <c r="KK78" s="150"/>
      <c r="KL78" s="150"/>
      <c r="KM78" s="150"/>
      <c r="KN78" s="150"/>
      <c r="KO78" s="150"/>
      <c r="KP78" s="150"/>
      <c r="KQ78" s="150"/>
      <c r="KR78" s="150"/>
      <c r="KS78" s="150"/>
      <c r="KT78" s="150"/>
      <c r="KU78" s="150"/>
      <c r="KV78" s="150"/>
      <c r="KW78" s="150"/>
      <c r="KX78" s="150"/>
      <c r="KY78" s="150"/>
      <c r="KZ78" s="150"/>
      <c r="LA78" s="150"/>
      <c r="LB78" s="150"/>
      <c r="LC78" s="150"/>
      <c r="LD78" s="150"/>
      <c r="LE78" s="150"/>
      <c r="LF78" s="150"/>
      <c r="LG78" s="150"/>
      <c r="LH78" s="150"/>
      <c r="LI78" s="150"/>
      <c r="LJ78" s="150"/>
      <c r="LK78" s="150"/>
      <c r="LL78" s="150"/>
      <c r="LM78" s="150"/>
      <c r="LN78" s="150"/>
      <c r="LO78" s="150"/>
      <c r="LP78" s="150"/>
      <c r="LQ78" s="150"/>
      <c r="LR78" s="150"/>
      <c r="LS78" s="150"/>
      <c r="LT78" s="150"/>
      <c r="LU78" s="150"/>
      <c r="LV78" s="150"/>
      <c r="LW78" s="150"/>
      <c r="LX78" s="150"/>
      <c r="LY78" s="150"/>
      <c r="LZ78" s="150"/>
      <c r="MA78" s="150"/>
      <c r="MB78" s="150"/>
      <c r="MC78" s="150"/>
      <c r="MD78" s="150"/>
      <c r="ME78" s="150"/>
      <c r="MF78" s="150"/>
      <c r="MG78" s="150"/>
      <c r="MH78" s="150"/>
      <c r="MI78" s="150"/>
      <c r="MJ78" s="150"/>
      <c r="MK78" s="150"/>
      <c r="ML78" s="150"/>
      <c r="MM78" s="150"/>
      <c r="MN78" s="150"/>
      <c r="MO78" s="150"/>
      <c r="MP78" s="150"/>
      <c r="MQ78" s="150"/>
      <c r="MR78" s="150"/>
      <c r="MS78" s="150"/>
      <c r="MT78" s="150"/>
      <c r="MU78" s="150"/>
      <c r="MV78" s="150"/>
      <c r="MW78" s="150"/>
      <c r="MX78" s="150"/>
      <c r="MY78" s="150"/>
      <c r="MZ78" s="150"/>
      <c r="NA78" s="150"/>
      <c r="NB78" s="150"/>
      <c r="NC78" s="150"/>
      <c r="ND78" s="150"/>
      <c r="NE78" s="150"/>
      <c r="NF78" s="150"/>
      <c r="NG78" s="150"/>
      <c r="NH78" s="150"/>
      <c r="NI78" s="150"/>
      <c r="NJ78" s="150"/>
      <c r="NK78" s="150"/>
      <c r="NL78" s="150"/>
      <c r="NM78" s="150"/>
      <c r="NN78" s="150"/>
      <c r="NO78" s="150"/>
      <c r="NP78" s="150"/>
      <c r="NQ78" s="150"/>
      <c r="NR78" s="150"/>
      <c r="NS78" s="150"/>
      <c r="NT78" s="150"/>
      <c r="NU78" s="150"/>
      <c r="NV78" s="150"/>
      <c r="NW78" s="150"/>
      <c r="NX78" s="150"/>
      <c r="NY78" s="150"/>
      <c r="NZ78" s="150"/>
      <c r="OA78" s="150"/>
      <c r="OB78" s="150"/>
      <c r="OC78" s="150"/>
      <c r="OD78" s="150"/>
      <c r="OE78" s="150"/>
      <c r="OF78" s="150"/>
      <c r="OG78" s="150"/>
      <c r="OH78" s="150"/>
      <c r="OI78" s="150"/>
      <c r="OJ78" s="150"/>
      <c r="OK78" s="150"/>
      <c r="OL78" s="150"/>
      <c r="OM78" s="150"/>
      <c r="ON78" s="150"/>
      <c r="OO78" s="150"/>
      <c r="OP78" s="150"/>
      <c r="OQ78" s="150"/>
      <c r="OR78" s="150"/>
      <c r="OS78" s="150"/>
      <c r="OT78" s="150"/>
      <c r="OU78" s="150"/>
      <c r="OV78" s="150"/>
      <c r="OW78" s="150"/>
      <c r="OX78" s="150"/>
      <c r="OY78" s="150"/>
      <c r="OZ78" s="150"/>
      <c r="PA78" s="150"/>
      <c r="PB78" s="150"/>
      <c r="PC78" s="150"/>
      <c r="PD78" s="150"/>
      <c r="PE78" s="150"/>
      <c r="PF78" s="150"/>
      <c r="PG78" s="150"/>
      <c r="PH78" s="150"/>
      <c r="PI78" s="150"/>
      <c r="PJ78" s="150"/>
      <c r="PK78" s="150"/>
      <c r="PL78" s="150"/>
      <c r="PM78" s="150"/>
      <c r="PN78" s="150"/>
      <c r="PO78" s="150"/>
      <c r="PP78" s="150"/>
      <c r="PQ78" s="150"/>
      <c r="PR78" s="150"/>
      <c r="PS78" s="150"/>
      <c r="PT78" s="150"/>
      <c r="PU78" s="150"/>
      <c r="PV78" s="150"/>
      <c r="PW78" s="150"/>
      <c r="PX78" s="150"/>
      <c r="PY78" s="150"/>
      <c r="PZ78" s="150"/>
      <c r="QA78" s="150"/>
      <c r="QB78" s="150"/>
      <c r="QC78" s="150"/>
      <c r="QD78" s="150"/>
      <c r="QE78" s="150"/>
      <c r="QF78" s="150"/>
      <c r="QG78" s="150"/>
      <c r="QH78" s="150"/>
      <c r="QI78" s="150"/>
      <c r="QJ78" s="150"/>
      <c r="QK78" s="150"/>
      <c r="QL78" s="150"/>
      <c r="QM78" s="150"/>
      <c r="QN78" s="150"/>
      <c r="QO78" s="150"/>
      <c r="QP78" s="150"/>
      <c r="QQ78" s="150"/>
      <c r="QR78" s="150"/>
      <c r="QS78" s="150"/>
      <c r="QT78" s="150"/>
      <c r="QU78" s="150"/>
      <c r="QV78" s="150"/>
      <c r="QW78" s="150"/>
      <c r="QX78" s="150"/>
      <c r="QY78" s="150"/>
      <c r="QZ78" s="150"/>
      <c r="RA78" s="150"/>
      <c r="RB78" s="150"/>
      <c r="RC78" s="150"/>
      <c r="RD78" s="150"/>
      <c r="RE78" s="150"/>
      <c r="RF78" s="150"/>
      <c r="RG78" s="150"/>
      <c r="RH78" s="150"/>
      <c r="RI78" s="150"/>
      <c r="RJ78" s="150"/>
      <c r="RK78" s="150"/>
      <c r="RL78" s="150"/>
      <c r="RM78" s="150"/>
      <c r="RN78" s="150"/>
      <c r="RO78" s="150"/>
      <c r="RP78" s="150"/>
      <c r="RQ78" s="150"/>
      <c r="RR78" s="150"/>
      <c r="RS78" s="150"/>
      <c r="RT78" s="150"/>
      <c r="RU78" s="150"/>
      <c r="RV78" s="150"/>
      <c r="RW78" s="150"/>
      <c r="RX78" s="150"/>
      <c r="RY78" s="150"/>
      <c r="RZ78" s="150"/>
      <c r="SA78" s="150"/>
      <c r="SB78" s="150"/>
      <c r="SC78" s="150"/>
      <c r="SD78" s="150"/>
      <c r="SE78" s="150"/>
      <c r="SF78" s="150"/>
      <c r="SG78" s="150"/>
      <c r="SH78" s="150"/>
      <c r="SI78" s="150"/>
      <c r="SJ78" s="150"/>
      <c r="SK78" s="150"/>
      <c r="SL78" s="150"/>
      <c r="SM78" s="150"/>
      <c r="SN78" s="150"/>
      <c r="SO78" s="150"/>
      <c r="SP78" s="150"/>
      <c r="SQ78" s="150"/>
      <c r="SR78" s="150"/>
      <c r="SS78" s="150"/>
      <c r="ST78" s="150"/>
      <c r="SU78" s="150"/>
      <c r="SV78" s="150"/>
      <c r="SW78" s="150"/>
      <c r="SX78" s="150"/>
      <c r="SY78" s="150"/>
      <c r="SZ78" s="150"/>
      <c r="TA78" s="150"/>
      <c r="TB78" s="150"/>
      <c r="TC78" s="150"/>
      <c r="TD78" s="150"/>
      <c r="TE78" s="150"/>
      <c r="TF78" s="150"/>
      <c r="TG78" s="150"/>
      <c r="TH78" s="150"/>
      <c r="TI78" s="150"/>
      <c r="TJ78" s="150"/>
      <c r="TK78" s="150"/>
      <c r="TL78" s="150"/>
      <c r="TM78" s="150"/>
      <c r="TN78" s="150"/>
      <c r="TO78" s="150"/>
      <c r="TP78" s="150"/>
      <c r="TQ78" s="150"/>
      <c r="TR78" s="150"/>
      <c r="TS78" s="150"/>
      <c r="TT78" s="150"/>
      <c r="TU78" s="150"/>
      <c r="TV78" s="150"/>
      <c r="TW78" s="150"/>
      <c r="TX78" s="150"/>
      <c r="TY78" s="150"/>
      <c r="TZ78" s="150"/>
      <c r="UA78" s="150"/>
      <c r="UB78" s="150"/>
      <c r="UC78" s="150"/>
      <c r="UD78" s="150"/>
      <c r="UE78" s="150"/>
      <c r="UF78" s="150"/>
      <c r="UG78" s="150"/>
      <c r="UH78" s="150"/>
      <c r="UI78" s="150"/>
      <c r="UJ78" s="150"/>
      <c r="UK78" s="150"/>
      <c r="UL78" s="150"/>
      <c r="UM78" s="150"/>
      <c r="UN78" s="150"/>
      <c r="UO78" s="150"/>
      <c r="UP78" s="150"/>
      <c r="UQ78" s="150"/>
      <c r="US78" s="150"/>
      <c r="UT78" s="150"/>
      <c r="UU78" s="150"/>
      <c r="UV78" s="150"/>
      <c r="UW78" s="150"/>
      <c r="UX78" s="150"/>
      <c r="UY78" s="150"/>
      <c r="UZ78" s="150"/>
      <c r="VA78" s="150"/>
      <c r="VB78" s="150"/>
      <c r="VC78" s="150"/>
      <c r="VD78" s="150"/>
      <c r="VE78" s="150"/>
      <c r="VF78" s="150"/>
      <c r="VG78" s="150"/>
      <c r="VH78" s="150"/>
      <c r="VI78" s="150"/>
      <c r="VJ78" s="150"/>
      <c r="VK78" s="150"/>
      <c r="VL78" s="150"/>
      <c r="VN78" s="150"/>
      <c r="VO78" s="150"/>
      <c r="VP78" s="150"/>
      <c r="VQ78" s="150"/>
      <c r="VR78" s="150"/>
      <c r="VS78" s="150"/>
      <c r="VT78" s="150"/>
      <c r="VU78" s="150"/>
      <c r="VV78" s="150"/>
      <c r="VW78" s="150"/>
      <c r="VX78" s="150"/>
      <c r="VY78" s="150"/>
      <c r="VZ78" s="150"/>
      <c r="WA78" s="150"/>
      <c r="WB78" s="150"/>
      <c r="WC78" s="150"/>
      <c r="WD78" s="150"/>
      <c r="WE78" s="150"/>
      <c r="WF78" s="150"/>
      <c r="WG78" s="150"/>
      <c r="WI78" s="150"/>
      <c r="WJ78" s="150"/>
      <c r="WK78" s="150"/>
      <c r="WL78" s="150"/>
      <c r="WM78" s="150"/>
      <c r="WN78" s="150"/>
      <c r="WO78" s="150"/>
      <c r="WP78" s="150"/>
      <c r="WQ78" s="150"/>
      <c r="WR78" s="150"/>
      <c r="WS78" s="150"/>
      <c r="WT78" s="150"/>
      <c r="WU78" s="150"/>
      <c r="WV78" s="150"/>
      <c r="WW78" s="150"/>
      <c r="WX78" s="150"/>
      <c r="WY78" s="150"/>
      <c r="WZ78" s="150"/>
      <c r="XA78" s="150"/>
      <c r="XB78" s="150"/>
      <c r="XD78" s="150"/>
      <c r="XE78" s="150"/>
      <c r="XF78" s="150"/>
      <c r="XG78" s="150"/>
      <c r="XH78" s="150"/>
      <c r="XI78" s="150"/>
      <c r="XJ78" s="150"/>
      <c r="XK78" s="150"/>
      <c r="XL78" s="150"/>
      <c r="XM78" s="150"/>
      <c r="XN78" s="150"/>
      <c r="XO78" s="150"/>
      <c r="XP78" s="150"/>
      <c r="XQ78" s="150"/>
      <c r="XR78" s="150"/>
      <c r="XS78" s="150"/>
      <c r="XT78" s="150"/>
      <c r="XU78" s="150"/>
      <c r="XV78" s="150"/>
      <c r="XW78" s="150"/>
      <c r="XY78" s="150"/>
      <c r="XZ78" s="150"/>
      <c r="YA78" s="150"/>
      <c r="YB78" s="150"/>
      <c r="YC78" s="150"/>
      <c r="YD78" s="150"/>
      <c r="YE78" s="150"/>
      <c r="YF78" s="150"/>
      <c r="YG78" s="150"/>
      <c r="YH78" s="150"/>
      <c r="YI78" s="150"/>
      <c r="YJ78" s="150"/>
      <c r="YK78" s="150"/>
      <c r="YL78" s="150"/>
      <c r="YM78" s="150"/>
      <c r="YN78" s="150"/>
      <c r="YO78" s="150"/>
      <c r="YP78" s="150"/>
      <c r="YQ78" s="150"/>
      <c r="YR78" s="150"/>
      <c r="YT78" s="150"/>
      <c r="YU78" s="150"/>
      <c r="YV78" s="150"/>
      <c r="YW78" s="150"/>
      <c r="YX78" s="150"/>
      <c r="YY78" s="150"/>
      <c r="YZ78" s="150"/>
      <c r="ZA78" s="150"/>
      <c r="ZB78" s="150"/>
      <c r="ZC78" s="150"/>
      <c r="ZD78" s="150"/>
      <c r="ZE78" s="150"/>
      <c r="ZF78" s="150"/>
      <c r="ZG78" s="150"/>
      <c r="ZH78" s="150"/>
      <c r="ZI78" s="150"/>
      <c r="ZJ78" s="150"/>
      <c r="ZK78" s="150"/>
      <c r="ZL78" s="150"/>
      <c r="ZM78" s="150"/>
      <c r="ZO78" s="150"/>
      <c r="ZP78" s="150"/>
      <c r="ZQ78" s="150"/>
      <c r="ZR78" s="150"/>
      <c r="ZS78" s="150"/>
      <c r="ZT78" s="150"/>
      <c r="ZU78" s="150"/>
      <c r="ZV78" s="150"/>
      <c r="ZW78" s="150"/>
      <c r="ZX78" s="150"/>
      <c r="ZY78" s="150"/>
      <c r="ZZ78" s="150"/>
      <c r="AAA78" s="150"/>
      <c r="AAB78" s="150"/>
      <c r="AAC78" s="150"/>
      <c r="AAD78" s="150"/>
      <c r="AAE78" s="150"/>
      <c r="AAF78" s="150"/>
      <c r="AAG78" s="150"/>
      <c r="AAH78" s="150"/>
      <c r="AAJ78" s="150"/>
      <c r="AAK78" s="150"/>
      <c r="AAL78" s="150"/>
      <c r="AAM78" s="150"/>
      <c r="AAN78" s="150"/>
      <c r="AAO78" s="150"/>
      <c r="AAP78" s="150"/>
      <c r="AAQ78" s="150"/>
      <c r="AAR78" s="150"/>
      <c r="AAS78" s="150"/>
      <c r="AAT78" s="150"/>
      <c r="AAU78" s="150"/>
      <c r="AAV78" s="150"/>
      <c r="AAW78" s="150"/>
      <c r="AAX78" s="150"/>
      <c r="AAY78" s="150"/>
      <c r="AAZ78" s="150"/>
      <c r="ABA78" s="150"/>
      <c r="ABB78" s="150"/>
      <c r="ABC78" s="150"/>
      <c r="ABE78" s="150"/>
      <c r="ABF78" s="150"/>
      <c r="ABG78" s="150"/>
      <c r="ABH78" s="150"/>
      <c r="ABI78" s="150"/>
      <c r="ABJ78" s="150"/>
      <c r="ABK78" s="150"/>
      <c r="ABL78" s="150"/>
      <c r="ABM78" s="150"/>
      <c r="ABN78" s="150"/>
      <c r="ABO78" s="150"/>
      <c r="ABP78" s="150"/>
      <c r="ABQ78" s="150"/>
      <c r="ABR78" s="150"/>
      <c r="ABS78" s="150"/>
      <c r="ABT78" s="150"/>
      <c r="ABU78" s="150"/>
      <c r="ABV78" s="150"/>
      <c r="ABW78" s="150"/>
      <c r="ABX78" s="150"/>
      <c r="ABZ78" s="150"/>
      <c r="ACA78" s="150"/>
      <c r="ACB78" s="150"/>
      <c r="ACC78" s="150"/>
      <c r="ACD78" s="150"/>
      <c r="ACE78" s="150"/>
      <c r="ACF78" s="150"/>
      <c r="ACG78" s="150"/>
      <c r="ACH78" s="150"/>
      <c r="ACI78" s="150"/>
      <c r="ACJ78" s="150"/>
      <c r="ACK78" s="150"/>
      <c r="ACL78" s="150"/>
      <c r="ACM78" s="150"/>
      <c r="ACN78" s="150"/>
      <c r="ACO78" s="150"/>
      <c r="ACP78" s="150"/>
      <c r="ACQ78" s="150"/>
      <c r="ACR78" s="150"/>
      <c r="ACS78" s="150"/>
      <c r="ACU78" s="150"/>
      <c r="ACV78" s="150"/>
      <c r="ACW78" s="150"/>
      <c r="ACX78" s="150"/>
      <c r="ACY78" s="150"/>
      <c r="ACZ78" s="150"/>
      <c r="ADA78" s="150"/>
      <c r="ADB78" s="150"/>
      <c r="ADC78" s="150"/>
      <c r="ADD78" s="150"/>
      <c r="ADE78" s="150"/>
      <c r="ADF78" s="150"/>
      <c r="ADG78" s="150"/>
      <c r="ADH78" s="150"/>
      <c r="ADI78" s="150"/>
      <c r="ADJ78" s="150"/>
      <c r="ADK78" s="150"/>
      <c r="ADL78" s="150"/>
      <c r="ADM78" s="150"/>
      <c r="ADN78" s="150"/>
      <c r="ADP78" s="150"/>
      <c r="ADQ78" s="150"/>
      <c r="ADR78" s="150"/>
      <c r="ADS78" s="150"/>
      <c r="ADT78" s="150"/>
      <c r="ADU78" s="150"/>
      <c r="ADV78" s="150"/>
      <c r="ADW78" s="150"/>
      <c r="ADX78" s="150"/>
      <c r="ADY78" s="150"/>
      <c r="ADZ78" s="150"/>
      <c r="AEA78" s="150"/>
      <c r="AEB78" s="150"/>
      <c r="AEC78" s="150"/>
      <c r="AED78" s="150"/>
      <c r="AEE78" s="150"/>
      <c r="AEF78" s="150"/>
      <c r="AEG78" s="150"/>
      <c r="AEH78" s="150"/>
      <c r="AEI78" s="150"/>
      <c r="AEK78" s="150"/>
      <c r="AEL78" s="150"/>
      <c r="AEM78" s="150"/>
      <c r="AEN78" s="150"/>
      <c r="AEO78" s="150"/>
      <c r="AEP78" s="150"/>
      <c r="AEQ78" s="150"/>
      <c r="AER78" s="150"/>
      <c r="AES78" s="150"/>
      <c r="AET78" s="150"/>
      <c r="AEU78" s="150"/>
      <c r="AEV78" s="150"/>
      <c r="AEW78" s="150"/>
      <c r="AEX78" s="150"/>
      <c r="AEY78" s="150"/>
      <c r="AEZ78" s="150"/>
      <c r="AFA78" s="150"/>
      <c r="AFB78" s="150"/>
      <c r="AFC78" s="150"/>
      <c r="AFD78" s="150"/>
    </row>
    <row r="79" spans="1:836" s="159" customFormat="1" ht="20.100000000000001" customHeight="1" outlineLevel="4">
      <c r="A79" s="166"/>
      <c r="B79" s="162" t="s">
        <v>494</v>
      </c>
      <c r="C79" s="100" t="s">
        <v>404</v>
      </c>
      <c r="D79" s="110"/>
      <c r="E79" s="167"/>
      <c r="F79" s="211">
        <f>G47+14</f>
        <v>45535</v>
      </c>
      <c r="G79" s="212">
        <f>F79</f>
        <v>45535</v>
      </c>
      <c r="H79" s="156">
        <f t="shared" si="76"/>
        <v>1</v>
      </c>
      <c r="I79" s="157">
        <f t="shared" ca="1" si="80"/>
        <v>0</v>
      </c>
      <c r="J79" s="207">
        <f ca="1">H79*K79-H79*I79</f>
        <v>0</v>
      </c>
      <c r="K79" s="111">
        <v>0</v>
      </c>
      <c r="L79" s="158"/>
      <c r="M79" s="158"/>
      <c r="N79" s="158"/>
      <c r="O79" s="158"/>
      <c r="P79" s="158"/>
      <c r="Q79" s="158"/>
      <c r="R79" s="158"/>
      <c r="S79" s="158"/>
      <c r="T79" s="158"/>
      <c r="U79" s="158"/>
      <c r="V79" s="158"/>
      <c r="W79" s="158"/>
      <c r="X79" s="158"/>
      <c r="Y79" s="158"/>
      <c r="Z79" s="158"/>
      <c r="AA79" s="158"/>
      <c r="AB79" s="158"/>
      <c r="AC79" s="158"/>
      <c r="AD79" s="158"/>
      <c r="AE79" s="158"/>
      <c r="AF79" s="158"/>
      <c r="AG79" s="158"/>
      <c r="AH79" s="158"/>
      <c r="AI79" s="158"/>
      <c r="AJ79" s="158"/>
      <c r="AK79" s="158"/>
      <c r="AL79" s="158"/>
      <c r="AM79" s="158"/>
      <c r="AN79" s="158"/>
      <c r="AO79" s="158"/>
      <c r="AP79" s="158"/>
      <c r="AQ79" s="158"/>
      <c r="AR79" s="158"/>
      <c r="AS79" s="158"/>
      <c r="AT79" s="158"/>
      <c r="AU79" s="158"/>
      <c r="AV79" s="158"/>
      <c r="AW79" s="158"/>
      <c r="AX79" s="158"/>
      <c r="AY79" s="158"/>
      <c r="AZ79" s="158"/>
      <c r="BA79" s="158"/>
      <c r="BB79" s="158"/>
      <c r="BC79" s="158"/>
      <c r="BD79" s="158"/>
      <c r="BE79" s="158"/>
      <c r="BF79" s="158"/>
      <c r="BG79" s="158"/>
      <c r="BH79" s="158"/>
      <c r="BI79" s="158"/>
      <c r="BJ79" s="158"/>
      <c r="BK79" s="158"/>
      <c r="BL79" s="158"/>
      <c r="BM79" s="158"/>
      <c r="BN79" s="158"/>
      <c r="BO79" s="158"/>
      <c r="BP79" s="158"/>
      <c r="BQ79" s="158"/>
      <c r="BR79" s="158"/>
      <c r="BS79" s="158"/>
      <c r="BT79" s="158"/>
      <c r="BU79" s="158"/>
      <c r="BV79" s="158"/>
      <c r="BW79" s="158"/>
      <c r="BX79" s="158"/>
      <c r="BY79" s="158"/>
      <c r="BZ79" s="158"/>
      <c r="CA79" s="158"/>
      <c r="CB79" s="158"/>
      <c r="CC79" s="158"/>
      <c r="CD79" s="158"/>
      <c r="CE79" s="158"/>
      <c r="CF79" s="158"/>
      <c r="CG79" s="158"/>
      <c r="CH79" s="158"/>
      <c r="CI79" s="158"/>
      <c r="CJ79" s="158"/>
      <c r="CK79" s="158"/>
      <c r="CL79" s="158"/>
      <c r="CM79" s="158"/>
      <c r="CN79" s="158"/>
      <c r="CO79" s="158"/>
      <c r="CP79" s="158"/>
      <c r="CQ79" s="158"/>
      <c r="CR79" s="158"/>
      <c r="CS79" s="158"/>
      <c r="CT79" s="158"/>
      <c r="CU79" s="158"/>
      <c r="CV79" s="158"/>
      <c r="CW79" s="158"/>
      <c r="CX79" s="158"/>
      <c r="CY79" s="158"/>
      <c r="CZ79" s="158"/>
      <c r="DA79" s="158"/>
      <c r="DB79" s="158"/>
      <c r="DC79" s="158"/>
      <c r="DD79" s="158"/>
      <c r="DE79" s="158"/>
      <c r="DF79" s="158"/>
      <c r="DG79" s="158"/>
      <c r="DH79" s="158"/>
      <c r="DI79" s="158"/>
      <c r="DJ79" s="158"/>
      <c r="DK79" s="158"/>
      <c r="DL79" s="158"/>
      <c r="DM79" s="158"/>
      <c r="DN79" s="158"/>
      <c r="DO79" s="158"/>
      <c r="DP79" s="158"/>
      <c r="DQ79" s="158"/>
      <c r="DR79" s="158"/>
      <c r="DS79" s="158"/>
      <c r="DT79" s="158"/>
      <c r="DU79" s="158"/>
      <c r="DV79" s="158"/>
      <c r="DW79" s="158"/>
      <c r="DX79" s="158"/>
      <c r="DY79" s="158"/>
      <c r="DZ79" s="158"/>
      <c r="EA79" s="158"/>
      <c r="EB79" s="158"/>
      <c r="EC79" s="158"/>
      <c r="ED79" s="158"/>
      <c r="EE79" s="158"/>
      <c r="EF79" s="158"/>
      <c r="EG79" s="158"/>
      <c r="EH79" s="158"/>
      <c r="EI79" s="158"/>
      <c r="EJ79" s="158"/>
      <c r="EK79" s="158"/>
      <c r="EL79" s="158"/>
      <c r="EM79" s="158"/>
      <c r="EN79" s="158"/>
      <c r="EO79" s="158"/>
      <c r="EP79" s="158"/>
      <c r="EQ79" s="158"/>
      <c r="ER79" s="158"/>
      <c r="ES79" s="158"/>
      <c r="ET79" s="158"/>
      <c r="EU79" s="158"/>
      <c r="EV79" s="158"/>
      <c r="EW79" s="158"/>
      <c r="EX79" s="158"/>
      <c r="EY79" s="158"/>
      <c r="EZ79" s="158"/>
      <c r="FA79" s="158"/>
      <c r="FB79" s="158"/>
      <c r="FC79" s="158"/>
      <c r="FD79" s="158"/>
      <c r="FE79" s="158"/>
      <c r="FF79" s="158"/>
      <c r="FG79" s="158"/>
      <c r="FH79" s="158"/>
      <c r="FI79" s="158"/>
      <c r="FJ79" s="158"/>
      <c r="FK79" s="158"/>
      <c r="FL79" s="158"/>
      <c r="FM79" s="158"/>
      <c r="FN79" s="158"/>
      <c r="FO79" s="158"/>
      <c r="FP79" s="158"/>
      <c r="FQ79" s="158"/>
      <c r="FR79" s="158"/>
      <c r="FS79" s="158"/>
      <c r="FT79" s="158"/>
      <c r="FU79" s="158"/>
      <c r="FV79" s="158"/>
      <c r="FW79" s="158"/>
      <c r="FX79" s="158"/>
      <c r="FY79" s="158"/>
      <c r="FZ79" s="158"/>
      <c r="GA79" s="158"/>
      <c r="GB79" s="158"/>
      <c r="GC79" s="158"/>
      <c r="GD79" s="158"/>
      <c r="GE79" s="158"/>
      <c r="GF79" s="158"/>
      <c r="GG79" s="158"/>
      <c r="GH79" s="158"/>
      <c r="GI79" s="158"/>
      <c r="GJ79" s="158"/>
      <c r="GK79" s="158"/>
      <c r="GL79" s="158"/>
      <c r="GM79" s="158"/>
      <c r="GN79" s="158"/>
      <c r="GO79" s="158"/>
      <c r="GP79" s="158"/>
      <c r="GQ79" s="158"/>
      <c r="GR79" s="158"/>
      <c r="GS79" s="158"/>
      <c r="GT79" s="158"/>
      <c r="GU79" s="158"/>
      <c r="GV79" s="158"/>
      <c r="GW79" s="158"/>
      <c r="GX79" s="158"/>
      <c r="GY79" s="158"/>
      <c r="GZ79" s="158"/>
      <c r="HA79" s="158"/>
      <c r="HB79" s="158"/>
      <c r="HC79" s="158"/>
      <c r="HD79" s="158"/>
      <c r="HE79" s="158"/>
      <c r="HF79" s="158"/>
      <c r="HG79" s="158"/>
      <c r="HH79" s="158"/>
      <c r="HI79" s="158"/>
      <c r="HJ79" s="158"/>
      <c r="HK79" s="158"/>
      <c r="HL79" s="158"/>
      <c r="HM79" s="158"/>
      <c r="HN79" s="158"/>
      <c r="HO79" s="158"/>
      <c r="HP79" s="158"/>
      <c r="HQ79" s="158"/>
      <c r="HR79" s="158"/>
      <c r="HS79" s="158"/>
      <c r="HT79" s="158"/>
      <c r="HU79" s="158"/>
      <c r="HV79" s="158"/>
      <c r="HW79" s="158"/>
      <c r="HX79" s="158"/>
      <c r="HY79" s="158"/>
      <c r="HZ79" s="158"/>
      <c r="IA79" s="158"/>
      <c r="IB79" s="158"/>
      <c r="IC79" s="158"/>
      <c r="ID79" s="158"/>
      <c r="IE79" s="158"/>
      <c r="IF79" s="158"/>
      <c r="IG79" s="158"/>
      <c r="IH79" s="158"/>
      <c r="II79" s="158"/>
      <c r="IJ79" s="158"/>
      <c r="IK79" s="158"/>
      <c r="IL79" s="158"/>
      <c r="IM79" s="158"/>
      <c r="IN79" s="158"/>
      <c r="IO79" s="158"/>
      <c r="IP79" s="158"/>
      <c r="IQ79" s="158"/>
      <c r="IR79" s="158"/>
      <c r="IS79" s="158"/>
      <c r="IT79" s="158"/>
      <c r="IU79" s="158"/>
      <c r="IV79" s="158"/>
      <c r="IW79" s="158"/>
      <c r="IX79" s="158"/>
      <c r="IY79" s="158"/>
      <c r="IZ79" s="158"/>
      <c r="JA79" s="158"/>
      <c r="JB79" s="158"/>
      <c r="JC79" s="158"/>
      <c r="JD79" s="158"/>
      <c r="JE79" s="158"/>
      <c r="JF79" s="158"/>
      <c r="JG79" s="158"/>
      <c r="JH79" s="158"/>
      <c r="JI79" s="158"/>
      <c r="JJ79" s="158"/>
      <c r="JK79" s="158"/>
      <c r="JL79" s="158"/>
      <c r="JM79" s="158"/>
      <c r="JN79" s="158"/>
      <c r="JO79" s="158"/>
      <c r="JP79" s="158"/>
      <c r="JQ79" s="158"/>
      <c r="JR79" s="158"/>
      <c r="JS79" s="158"/>
      <c r="JT79" s="158"/>
      <c r="JU79" s="158"/>
      <c r="JV79" s="158"/>
      <c r="JW79" s="158"/>
      <c r="JX79" s="158"/>
      <c r="JY79" s="158"/>
      <c r="JZ79" s="158"/>
      <c r="KA79" s="158"/>
      <c r="KB79" s="158"/>
      <c r="KC79" s="158"/>
      <c r="KD79" s="158"/>
      <c r="KE79" s="158"/>
      <c r="KF79" s="158"/>
      <c r="KG79" s="158"/>
      <c r="KH79" s="158"/>
      <c r="KI79" s="158"/>
      <c r="KJ79" s="158"/>
      <c r="KK79" s="158"/>
      <c r="KL79" s="158"/>
      <c r="KM79" s="158"/>
      <c r="KN79" s="158"/>
      <c r="KO79" s="158"/>
      <c r="KP79" s="158"/>
      <c r="KQ79" s="158"/>
      <c r="KR79" s="158"/>
      <c r="KS79" s="158"/>
      <c r="KT79" s="158"/>
      <c r="KU79" s="158"/>
      <c r="KV79" s="158"/>
      <c r="KW79" s="158"/>
      <c r="KX79" s="158"/>
      <c r="KY79" s="158"/>
      <c r="KZ79" s="158"/>
      <c r="LA79" s="158"/>
      <c r="LB79" s="158"/>
      <c r="LC79" s="158"/>
      <c r="LD79" s="158"/>
      <c r="LE79" s="158"/>
      <c r="LF79" s="158"/>
      <c r="LG79" s="158"/>
      <c r="LH79" s="158"/>
      <c r="LI79" s="158"/>
      <c r="LJ79" s="158"/>
      <c r="LK79" s="158"/>
      <c r="LL79" s="158"/>
      <c r="LM79" s="158"/>
      <c r="LN79" s="158"/>
      <c r="LO79" s="158"/>
      <c r="LP79" s="158"/>
      <c r="LQ79" s="158"/>
      <c r="LR79" s="158"/>
      <c r="LS79" s="158"/>
      <c r="LT79" s="158"/>
      <c r="LU79" s="158"/>
      <c r="LV79" s="158"/>
      <c r="LW79" s="158"/>
      <c r="LX79" s="158"/>
      <c r="LY79" s="158"/>
      <c r="LZ79" s="158"/>
      <c r="MA79" s="158"/>
      <c r="MB79" s="158"/>
      <c r="MC79" s="158"/>
      <c r="MD79" s="158"/>
      <c r="ME79" s="158"/>
      <c r="MF79" s="158"/>
      <c r="MG79" s="158"/>
      <c r="MH79" s="158"/>
      <c r="MI79" s="158"/>
      <c r="MJ79" s="158"/>
      <c r="MK79" s="158"/>
      <c r="ML79" s="158"/>
      <c r="MM79" s="158"/>
      <c r="MN79" s="158"/>
      <c r="MO79" s="158"/>
      <c r="MP79" s="158"/>
      <c r="MQ79" s="158"/>
      <c r="MR79" s="158"/>
      <c r="MS79" s="158"/>
      <c r="MT79" s="158"/>
      <c r="MU79" s="158"/>
      <c r="MV79" s="158"/>
      <c r="MW79" s="158"/>
      <c r="MX79" s="158"/>
      <c r="MY79" s="158"/>
      <c r="MZ79" s="158"/>
      <c r="NA79" s="158"/>
      <c r="NB79" s="158"/>
      <c r="NC79" s="158"/>
      <c r="ND79" s="158"/>
      <c r="NE79" s="158"/>
      <c r="NF79" s="158"/>
      <c r="NG79" s="158"/>
      <c r="NH79" s="158"/>
      <c r="NI79" s="158"/>
      <c r="NJ79" s="158"/>
      <c r="NK79" s="158"/>
      <c r="NL79" s="158"/>
      <c r="NM79" s="158"/>
      <c r="NN79" s="158"/>
      <c r="NO79" s="158"/>
      <c r="NP79" s="158"/>
      <c r="NQ79" s="158"/>
      <c r="NR79" s="158"/>
      <c r="NS79" s="158"/>
      <c r="NT79" s="158"/>
      <c r="NU79" s="158"/>
      <c r="NV79" s="158"/>
      <c r="NW79" s="158"/>
      <c r="NX79" s="158"/>
      <c r="NY79" s="158"/>
      <c r="NZ79" s="158"/>
      <c r="OA79" s="158"/>
      <c r="OB79" s="158"/>
      <c r="OC79" s="158"/>
      <c r="OD79" s="158"/>
      <c r="OE79" s="158"/>
      <c r="OF79" s="158"/>
      <c r="OG79" s="158"/>
      <c r="OH79" s="158"/>
      <c r="OI79" s="158"/>
      <c r="OJ79" s="158"/>
      <c r="OK79" s="158"/>
      <c r="OL79" s="158"/>
      <c r="OM79" s="158"/>
      <c r="ON79" s="158"/>
      <c r="OO79" s="158"/>
      <c r="OP79" s="158"/>
      <c r="OQ79" s="158"/>
      <c r="OR79" s="158"/>
      <c r="OS79" s="158"/>
      <c r="OT79" s="158"/>
      <c r="OU79" s="158"/>
      <c r="OV79" s="158"/>
      <c r="OW79" s="158"/>
      <c r="OX79" s="158"/>
      <c r="OY79" s="158"/>
      <c r="OZ79" s="158"/>
      <c r="PA79" s="158"/>
      <c r="PB79" s="158"/>
      <c r="PC79" s="158"/>
      <c r="PD79" s="158"/>
      <c r="PE79" s="158"/>
      <c r="PF79" s="158"/>
      <c r="PG79" s="158"/>
      <c r="PH79" s="158"/>
      <c r="PI79" s="158"/>
      <c r="PJ79" s="158"/>
      <c r="PK79" s="158"/>
      <c r="PL79" s="158"/>
      <c r="PM79" s="158"/>
      <c r="PN79" s="158"/>
      <c r="PO79" s="158"/>
      <c r="PP79" s="158"/>
      <c r="PQ79" s="158"/>
      <c r="PR79" s="158"/>
      <c r="PS79" s="158"/>
      <c r="PT79" s="158"/>
      <c r="PU79" s="158"/>
      <c r="PV79" s="158"/>
      <c r="PW79" s="158"/>
      <c r="PX79" s="158"/>
      <c r="PY79" s="158"/>
      <c r="PZ79" s="158"/>
      <c r="QA79" s="158"/>
      <c r="QB79" s="158"/>
      <c r="QC79" s="158"/>
      <c r="QD79" s="158"/>
      <c r="QE79" s="158"/>
      <c r="QF79" s="158"/>
      <c r="QG79" s="158"/>
      <c r="QH79" s="158"/>
      <c r="QI79" s="158"/>
      <c r="QJ79" s="158"/>
      <c r="QK79" s="158"/>
      <c r="QL79" s="158"/>
      <c r="QM79" s="158"/>
      <c r="QN79" s="158"/>
      <c r="QO79" s="158"/>
      <c r="QP79" s="158"/>
      <c r="QQ79" s="158"/>
      <c r="QR79" s="158"/>
      <c r="QS79" s="158"/>
      <c r="QT79" s="158"/>
      <c r="QU79" s="158"/>
      <c r="QV79" s="158"/>
      <c r="QW79" s="158"/>
      <c r="QX79" s="158"/>
      <c r="QY79" s="158"/>
      <c r="QZ79" s="158"/>
      <c r="RA79" s="158"/>
      <c r="RB79" s="158"/>
      <c r="RC79" s="158"/>
      <c r="RD79" s="158"/>
      <c r="RE79" s="158"/>
      <c r="RF79" s="158"/>
      <c r="RG79" s="158"/>
      <c r="RH79" s="158"/>
      <c r="RI79" s="158"/>
      <c r="RJ79" s="158"/>
      <c r="RK79" s="158"/>
      <c r="RL79" s="158"/>
      <c r="RM79" s="158"/>
      <c r="RN79" s="158"/>
      <c r="RO79" s="158"/>
      <c r="RP79" s="158"/>
      <c r="RQ79" s="158"/>
      <c r="RR79" s="158"/>
      <c r="RS79" s="158"/>
      <c r="RT79" s="158"/>
      <c r="RU79" s="158"/>
      <c r="RV79" s="158"/>
      <c r="RW79" s="158"/>
      <c r="RX79" s="158"/>
      <c r="RY79" s="158"/>
      <c r="RZ79" s="158"/>
      <c r="SA79" s="158"/>
      <c r="SB79" s="158"/>
      <c r="SC79" s="158"/>
      <c r="SD79" s="158"/>
      <c r="SE79" s="158"/>
      <c r="SF79" s="158"/>
      <c r="SG79" s="158"/>
      <c r="SH79" s="158"/>
      <c r="SI79" s="158"/>
      <c r="SJ79" s="158"/>
      <c r="SK79" s="158"/>
      <c r="SL79" s="158"/>
      <c r="SM79" s="158"/>
      <c r="SN79" s="158"/>
      <c r="SO79" s="158"/>
      <c r="SP79" s="158"/>
      <c r="SQ79" s="158"/>
      <c r="SR79" s="158"/>
      <c r="SS79" s="158"/>
      <c r="ST79" s="158"/>
      <c r="SU79" s="158"/>
      <c r="SV79" s="158"/>
      <c r="SW79" s="158"/>
      <c r="SX79" s="158"/>
      <c r="SY79" s="158"/>
      <c r="SZ79" s="158"/>
      <c r="TA79" s="158"/>
      <c r="TB79" s="158"/>
      <c r="TC79" s="158"/>
      <c r="TD79" s="158"/>
      <c r="TE79" s="158"/>
      <c r="TF79" s="158"/>
      <c r="TG79" s="158"/>
      <c r="TH79" s="158"/>
      <c r="TI79" s="158"/>
      <c r="TJ79" s="158"/>
      <c r="TK79" s="158"/>
      <c r="TL79" s="158"/>
      <c r="TM79" s="158"/>
      <c r="TN79" s="158"/>
      <c r="TO79" s="158"/>
      <c r="TP79" s="158"/>
      <c r="TQ79" s="158"/>
      <c r="TR79" s="158"/>
      <c r="TS79" s="158"/>
      <c r="TT79" s="158"/>
      <c r="TU79" s="158"/>
      <c r="TV79" s="158"/>
      <c r="TW79" s="158"/>
      <c r="TX79" s="158"/>
      <c r="TY79" s="158"/>
      <c r="TZ79" s="158"/>
      <c r="UA79" s="158"/>
      <c r="UB79" s="158"/>
      <c r="UC79" s="158"/>
      <c r="UD79" s="158"/>
      <c r="UE79" s="158"/>
      <c r="UF79" s="158"/>
      <c r="UG79" s="158"/>
      <c r="UH79" s="158"/>
      <c r="UI79" s="158"/>
      <c r="UJ79" s="158"/>
      <c r="UK79" s="158"/>
      <c r="UL79" s="158"/>
      <c r="UM79" s="158"/>
      <c r="UN79" s="158"/>
      <c r="UO79" s="158"/>
      <c r="UP79" s="158"/>
      <c r="UQ79" s="158"/>
      <c r="US79" s="158"/>
      <c r="UT79" s="158"/>
      <c r="UU79" s="158"/>
      <c r="UV79" s="158"/>
      <c r="UW79" s="158"/>
      <c r="UX79" s="158"/>
      <c r="UY79" s="158"/>
      <c r="UZ79" s="158"/>
      <c r="VA79" s="158"/>
      <c r="VB79" s="158"/>
      <c r="VC79" s="158"/>
      <c r="VD79" s="158"/>
      <c r="VE79" s="158"/>
      <c r="VF79" s="158"/>
      <c r="VG79" s="158"/>
      <c r="VH79" s="158"/>
      <c r="VI79" s="158"/>
      <c r="VJ79" s="158"/>
      <c r="VK79" s="158"/>
      <c r="VL79" s="158"/>
      <c r="VN79" s="158"/>
      <c r="VO79" s="158"/>
      <c r="VP79" s="158"/>
      <c r="VQ79" s="158"/>
      <c r="VR79" s="158"/>
      <c r="VS79" s="158"/>
      <c r="VT79" s="158"/>
      <c r="VU79" s="158"/>
      <c r="VV79" s="158"/>
      <c r="VW79" s="158"/>
      <c r="VX79" s="158"/>
      <c r="VY79" s="158"/>
      <c r="VZ79" s="158"/>
      <c r="WA79" s="158"/>
      <c r="WB79" s="158"/>
      <c r="WC79" s="158"/>
      <c r="WD79" s="158"/>
      <c r="WE79" s="158"/>
      <c r="WF79" s="158"/>
      <c r="WG79" s="158"/>
      <c r="WI79" s="158"/>
      <c r="WJ79" s="158"/>
      <c r="WK79" s="158"/>
      <c r="WL79" s="158"/>
      <c r="WM79" s="158"/>
      <c r="WN79" s="158"/>
      <c r="WO79" s="158"/>
      <c r="WP79" s="158"/>
      <c r="WQ79" s="158"/>
      <c r="WR79" s="158"/>
      <c r="WS79" s="158"/>
      <c r="WT79" s="158"/>
      <c r="WU79" s="158"/>
      <c r="WV79" s="158"/>
      <c r="WW79" s="158"/>
      <c r="WX79" s="158"/>
      <c r="WY79" s="158"/>
      <c r="WZ79" s="158"/>
      <c r="XA79" s="158"/>
      <c r="XB79" s="158"/>
      <c r="XD79" s="158"/>
      <c r="XE79" s="158"/>
      <c r="XF79" s="158"/>
      <c r="XG79" s="158"/>
      <c r="XH79" s="158"/>
      <c r="XI79" s="158"/>
      <c r="XJ79" s="158"/>
      <c r="XK79" s="158"/>
      <c r="XL79" s="158"/>
      <c r="XM79" s="158"/>
      <c r="XN79" s="158"/>
      <c r="XO79" s="158"/>
      <c r="XP79" s="158"/>
      <c r="XQ79" s="158"/>
      <c r="XR79" s="158"/>
      <c r="XS79" s="158"/>
      <c r="XT79" s="158"/>
      <c r="XU79" s="158"/>
      <c r="XV79" s="158"/>
      <c r="XW79" s="158"/>
      <c r="XY79" s="158"/>
      <c r="XZ79" s="158"/>
      <c r="YA79" s="158"/>
      <c r="YB79" s="158"/>
      <c r="YC79" s="158"/>
      <c r="YD79" s="158"/>
      <c r="YE79" s="158"/>
      <c r="YF79" s="158"/>
      <c r="YG79" s="158"/>
      <c r="YH79" s="158"/>
      <c r="YI79" s="158"/>
      <c r="YJ79" s="158"/>
      <c r="YK79" s="158"/>
      <c r="YL79" s="158"/>
      <c r="YM79" s="158"/>
      <c r="YN79" s="158"/>
      <c r="YO79" s="158"/>
      <c r="YP79" s="158"/>
      <c r="YQ79" s="158"/>
      <c r="YR79" s="158"/>
      <c r="YT79" s="158"/>
      <c r="YU79" s="158"/>
      <c r="YV79" s="158"/>
      <c r="YW79" s="158"/>
      <c r="YX79" s="158"/>
      <c r="YY79" s="158"/>
      <c r="YZ79" s="158"/>
      <c r="ZA79" s="158"/>
      <c r="ZB79" s="158"/>
      <c r="ZC79" s="158"/>
      <c r="ZD79" s="158"/>
      <c r="ZE79" s="158"/>
      <c r="ZF79" s="158"/>
      <c r="ZG79" s="158"/>
      <c r="ZH79" s="158"/>
      <c r="ZI79" s="158"/>
      <c r="ZJ79" s="158"/>
      <c r="ZK79" s="158"/>
      <c r="ZL79" s="158"/>
      <c r="ZM79" s="158"/>
      <c r="ZO79" s="158"/>
      <c r="ZP79" s="158"/>
      <c r="ZQ79" s="158"/>
      <c r="ZR79" s="158"/>
      <c r="ZS79" s="158"/>
      <c r="ZT79" s="158"/>
      <c r="ZU79" s="158"/>
      <c r="ZV79" s="158"/>
      <c r="ZW79" s="158"/>
      <c r="ZX79" s="158"/>
      <c r="ZY79" s="158"/>
      <c r="ZZ79" s="158"/>
      <c r="AAA79" s="158"/>
      <c r="AAB79" s="158"/>
      <c r="AAC79" s="158"/>
      <c r="AAD79" s="158"/>
      <c r="AAE79" s="158"/>
      <c r="AAF79" s="158"/>
      <c r="AAG79" s="158"/>
      <c r="AAH79" s="158"/>
      <c r="AAJ79" s="158"/>
      <c r="AAK79" s="158"/>
      <c r="AAL79" s="158"/>
      <c r="AAM79" s="158"/>
      <c r="AAN79" s="158"/>
      <c r="AAO79" s="158"/>
      <c r="AAP79" s="158"/>
      <c r="AAQ79" s="158"/>
      <c r="AAR79" s="158"/>
      <c r="AAS79" s="158"/>
      <c r="AAT79" s="158"/>
      <c r="AAU79" s="158"/>
      <c r="AAV79" s="158"/>
      <c r="AAW79" s="158"/>
      <c r="AAX79" s="158"/>
      <c r="AAY79" s="158"/>
      <c r="AAZ79" s="158"/>
      <c r="ABA79" s="158"/>
      <c r="ABB79" s="158"/>
      <c r="ABC79" s="158"/>
      <c r="ABE79" s="158"/>
      <c r="ABF79" s="158"/>
      <c r="ABG79" s="158"/>
      <c r="ABH79" s="158"/>
      <c r="ABI79" s="158"/>
      <c r="ABJ79" s="158"/>
      <c r="ABK79" s="158"/>
      <c r="ABL79" s="158"/>
      <c r="ABM79" s="158"/>
      <c r="ABN79" s="158"/>
      <c r="ABO79" s="158"/>
      <c r="ABP79" s="158"/>
      <c r="ABQ79" s="158"/>
      <c r="ABR79" s="158"/>
      <c r="ABS79" s="158"/>
      <c r="ABT79" s="158"/>
      <c r="ABU79" s="158"/>
      <c r="ABV79" s="158"/>
      <c r="ABW79" s="158"/>
      <c r="ABX79" s="158"/>
      <c r="ABZ79" s="158"/>
      <c r="ACA79" s="158"/>
      <c r="ACB79" s="158"/>
      <c r="ACC79" s="158"/>
      <c r="ACD79" s="158"/>
      <c r="ACE79" s="158"/>
      <c r="ACF79" s="158"/>
      <c r="ACG79" s="158"/>
      <c r="ACH79" s="158"/>
      <c r="ACI79" s="158"/>
      <c r="ACJ79" s="158"/>
      <c r="ACK79" s="158"/>
      <c r="ACL79" s="158"/>
      <c r="ACM79" s="158"/>
      <c r="ACN79" s="158"/>
      <c r="ACO79" s="158"/>
      <c r="ACP79" s="158"/>
      <c r="ACQ79" s="158"/>
      <c r="ACR79" s="158"/>
      <c r="ACS79" s="158"/>
      <c r="ACU79" s="158"/>
      <c r="ACV79" s="158"/>
      <c r="ACW79" s="158"/>
      <c r="ACX79" s="158"/>
      <c r="ACY79" s="158"/>
      <c r="ACZ79" s="158"/>
      <c r="ADA79" s="158"/>
      <c r="ADB79" s="158"/>
      <c r="ADC79" s="158"/>
      <c r="ADD79" s="158"/>
      <c r="ADE79" s="158"/>
      <c r="ADF79" s="158"/>
      <c r="ADG79" s="158"/>
      <c r="ADH79" s="158"/>
      <c r="ADI79" s="158"/>
      <c r="ADJ79" s="158"/>
      <c r="ADK79" s="158"/>
      <c r="ADL79" s="158"/>
      <c r="ADM79" s="158"/>
      <c r="ADN79" s="158"/>
      <c r="ADP79" s="158"/>
      <c r="ADQ79" s="158"/>
      <c r="ADR79" s="158"/>
      <c r="ADS79" s="158"/>
      <c r="ADT79" s="158"/>
      <c r="ADU79" s="158"/>
      <c r="ADV79" s="158"/>
      <c r="ADW79" s="158"/>
      <c r="ADX79" s="158"/>
      <c r="ADY79" s="158"/>
      <c r="ADZ79" s="158"/>
      <c r="AEA79" s="158"/>
      <c r="AEB79" s="158"/>
      <c r="AEC79" s="158"/>
      <c r="AED79" s="158"/>
      <c r="AEE79" s="158"/>
      <c r="AEF79" s="158"/>
      <c r="AEG79" s="158"/>
      <c r="AEH79" s="158"/>
      <c r="AEI79" s="158"/>
      <c r="AEK79" s="158"/>
      <c r="AEL79" s="158"/>
      <c r="AEM79" s="158"/>
      <c r="AEN79" s="158"/>
      <c r="AEO79" s="158"/>
      <c r="AEP79" s="158"/>
      <c r="AEQ79" s="158"/>
      <c r="AER79" s="158"/>
      <c r="AES79" s="158"/>
      <c r="AET79" s="158"/>
      <c r="AEU79" s="158"/>
      <c r="AEV79" s="158"/>
      <c r="AEW79" s="158"/>
      <c r="AEX79" s="158"/>
      <c r="AEY79" s="158"/>
      <c r="AEZ79" s="158"/>
      <c r="AFA79" s="158"/>
      <c r="AFB79" s="158"/>
      <c r="AFC79" s="158"/>
      <c r="AFD79" s="158"/>
    </row>
    <row r="80" spans="1:836" s="159" customFormat="1" ht="20.100000000000001" customHeight="1" outlineLevel="4">
      <c r="A80" s="166"/>
      <c r="B80" s="162" t="s">
        <v>494</v>
      </c>
      <c r="C80" s="100" t="s">
        <v>405</v>
      </c>
      <c r="D80" s="110"/>
      <c r="E80" s="167"/>
      <c r="F80" s="211">
        <f>G79+1</f>
        <v>45536</v>
      </c>
      <c r="G80" s="212">
        <f>F80+H80-1</f>
        <v>45542</v>
      </c>
      <c r="H80" s="156">
        <v>7</v>
      </c>
      <c r="I80" s="157">
        <f t="shared" ca="1" si="80"/>
        <v>0</v>
      </c>
      <c r="J80" s="207">
        <f ca="1">H80*K80-H80*I80</f>
        <v>0</v>
      </c>
      <c r="K80" s="111">
        <v>0</v>
      </c>
      <c r="L80" s="158"/>
      <c r="M80" s="158"/>
      <c r="N80" s="158"/>
      <c r="O80" s="158"/>
      <c r="P80" s="158"/>
      <c r="Q80" s="158"/>
      <c r="R80" s="158"/>
      <c r="S80" s="158"/>
      <c r="T80" s="158"/>
      <c r="U80" s="158"/>
      <c r="V80" s="158"/>
      <c r="W80" s="158"/>
      <c r="X80" s="158"/>
      <c r="Y80" s="158"/>
      <c r="Z80" s="158"/>
      <c r="AA80" s="158"/>
      <c r="AB80" s="158"/>
      <c r="AC80" s="158"/>
      <c r="AD80" s="158"/>
      <c r="AE80" s="158"/>
      <c r="AF80" s="158"/>
      <c r="AG80" s="158"/>
      <c r="AH80" s="158"/>
      <c r="AI80" s="158"/>
      <c r="AJ80" s="158"/>
      <c r="AK80" s="158"/>
      <c r="AL80" s="158"/>
      <c r="AM80" s="158"/>
      <c r="AN80" s="158"/>
      <c r="AO80" s="158"/>
      <c r="AP80" s="158"/>
      <c r="AQ80" s="158"/>
      <c r="AR80" s="158"/>
      <c r="AS80" s="158"/>
      <c r="AT80" s="158"/>
      <c r="AU80" s="158"/>
      <c r="AV80" s="158"/>
      <c r="AW80" s="158"/>
      <c r="AX80" s="158"/>
      <c r="AY80" s="158"/>
      <c r="AZ80" s="158"/>
      <c r="BA80" s="158"/>
      <c r="BB80" s="158"/>
      <c r="BC80" s="158"/>
      <c r="BD80" s="158"/>
      <c r="BE80" s="158"/>
      <c r="BF80" s="158"/>
      <c r="BG80" s="158"/>
      <c r="BH80" s="158"/>
      <c r="BI80" s="158"/>
      <c r="BJ80" s="158"/>
      <c r="BK80" s="158"/>
      <c r="BL80" s="158"/>
      <c r="BM80" s="158"/>
      <c r="BN80" s="158"/>
      <c r="BO80" s="158"/>
      <c r="BP80" s="158"/>
      <c r="BQ80" s="158"/>
      <c r="BR80" s="158"/>
      <c r="BS80" s="158"/>
      <c r="BT80" s="158"/>
      <c r="BU80" s="158"/>
      <c r="BV80" s="158"/>
      <c r="BW80" s="158"/>
      <c r="BX80" s="158"/>
      <c r="BY80" s="158"/>
      <c r="BZ80" s="158"/>
      <c r="CA80" s="158"/>
      <c r="CB80" s="158"/>
      <c r="CC80" s="158"/>
      <c r="CD80" s="158"/>
      <c r="CE80" s="158"/>
      <c r="CF80" s="158"/>
      <c r="CG80" s="158"/>
      <c r="CH80" s="158"/>
      <c r="CI80" s="158"/>
      <c r="CJ80" s="158"/>
      <c r="CK80" s="158"/>
      <c r="CL80" s="158"/>
      <c r="CM80" s="158"/>
      <c r="CN80" s="158"/>
      <c r="CO80" s="158"/>
      <c r="CP80" s="158"/>
      <c r="CQ80" s="158"/>
      <c r="CR80" s="158"/>
      <c r="CS80" s="158"/>
      <c r="CT80" s="158"/>
      <c r="CU80" s="158"/>
      <c r="CV80" s="158"/>
      <c r="CW80" s="158"/>
      <c r="CX80" s="158"/>
      <c r="CY80" s="158"/>
      <c r="CZ80" s="158"/>
      <c r="DA80" s="158"/>
      <c r="DB80" s="158"/>
      <c r="DC80" s="158"/>
      <c r="DD80" s="158"/>
      <c r="DE80" s="158"/>
      <c r="DF80" s="158"/>
      <c r="DG80" s="158"/>
      <c r="DH80" s="158"/>
      <c r="DI80" s="158"/>
      <c r="DJ80" s="158"/>
      <c r="DK80" s="158"/>
      <c r="DL80" s="158"/>
      <c r="DM80" s="158"/>
      <c r="DN80" s="158"/>
      <c r="DO80" s="158"/>
      <c r="DP80" s="158"/>
      <c r="DQ80" s="158"/>
      <c r="DR80" s="158"/>
      <c r="DS80" s="158"/>
      <c r="DT80" s="158"/>
      <c r="DU80" s="158"/>
      <c r="DV80" s="158"/>
      <c r="DW80" s="158"/>
      <c r="DX80" s="158"/>
      <c r="DY80" s="158"/>
      <c r="DZ80" s="158"/>
      <c r="EA80" s="158"/>
      <c r="EB80" s="158"/>
      <c r="EC80" s="158"/>
      <c r="ED80" s="158"/>
      <c r="EE80" s="158"/>
      <c r="EF80" s="158"/>
      <c r="EG80" s="158"/>
      <c r="EH80" s="158"/>
      <c r="EI80" s="158"/>
      <c r="EJ80" s="158"/>
      <c r="EK80" s="158"/>
      <c r="EL80" s="158"/>
      <c r="EM80" s="158"/>
      <c r="EN80" s="158"/>
      <c r="EO80" s="158"/>
      <c r="EP80" s="158"/>
      <c r="EQ80" s="158"/>
      <c r="ER80" s="158"/>
      <c r="ES80" s="158"/>
      <c r="ET80" s="158"/>
      <c r="EU80" s="158"/>
      <c r="EV80" s="158"/>
      <c r="EW80" s="158"/>
      <c r="EX80" s="158"/>
      <c r="EY80" s="158"/>
      <c r="EZ80" s="158"/>
      <c r="FA80" s="158"/>
      <c r="FB80" s="158"/>
      <c r="FC80" s="158"/>
      <c r="FD80" s="158"/>
      <c r="FE80" s="158"/>
      <c r="FF80" s="158"/>
      <c r="FG80" s="158"/>
      <c r="FH80" s="158"/>
      <c r="FI80" s="158"/>
      <c r="FJ80" s="158"/>
      <c r="FK80" s="158"/>
      <c r="FL80" s="158"/>
      <c r="FM80" s="158"/>
      <c r="FN80" s="158"/>
      <c r="FO80" s="158"/>
      <c r="FP80" s="158"/>
      <c r="FQ80" s="158"/>
      <c r="FR80" s="158"/>
      <c r="FS80" s="158"/>
      <c r="FT80" s="158"/>
      <c r="FU80" s="158"/>
      <c r="FV80" s="158"/>
      <c r="FW80" s="158"/>
      <c r="FX80" s="158"/>
      <c r="FY80" s="158"/>
      <c r="FZ80" s="158"/>
      <c r="GA80" s="158"/>
      <c r="GB80" s="158"/>
      <c r="GC80" s="158"/>
      <c r="GD80" s="158"/>
      <c r="GE80" s="158"/>
      <c r="GF80" s="158"/>
      <c r="GG80" s="158"/>
      <c r="GH80" s="158"/>
      <c r="GI80" s="158"/>
      <c r="GJ80" s="158"/>
      <c r="GK80" s="158"/>
      <c r="GL80" s="158"/>
      <c r="GM80" s="158"/>
      <c r="GN80" s="158"/>
      <c r="GO80" s="158"/>
      <c r="GP80" s="158"/>
      <c r="GQ80" s="158"/>
      <c r="GR80" s="158"/>
      <c r="GS80" s="158"/>
      <c r="GT80" s="158"/>
      <c r="GU80" s="158"/>
      <c r="GV80" s="158"/>
      <c r="GW80" s="158"/>
      <c r="GX80" s="158"/>
      <c r="GY80" s="158"/>
      <c r="GZ80" s="158"/>
      <c r="HA80" s="158"/>
      <c r="HB80" s="158"/>
      <c r="HC80" s="158"/>
      <c r="HD80" s="158"/>
      <c r="HE80" s="158"/>
      <c r="HF80" s="158"/>
      <c r="HG80" s="158"/>
      <c r="HH80" s="158"/>
      <c r="HI80" s="158"/>
      <c r="HJ80" s="158"/>
      <c r="HK80" s="158"/>
      <c r="HL80" s="158"/>
      <c r="HM80" s="158"/>
      <c r="HN80" s="158"/>
      <c r="HO80" s="158"/>
      <c r="HP80" s="158"/>
      <c r="HQ80" s="158"/>
      <c r="HR80" s="158"/>
      <c r="HS80" s="158"/>
      <c r="HT80" s="158"/>
      <c r="HU80" s="158"/>
      <c r="HV80" s="158"/>
      <c r="HW80" s="158"/>
      <c r="HX80" s="158"/>
      <c r="HY80" s="158"/>
      <c r="HZ80" s="158"/>
      <c r="IA80" s="158"/>
      <c r="IB80" s="158"/>
      <c r="IC80" s="158"/>
      <c r="ID80" s="158"/>
      <c r="IE80" s="158"/>
      <c r="IF80" s="158"/>
      <c r="IG80" s="158"/>
      <c r="IH80" s="158"/>
      <c r="II80" s="158"/>
      <c r="IJ80" s="158"/>
      <c r="IK80" s="158"/>
      <c r="IL80" s="158"/>
      <c r="IM80" s="158"/>
      <c r="IN80" s="158"/>
      <c r="IO80" s="158"/>
      <c r="IP80" s="158"/>
      <c r="IQ80" s="158"/>
      <c r="IR80" s="158"/>
      <c r="IS80" s="158"/>
      <c r="IT80" s="158"/>
      <c r="IU80" s="158"/>
      <c r="IV80" s="158"/>
      <c r="IW80" s="158"/>
      <c r="IX80" s="158"/>
      <c r="IY80" s="158"/>
      <c r="IZ80" s="158"/>
      <c r="JA80" s="158"/>
      <c r="JB80" s="158"/>
      <c r="JC80" s="158"/>
      <c r="JD80" s="158"/>
      <c r="JE80" s="158"/>
      <c r="JF80" s="158"/>
      <c r="JG80" s="158"/>
      <c r="JH80" s="158"/>
      <c r="JI80" s="158"/>
      <c r="JJ80" s="158"/>
      <c r="JK80" s="158"/>
      <c r="JL80" s="158"/>
      <c r="JM80" s="158"/>
      <c r="JN80" s="158"/>
      <c r="JO80" s="158"/>
      <c r="JP80" s="158"/>
      <c r="JQ80" s="158"/>
      <c r="JR80" s="158"/>
      <c r="JS80" s="158"/>
      <c r="JT80" s="158"/>
      <c r="JU80" s="158"/>
      <c r="JV80" s="158"/>
      <c r="JW80" s="158"/>
      <c r="JX80" s="158"/>
      <c r="JY80" s="158"/>
      <c r="JZ80" s="158"/>
      <c r="KA80" s="158"/>
      <c r="KB80" s="158"/>
      <c r="KC80" s="158"/>
      <c r="KD80" s="158"/>
      <c r="KE80" s="158"/>
      <c r="KF80" s="158"/>
      <c r="KG80" s="158"/>
      <c r="KH80" s="158"/>
      <c r="KI80" s="158"/>
      <c r="KJ80" s="158"/>
      <c r="KK80" s="158"/>
      <c r="KL80" s="158"/>
      <c r="KM80" s="158"/>
      <c r="KN80" s="158"/>
      <c r="KO80" s="158"/>
      <c r="KP80" s="158"/>
      <c r="KQ80" s="158"/>
      <c r="KR80" s="158"/>
      <c r="KS80" s="158"/>
      <c r="KT80" s="158"/>
      <c r="KU80" s="158"/>
      <c r="KV80" s="158"/>
      <c r="KW80" s="158"/>
      <c r="KX80" s="158"/>
      <c r="KY80" s="158"/>
      <c r="KZ80" s="158"/>
      <c r="LA80" s="158"/>
      <c r="LB80" s="158"/>
      <c r="LC80" s="158"/>
      <c r="LD80" s="158"/>
      <c r="LE80" s="158"/>
      <c r="LF80" s="158"/>
      <c r="LG80" s="158"/>
      <c r="LH80" s="158"/>
      <c r="LI80" s="158"/>
      <c r="LJ80" s="158"/>
      <c r="LK80" s="158"/>
      <c r="LL80" s="158"/>
      <c r="LM80" s="158"/>
      <c r="LN80" s="158"/>
      <c r="LO80" s="158"/>
      <c r="LP80" s="158"/>
      <c r="LQ80" s="158"/>
      <c r="LR80" s="158"/>
      <c r="LS80" s="158"/>
      <c r="LT80" s="158"/>
      <c r="LU80" s="158"/>
      <c r="LV80" s="158"/>
      <c r="LW80" s="158"/>
      <c r="LX80" s="158"/>
      <c r="LY80" s="158"/>
      <c r="LZ80" s="158"/>
      <c r="MA80" s="158"/>
      <c r="MB80" s="158"/>
      <c r="MC80" s="158"/>
      <c r="MD80" s="158"/>
      <c r="ME80" s="158"/>
      <c r="MF80" s="158"/>
      <c r="MG80" s="158"/>
      <c r="MH80" s="158"/>
      <c r="MI80" s="158"/>
      <c r="MJ80" s="158"/>
      <c r="MK80" s="158"/>
      <c r="ML80" s="158"/>
      <c r="MM80" s="158"/>
      <c r="MN80" s="158"/>
      <c r="MO80" s="158"/>
      <c r="MP80" s="158"/>
      <c r="MQ80" s="158"/>
      <c r="MR80" s="158"/>
      <c r="MS80" s="158"/>
      <c r="MT80" s="158"/>
      <c r="MU80" s="158"/>
      <c r="MV80" s="158"/>
      <c r="MW80" s="158"/>
      <c r="MX80" s="158"/>
      <c r="MY80" s="158"/>
      <c r="MZ80" s="158"/>
      <c r="NA80" s="158"/>
      <c r="NB80" s="158"/>
      <c r="NC80" s="158"/>
      <c r="ND80" s="158"/>
      <c r="NE80" s="158"/>
      <c r="NF80" s="158"/>
      <c r="NG80" s="158"/>
      <c r="NH80" s="158"/>
      <c r="NI80" s="158"/>
      <c r="NJ80" s="158"/>
      <c r="NK80" s="158"/>
      <c r="NL80" s="158"/>
      <c r="NM80" s="158"/>
      <c r="NN80" s="158"/>
      <c r="NO80" s="158"/>
      <c r="NP80" s="158"/>
      <c r="NQ80" s="158"/>
      <c r="NR80" s="158"/>
      <c r="NS80" s="158"/>
      <c r="NT80" s="158"/>
      <c r="NU80" s="158"/>
      <c r="NV80" s="158"/>
      <c r="NW80" s="158"/>
      <c r="NX80" s="158"/>
      <c r="NY80" s="158"/>
      <c r="NZ80" s="158"/>
      <c r="OA80" s="158"/>
      <c r="OB80" s="158"/>
      <c r="OC80" s="158"/>
      <c r="OD80" s="158"/>
      <c r="OE80" s="158"/>
      <c r="OF80" s="158"/>
      <c r="OG80" s="158"/>
      <c r="OH80" s="158"/>
      <c r="OI80" s="158"/>
      <c r="OJ80" s="158"/>
      <c r="OK80" s="158"/>
      <c r="OL80" s="158"/>
      <c r="OM80" s="158"/>
      <c r="ON80" s="158"/>
      <c r="OO80" s="158"/>
      <c r="OP80" s="158"/>
      <c r="OQ80" s="158"/>
      <c r="OR80" s="158"/>
      <c r="OS80" s="158"/>
      <c r="OT80" s="158"/>
      <c r="OU80" s="158"/>
      <c r="OV80" s="158"/>
      <c r="OW80" s="158"/>
      <c r="OX80" s="158"/>
      <c r="OY80" s="158"/>
      <c r="OZ80" s="158"/>
      <c r="PA80" s="158"/>
      <c r="PB80" s="158"/>
      <c r="PC80" s="158"/>
      <c r="PD80" s="158"/>
      <c r="PE80" s="158"/>
      <c r="PF80" s="158"/>
      <c r="PG80" s="158"/>
      <c r="PH80" s="158"/>
      <c r="PI80" s="158"/>
      <c r="PJ80" s="158"/>
      <c r="PK80" s="158"/>
      <c r="PL80" s="158"/>
      <c r="PM80" s="158"/>
      <c r="PN80" s="158"/>
      <c r="PO80" s="158"/>
      <c r="PP80" s="158"/>
      <c r="PQ80" s="158"/>
      <c r="PR80" s="158"/>
      <c r="PS80" s="158"/>
      <c r="PT80" s="158"/>
      <c r="PU80" s="158"/>
      <c r="PV80" s="158"/>
      <c r="PW80" s="158"/>
      <c r="PX80" s="158"/>
      <c r="PY80" s="158"/>
      <c r="PZ80" s="158"/>
      <c r="QA80" s="158"/>
      <c r="QB80" s="158"/>
      <c r="QC80" s="158"/>
      <c r="QD80" s="158"/>
      <c r="QE80" s="158"/>
      <c r="QF80" s="158"/>
      <c r="QG80" s="158"/>
      <c r="QH80" s="158"/>
      <c r="QI80" s="158"/>
      <c r="QJ80" s="158"/>
      <c r="QK80" s="158"/>
      <c r="QL80" s="158"/>
      <c r="QM80" s="158"/>
      <c r="QN80" s="158"/>
      <c r="QO80" s="158"/>
      <c r="QP80" s="158"/>
      <c r="QQ80" s="158"/>
      <c r="QR80" s="158"/>
      <c r="QS80" s="158"/>
      <c r="QT80" s="158"/>
      <c r="QU80" s="158"/>
      <c r="QV80" s="158"/>
      <c r="QW80" s="158"/>
      <c r="QX80" s="158"/>
      <c r="QY80" s="158"/>
      <c r="QZ80" s="158"/>
      <c r="RA80" s="158"/>
      <c r="RB80" s="158"/>
      <c r="RC80" s="158"/>
      <c r="RD80" s="158"/>
      <c r="RE80" s="158"/>
      <c r="RF80" s="158"/>
      <c r="RG80" s="158"/>
      <c r="RH80" s="158"/>
      <c r="RI80" s="158"/>
      <c r="RJ80" s="158"/>
      <c r="RK80" s="158"/>
      <c r="RL80" s="158"/>
      <c r="RM80" s="158"/>
      <c r="RN80" s="158"/>
      <c r="RO80" s="158"/>
      <c r="RP80" s="158"/>
      <c r="RQ80" s="158"/>
      <c r="RR80" s="158"/>
      <c r="RS80" s="158"/>
      <c r="RT80" s="158"/>
      <c r="RU80" s="158"/>
      <c r="RV80" s="158"/>
      <c r="RW80" s="158"/>
      <c r="RX80" s="158"/>
      <c r="RY80" s="158"/>
      <c r="RZ80" s="158"/>
      <c r="SA80" s="158"/>
      <c r="SB80" s="158"/>
      <c r="SC80" s="158"/>
      <c r="SD80" s="158"/>
      <c r="SE80" s="158"/>
      <c r="SF80" s="158"/>
      <c r="SG80" s="158"/>
      <c r="SH80" s="158"/>
      <c r="SI80" s="158"/>
      <c r="SJ80" s="158"/>
      <c r="SK80" s="158"/>
      <c r="SL80" s="158"/>
      <c r="SM80" s="158"/>
      <c r="SN80" s="158"/>
      <c r="SO80" s="158"/>
      <c r="SP80" s="158"/>
      <c r="SQ80" s="158"/>
      <c r="SR80" s="158"/>
      <c r="SS80" s="158"/>
      <c r="ST80" s="158"/>
      <c r="SU80" s="158"/>
      <c r="SV80" s="158"/>
      <c r="SW80" s="158"/>
      <c r="SX80" s="158"/>
      <c r="SY80" s="158"/>
      <c r="SZ80" s="158"/>
      <c r="TA80" s="158"/>
      <c r="TB80" s="158"/>
      <c r="TC80" s="158"/>
      <c r="TD80" s="158"/>
      <c r="TE80" s="158"/>
      <c r="TF80" s="158"/>
      <c r="TG80" s="158"/>
      <c r="TH80" s="158"/>
      <c r="TI80" s="158"/>
      <c r="TJ80" s="158"/>
      <c r="TK80" s="158"/>
      <c r="TL80" s="158"/>
      <c r="TM80" s="158"/>
      <c r="TN80" s="158"/>
      <c r="TO80" s="158"/>
      <c r="TP80" s="158"/>
      <c r="TQ80" s="158"/>
      <c r="TR80" s="158"/>
      <c r="TS80" s="158"/>
      <c r="TT80" s="158"/>
      <c r="TU80" s="158"/>
      <c r="TV80" s="158"/>
      <c r="TW80" s="158"/>
      <c r="TX80" s="158"/>
      <c r="TY80" s="158"/>
      <c r="TZ80" s="158"/>
      <c r="UA80" s="158"/>
      <c r="UB80" s="158"/>
      <c r="UC80" s="158"/>
      <c r="UD80" s="158"/>
      <c r="UE80" s="158"/>
      <c r="UF80" s="158"/>
      <c r="UG80" s="158"/>
      <c r="UH80" s="158"/>
      <c r="UI80" s="158"/>
      <c r="UJ80" s="158"/>
      <c r="UK80" s="158"/>
      <c r="UL80" s="158"/>
      <c r="UM80" s="158"/>
      <c r="UN80" s="158"/>
      <c r="UO80" s="158"/>
      <c r="UP80" s="158"/>
      <c r="UQ80" s="158"/>
      <c r="US80" s="158"/>
      <c r="UT80" s="158"/>
      <c r="UU80" s="158"/>
      <c r="UV80" s="158"/>
      <c r="UW80" s="158"/>
      <c r="UX80" s="158"/>
      <c r="UY80" s="158"/>
      <c r="UZ80" s="158"/>
      <c r="VA80" s="158"/>
      <c r="VB80" s="158"/>
      <c r="VC80" s="158"/>
      <c r="VD80" s="158"/>
      <c r="VE80" s="158"/>
      <c r="VF80" s="158"/>
      <c r="VG80" s="158"/>
      <c r="VH80" s="158"/>
      <c r="VI80" s="158"/>
      <c r="VJ80" s="158"/>
      <c r="VK80" s="158"/>
      <c r="VL80" s="158"/>
      <c r="VN80" s="158"/>
      <c r="VO80" s="158"/>
      <c r="VP80" s="158"/>
      <c r="VQ80" s="158"/>
      <c r="VR80" s="158"/>
      <c r="VS80" s="158"/>
      <c r="VT80" s="158"/>
      <c r="VU80" s="158"/>
      <c r="VV80" s="158"/>
      <c r="VW80" s="158"/>
      <c r="VX80" s="158"/>
      <c r="VY80" s="158"/>
      <c r="VZ80" s="158"/>
      <c r="WA80" s="158"/>
      <c r="WB80" s="158"/>
      <c r="WC80" s="158"/>
      <c r="WD80" s="158"/>
      <c r="WE80" s="158"/>
      <c r="WF80" s="158"/>
      <c r="WG80" s="158"/>
      <c r="WI80" s="158"/>
      <c r="WJ80" s="158"/>
      <c r="WK80" s="158"/>
      <c r="WL80" s="158"/>
      <c r="WM80" s="158"/>
      <c r="WN80" s="158"/>
      <c r="WO80" s="158"/>
      <c r="WP80" s="158"/>
      <c r="WQ80" s="158"/>
      <c r="WR80" s="158"/>
      <c r="WS80" s="158"/>
      <c r="WT80" s="158"/>
      <c r="WU80" s="158"/>
      <c r="WV80" s="158"/>
      <c r="WW80" s="158"/>
      <c r="WX80" s="158"/>
      <c r="WY80" s="158"/>
      <c r="WZ80" s="158"/>
      <c r="XA80" s="158"/>
      <c r="XB80" s="158"/>
      <c r="XD80" s="158"/>
      <c r="XE80" s="158"/>
      <c r="XF80" s="158"/>
      <c r="XG80" s="158"/>
      <c r="XH80" s="158"/>
      <c r="XI80" s="158"/>
      <c r="XJ80" s="158"/>
      <c r="XK80" s="158"/>
      <c r="XL80" s="158"/>
      <c r="XM80" s="158"/>
      <c r="XN80" s="158"/>
      <c r="XO80" s="158"/>
      <c r="XP80" s="158"/>
      <c r="XQ80" s="158"/>
      <c r="XR80" s="158"/>
      <c r="XS80" s="158"/>
      <c r="XT80" s="158"/>
      <c r="XU80" s="158"/>
      <c r="XV80" s="158"/>
      <c r="XW80" s="158"/>
      <c r="XY80" s="158"/>
      <c r="XZ80" s="158"/>
      <c r="YA80" s="158"/>
      <c r="YB80" s="158"/>
      <c r="YC80" s="158"/>
      <c r="YD80" s="158"/>
      <c r="YE80" s="158"/>
      <c r="YF80" s="158"/>
      <c r="YG80" s="158"/>
      <c r="YH80" s="158"/>
      <c r="YI80" s="158"/>
      <c r="YJ80" s="158"/>
      <c r="YK80" s="158"/>
      <c r="YL80" s="158"/>
      <c r="YM80" s="158"/>
      <c r="YN80" s="158"/>
      <c r="YO80" s="158"/>
      <c r="YP80" s="158"/>
      <c r="YQ80" s="158"/>
      <c r="YR80" s="158"/>
      <c r="YT80" s="158"/>
      <c r="YU80" s="158"/>
      <c r="YV80" s="158"/>
      <c r="YW80" s="158"/>
      <c r="YX80" s="158"/>
      <c r="YY80" s="158"/>
      <c r="YZ80" s="158"/>
      <c r="ZA80" s="158"/>
      <c r="ZB80" s="158"/>
      <c r="ZC80" s="158"/>
      <c r="ZD80" s="158"/>
      <c r="ZE80" s="158"/>
      <c r="ZF80" s="158"/>
      <c r="ZG80" s="158"/>
      <c r="ZH80" s="158"/>
      <c r="ZI80" s="158"/>
      <c r="ZJ80" s="158"/>
      <c r="ZK80" s="158"/>
      <c r="ZL80" s="158"/>
      <c r="ZM80" s="158"/>
      <c r="ZO80" s="158"/>
      <c r="ZP80" s="158"/>
      <c r="ZQ80" s="158"/>
      <c r="ZR80" s="158"/>
      <c r="ZS80" s="158"/>
      <c r="ZT80" s="158"/>
      <c r="ZU80" s="158"/>
      <c r="ZV80" s="158"/>
      <c r="ZW80" s="158"/>
      <c r="ZX80" s="158"/>
      <c r="ZY80" s="158"/>
      <c r="ZZ80" s="158"/>
      <c r="AAA80" s="158"/>
      <c r="AAB80" s="158"/>
      <c r="AAC80" s="158"/>
      <c r="AAD80" s="158"/>
      <c r="AAE80" s="158"/>
      <c r="AAF80" s="158"/>
      <c r="AAG80" s="158"/>
      <c r="AAH80" s="158"/>
      <c r="AAJ80" s="158"/>
      <c r="AAK80" s="158"/>
      <c r="AAL80" s="158"/>
      <c r="AAM80" s="158"/>
      <c r="AAN80" s="158"/>
      <c r="AAO80" s="158"/>
      <c r="AAP80" s="158"/>
      <c r="AAQ80" s="158"/>
      <c r="AAR80" s="158"/>
      <c r="AAS80" s="158"/>
      <c r="AAT80" s="158"/>
      <c r="AAU80" s="158"/>
      <c r="AAV80" s="158"/>
      <c r="AAW80" s="158"/>
      <c r="AAX80" s="158"/>
      <c r="AAY80" s="158"/>
      <c r="AAZ80" s="158"/>
      <c r="ABA80" s="158"/>
      <c r="ABB80" s="158"/>
      <c r="ABC80" s="158"/>
      <c r="ABE80" s="158"/>
      <c r="ABF80" s="158"/>
      <c r="ABG80" s="158"/>
      <c r="ABH80" s="158"/>
      <c r="ABI80" s="158"/>
      <c r="ABJ80" s="158"/>
      <c r="ABK80" s="158"/>
      <c r="ABL80" s="158"/>
      <c r="ABM80" s="158"/>
      <c r="ABN80" s="158"/>
      <c r="ABO80" s="158"/>
      <c r="ABP80" s="158"/>
      <c r="ABQ80" s="158"/>
      <c r="ABR80" s="158"/>
      <c r="ABS80" s="158"/>
      <c r="ABT80" s="158"/>
      <c r="ABU80" s="158"/>
      <c r="ABV80" s="158"/>
      <c r="ABW80" s="158"/>
      <c r="ABX80" s="158"/>
      <c r="ABZ80" s="158"/>
      <c r="ACA80" s="158"/>
      <c r="ACB80" s="158"/>
      <c r="ACC80" s="158"/>
      <c r="ACD80" s="158"/>
      <c r="ACE80" s="158"/>
      <c r="ACF80" s="158"/>
      <c r="ACG80" s="158"/>
      <c r="ACH80" s="158"/>
      <c r="ACI80" s="158"/>
      <c r="ACJ80" s="158"/>
      <c r="ACK80" s="158"/>
      <c r="ACL80" s="158"/>
      <c r="ACM80" s="158"/>
      <c r="ACN80" s="158"/>
      <c r="ACO80" s="158"/>
      <c r="ACP80" s="158"/>
      <c r="ACQ80" s="158"/>
      <c r="ACR80" s="158"/>
      <c r="ACS80" s="158"/>
      <c r="ACU80" s="158"/>
      <c r="ACV80" s="158"/>
      <c r="ACW80" s="158"/>
      <c r="ACX80" s="158"/>
      <c r="ACY80" s="158"/>
      <c r="ACZ80" s="158"/>
      <c r="ADA80" s="158"/>
      <c r="ADB80" s="158"/>
      <c r="ADC80" s="158"/>
      <c r="ADD80" s="158"/>
      <c r="ADE80" s="158"/>
      <c r="ADF80" s="158"/>
      <c r="ADG80" s="158"/>
      <c r="ADH80" s="158"/>
      <c r="ADI80" s="158"/>
      <c r="ADJ80" s="158"/>
      <c r="ADK80" s="158"/>
      <c r="ADL80" s="158"/>
      <c r="ADM80" s="158"/>
      <c r="ADN80" s="158"/>
      <c r="ADP80" s="158"/>
      <c r="ADQ80" s="158"/>
      <c r="ADR80" s="158"/>
      <c r="ADS80" s="158"/>
      <c r="ADT80" s="158"/>
      <c r="ADU80" s="158"/>
      <c r="ADV80" s="158"/>
      <c r="ADW80" s="158"/>
      <c r="ADX80" s="158"/>
      <c r="ADY80" s="158"/>
      <c r="ADZ80" s="158"/>
      <c r="AEA80" s="158"/>
      <c r="AEB80" s="158"/>
      <c r="AEC80" s="158"/>
      <c r="AED80" s="158"/>
      <c r="AEE80" s="158"/>
      <c r="AEF80" s="158"/>
      <c r="AEG80" s="158"/>
      <c r="AEH80" s="158"/>
      <c r="AEI80" s="158"/>
      <c r="AEK80" s="158"/>
      <c r="AEL80" s="158"/>
      <c r="AEM80" s="158"/>
      <c r="AEN80" s="158"/>
      <c r="AEO80" s="158"/>
      <c r="AEP80" s="158"/>
      <c r="AEQ80" s="158"/>
      <c r="AER80" s="158"/>
      <c r="AES80" s="158"/>
      <c r="AET80" s="158"/>
      <c r="AEU80" s="158"/>
      <c r="AEV80" s="158"/>
      <c r="AEW80" s="158"/>
      <c r="AEX80" s="158"/>
      <c r="AEY80" s="158"/>
      <c r="AEZ80" s="158"/>
      <c r="AFA80" s="158"/>
      <c r="AFB80" s="158"/>
      <c r="AFC80" s="158"/>
      <c r="AFD80" s="158"/>
    </row>
    <row r="81" spans="1:836" s="159" customFormat="1" ht="20.100000000000001" customHeight="1" outlineLevel="4">
      <c r="A81" s="166"/>
      <c r="B81" s="162" t="s">
        <v>494</v>
      </c>
      <c r="C81" s="100" t="s">
        <v>498</v>
      </c>
      <c r="D81" s="110"/>
      <c r="E81" s="167"/>
      <c r="F81" s="211">
        <f>G80+14</f>
        <v>45556</v>
      </c>
      <c r="G81" s="212">
        <f t="shared" ref="G81:G82" si="82">F81+H81-1</f>
        <v>45583</v>
      </c>
      <c r="H81" s="156">
        <v>28</v>
      </c>
      <c r="I81" s="157">
        <f t="shared" ca="1" si="80"/>
        <v>0</v>
      </c>
      <c r="J81" s="207">
        <f ca="1">H81*K81-H81*I81</f>
        <v>0</v>
      </c>
      <c r="K81" s="111">
        <v>0</v>
      </c>
      <c r="L81" s="158"/>
      <c r="M81" s="158"/>
      <c r="N81" s="158"/>
      <c r="O81" s="158"/>
      <c r="P81" s="158"/>
      <c r="Q81" s="158"/>
      <c r="R81" s="158"/>
      <c r="S81" s="158"/>
      <c r="T81" s="158"/>
      <c r="U81" s="158"/>
      <c r="V81" s="158"/>
      <c r="W81" s="158"/>
      <c r="X81" s="158"/>
      <c r="Y81" s="158"/>
      <c r="Z81" s="158"/>
      <c r="AA81" s="158"/>
      <c r="AB81" s="158"/>
      <c r="AC81" s="158"/>
      <c r="AD81" s="158"/>
      <c r="AE81" s="158"/>
      <c r="AF81" s="158"/>
      <c r="AG81" s="158"/>
      <c r="AH81" s="158"/>
      <c r="AI81" s="158"/>
      <c r="AJ81" s="158"/>
      <c r="AK81" s="158"/>
      <c r="AL81" s="158"/>
      <c r="AM81" s="158"/>
      <c r="AN81" s="158"/>
      <c r="AO81" s="158"/>
      <c r="AP81" s="158"/>
      <c r="AQ81" s="158"/>
      <c r="AR81" s="158"/>
      <c r="AS81" s="158"/>
      <c r="AT81" s="158"/>
      <c r="AU81" s="158"/>
      <c r="AV81" s="158"/>
      <c r="AW81" s="158"/>
      <c r="AX81" s="158"/>
      <c r="AY81" s="158"/>
      <c r="AZ81" s="158"/>
      <c r="BA81" s="158"/>
      <c r="BB81" s="158"/>
      <c r="BC81" s="158"/>
      <c r="BD81" s="158"/>
      <c r="BE81" s="158"/>
      <c r="BF81" s="158"/>
      <c r="BG81" s="158"/>
      <c r="BH81" s="158"/>
      <c r="BI81" s="158"/>
      <c r="BJ81" s="158"/>
      <c r="BK81" s="158"/>
      <c r="BL81" s="158"/>
      <c r="BM81" s="158"/>
      <c r="BN81" s="158"/>
      <c r="BO81" s="158"/>
      <c r="BP81" s="158"/>
      <c r="BQ81" s="158"/>
      <c r="BR81" s="158"/>
      <c r="BS81" s="158"/>
      <c r="BT81" s="158"/>
      <c r="BU81" s="158"/>
      <c r="BV81" s="158"/>
      <c r="BW81" s="158"/>
      <c r="BX81" s="158"/>
      <c r="BY81" s="158"/>
      <c r="BZ81" s="158"/>
      <c r="CA81" s="158"/>
      <c r="CB81" s="158"/>
      <c r="CC81" s="158"/>
      <c r="CD81" s="158"/>
      <c r="CE81" s="158"/>
      <c r="CF81" s="158"/>
      <c r="CG81" s="158"/>
      <c r="CH81" s="158"/>
      <c r="CI81" s="158"/>
      <c r="CJ81" s="158"/>
      <c r="CK81" s="158"/>
      <c r="CL81" s="158"/>
      <c r="CM81" s="158"/>
      <c r="CN81" s="158"/>
      <c r="CO81" s="158"/>
      <c r="CP81" s="158"/>
      <c r="CQ81" s="158"/>
      <c r="CR81" s="158"/>
      <c r="CS81" s="158"/>
      <c r="CT81" s="158"/>
      <c r="CU81" s="158"/>
      <c r="CV81" s="158"/>
      <c r="CW81" s="158"/>
      <c r="CX81" s="158"/>
      <c r="CY81" s="158"/>
      <c r="CZ81" s="158"/>
      <c r="DA81" s="158"/>
      <c r="DB81" s="158"/>
      <c r="DC81" s="158"/>
      <c r="DD81" s="158"/>
      <c r="DE81" s="158"/>
      <c r="DF81" s="158"/>
      <c r="DG81" s="158"/>
      <c r="DH81" s="158"/>
      <c r="DI81" s="158"/>
      <c r="DJ81" s="158"/>
      <c r="DK81" s="158"/>
      <c r="DL81" s="158"/>
      <c r="DM81" s="158"/>
      <c r="DN81" s="158"/>
      <c r="DO81" s="158"/>
      <c r="DP81" s="158"/>
      <c r="DQ81" s="158"/>
      <c r="DR81" s="158"/>
      <c r="DS81" s="158"/>
      <c r="DT81" s="158"/>
      <c r="DU81" s="158"/>
      <c r="DV81" s="158"/>
      <c r="DW81" s="158"/>
      <c r="DX81" s="158"/>
      <c r="DY81" s="158"/>
      <c r="DZ81" s="158"/>
      <c r="EA81" s="158"/>
      <c r="EB81" s="158"/>
      <c r="EC81" s="158"/>
      <c r="ED81" s="158"/>
      <c r="EE81" s="158"/>
      <c r="EF81" s="158"/>
      <c r="EG81" s="158"/>
      <c r="EH81" s="158"/>
      <c r="EI81" s="158"/>
      <c r="EJ81" s="158"/>
      <c r="EK81" s="158"/>
      <c r="EL81" s="158"/>
      <c r="EM81" s="158"/>
      <c r="EN81" s="158"/>
      <c r="EO81" s="158"/>
      <c r="EP81" s="158"/>
      <c r="EQ81" s="158"/>
      <c r="ER81" s="158"/>
      <c r="ES81" s="158"/>
      <c r="ET81" s="158"/>
      <c r="EU81" s="158"/>
      <c r="EV81" s="158"/>
      <c r="EW81" s="158"/>
      <c r="EX81" s="158"/>
      <c r="EY81" s="158"/>
      <c r="EZ81" s="158"/>
      <c r="FA81" s="158"/>
      <c r="FB81" s="158"/>
      <c r="FC81" s="158"/>
      <c r="FD81" s="158"/>
      <c r="FE81" s="158"/>
      <c r="FF81" s="158"/>
      <c r="FG81" s="158"/>
      <c r="FH81" s="158"/>
      <c r="FI81" s="158"/>
      <c r="FJ81" s="158"/>
      <c r="FK81" s="158"/>
      <c r="FL81" s="158"/>
      <c r="FM81" s="158"/>
      <c r="FN81" s="158"/>
      <c r="FO81" s="158"/>
      <c r="FP81" s="158"/>
      <c r="FQ81" s="158"/>
      <c r="FR81" s="158"/>
      <c r="FS81" s="158"/>
      <c r="FT81" s="158"/>
      <c r="FU81" s="158"/>
      <c r="FV81" s="158"/>
      <c r="FW81" s="158"/>
      <c r="FX81" s="158"/>
      <c r="FY81" s="158"/>
      <c r="FZ81" s="158"/>
      <c r="GA81" s="158"/>
      <c r="GB81" s="158"/>
      <c r="GC81" s="158"/>
      <c r="GD81" s="158"/>
      <c r="GE81" s="158"/>
      <c r="GF81" s="158"/>
      <c r="GG81" s="158"/>
      <c r="GH81" s="158"/>
      <c r="GI81" s="158"/>
      <c r="GJ81" s="158"/>
      <c r="GK81" s="158"/>
      <c r="GL81" s="158"/>
      <c r="GM81" s="158"/>
      <c r="GN81" s="158"/>
      <c r="GO81" s="158"/>
      <c r="GP81" s="158"/>
      <c r="GQ81" s="158"/>
      <c r="GR81" s="158"/>
      <c r="GS81" s="158"/>
      <c r="GT81" s="158"/>
      <c r="GU81" s="158"/>
      <c r="GV81" s="158"/>
      <c r="GW81" s="158"/>
      <c r="GX81" s="158"/>
      <c r="GY81" s="158"/>
      <c r="GZ81" s="158"/>
      <c r="HA81" s="158"/>
      <c r="HB81" s="158"/>
      <c r="HC81" s="158"/>
      <c r="HD81" s="158"/>
      <c r="HE81" s="158"/>
      <c r="HF81" s="158"/>
      <c r="HG81" s="158"/>
      <c r="HH81" s="158"/>
      <c r="HI81" s="158"/>
      <c r="HJ81" s="158"/>
      <c r="HK81" s="158"/>
      <c r="HL81" s="158"/>
      <c r="HM81" s="158"/>
      <c r="HN81" s="158"/>
      <c r="HO81" s="158"/>
      <c r="HP81" s="158"/>
      <c r="HQ81" s="158"/>
      <c r="HR81" s="158"/>
      <c r="HS81" s="158"/>
      <c r="HT81" s="158"/>
      <c r="HU81" s="158"/>
      <c r="HV81" s="158"/>
      <c r="HW81" s="158"/>
      <c r="HX81" s="158"/>
      <c r="HY81" s="158"/>
      <c r="HZ81" s="158"/>
      <c r="IA81" s="158"/>
      <c r="IB81" s="158"/>
      <c r="IC81" s="158"/>
      <c r="ID81" s="158"/>
      <c r="IE81" s="158"/>
      <c r="IF81" s="158"/>
      <c r="IG81" s="158"/>
      <c r="IH81" s="158"/>
      <c r="II81" s="158"/>
      <c r="IJ81" s="158"/>
      <c r="IK81" s="158"/>
      <c r="IL81" s="158"/>
      <c r="IM81" s="158"/>
      <c r="IN81" s="158"/>
      <c r="IO81" s="158"/>
      <c r="IP81" s="158"/>
      <c r="IQ81" s="158"/>
      <c r="IR81" s="158"/>
      <c r="IS81" s="158"/>
      <c r="IT81" s="158"/>
      <c r="IU81" s="158"/>
      <c r="IV81" s="158"/>
      <c r="IW81" s="158"/>
      <c r="IX81" s="158"/>
      <c r="IY81" s="158"/>
      <c r="IZ81" s="158"/>
      <c r="JA81" s="158"/>
      <c r="JB81" s="158"/>
      <c r="JC81" s="158"/>
      <c r="JD81" s="158"/>
      <c r="JE81" s="158"/>
      <c r="JF81" s="158"/>
      <c r="JG81" s="158"/>
      <c r="JH81" s="158"/>
      <c r="JI81" s="158"/>
      <c r="JJ81" s="158"/>
      <c r="JK81" s="158"/>
      <c r="JL81" s="158"/>
      <c r="JM81" s="158"/>
      <c r="JN81" s="158"/>
      <c r="JO81" s="158"/>
      <c r="JP81" s="158"/>
      <c r="JQ81" s="158"/>
      <c r="JR81" s="158"/>
      <c r="JS81" s="158"/>
      <c r="JT81" s="158"/>
      <c r="JU81" s="158"/>
      <c r="JV81" s="158"/>
      <c r="JW81" s="158"/>
      <c r="JX81" s="158"/>
      <c r="JY81" s="158"/>
      <c r="JZ81" s="158"/>
      <c r="KA81" s="158"/>
      <c r="KB81" s="158"/>
      <c r="KC81" s="158"/>
      <c r="KD81" s="158"/>
      <c r="KE81" s="158"/>
      <c r="KF81" s="158"/>
      <c r="KG81" s="158"/>
      <c r="KH81" s="158"/>
      <c r="KI81" s="158"/>
      <c r="KJ81" s="158"/>
      <c r="KK81" s="158"/>
      <c r="KL81" s="158"/>
      <c r="KM81" s="158"/>
      <c r="KN81" s="158"/>
      <c r="KO81" s="158"/>
      <c r="KP81" s="158"/>
      <c r="KQ81" s="158"/>
      <c r="KR81" s="158"/>
      <c r="KS81" s="158"/>
      <c r="KT81" s="158"/>
      <c r="KU81" s="158"/>
      <c r="KV81" s="158"/>
      <c r="KW81" s="158"/>
      <c r="KX81" s="158"/>
      <c r="KY81" s="158"/>
      <c r="KZ81" s="158"/>
      <c r="LA81" s="158"/>
      <c r="LB81" s="158"/>
      <c r="LC81" s="158"/>
      <c r="LD81" s="158"/>
      <c r="LE81" s="158"/>
      <c r="LF81" s="158"/>
      <c r="LG81" s="158"/>
      <c r="LH81" s="158"/>
      <c r="LI81" s="158"/>
      <c r="LJ81" s="158"/>
      <c r="LK81" s="158"/>
      <c r="LL81" s="158"/>
      <c r="LM81" s="158"/>
      <c r="LN81" s="158"/>
      <c r="LO81" s="158"/>
      <c r="LP81" s="158"/>
      <c r="LQ81" s="158"/>
      <c r="LR81" s="158"/>
      <c r="LS81" s="158"/>
      <c r="LT81" s="158"/>
      <c r="LU81" s="158"/>
      <c r="LV81" s="158"/>
      <c r="LW81" s="158"/>
      <c r="LX81" s="158"/>
      <c r="LY81" s="158"/>
      <c r="LZ81" s="158"/>
      <c r="MA81" s="158"/>
      <c r="MB81" s="158"/>
      <c r="MC81" s="158"/>
      <c r="MD81" s="158"/>
      <c r="ME81" s="158"/>
      <c r="MF81" s="158"/>
      <c r="MG81" s="158"/>
      <c r="MH81" s="158"/>
      <c r="MI81" s="158"/>
      <c r="MJ81" s="158"/>
      <c r="MK81" s="158"/>
      <c r="ML81" s="158"/>
      <c r="MM81" s="158"/>
      <c r="MN81" s="158"/>
      <c r="MO81" s="158"/>
      <c r="MP81" s="158"/>
      <c r="MQ81" s="158"/>
      <c r="MR81" s="158"/>
      <c r="MS81" s="158"/>
      <c r="MT81" s="158"/>
      <c r="MU81" s="158"/>
      <c r="MV81" s="158"/>
      <c r="MW81" s="158"/>
      <c r="MX81" s="158"/>
      <c r="MY81" s="158"/>
      <c r="MZ81" s="158"/>
      <c r="NA81" s="158"/>
      <c r="NB81" s="158"/>
      <c r="NC81" s="158"/>
      <c r="ND81" s="158"/>
      <c r="NE81" s="158"/>
      <c r="NF81" s="158"/>
      <c r="NG81" s="158"/>
      <c r="NH81" s="158"/>
      <c r="NI81" s="158"/>
      <c r="NJ81" s="158"/>
      <c r="NK81" s="158"/>
      <c r="NL81" s="158"/>
      <c r="NM81" s="158"/>
      <c r="NN81" s="158"/>
      <c r="NO81" s="158"/>
      <c r="NP81" s="158"/>
      <c r="NQ81" s="158"/>
      <c r="NR81" s="158"/>
      <c r="NS81" s="158"/>
      <c r="NT81" s="158"/>
      <c r="NU81" s="158"/>
      <c r="NV81" s="158"/>
      <c r="NW81" s="158"/>
      <c r="NX81" s="158"/>
      <c r="NY81" s="158"/>
      <c r="NZ81" s="158"/>
      <c r="OA81" s="158"/>
      <c r="OB81" s="158"/>
      <c r="OC81" s="158"/>
      <c r="OD81" s="158"/>
      <c r="OE81" s="158"/>
      <c r="OF81" s="158"/>
      <c r="OG81" s="158"/>
      <c r="OH81" s="158"/>
      <c r="OI81" s="158"/>
      <c r="OJ81" s="158"/>
      <c r="OK81" s="158"/>
      <c r="OL81" s="158"/>
      <c r="OM81" s="158"/>
      <c r="ON81" s="158"/>
      <c r="OO81" s="158"/>
      <c r="OP81" s="158"/>
      <c r="OQ81" s="158"/>
      <c r="OR81" s="158"/>
      <c r="OS81" s="158"/>
      <c r="OT81" s="158"/>
      <c r="OU81" s="158"/>
      <c r="OV81" s="158"/>
      <c r="OW81" s="158"/>
      <c r="OX81" s="158"/>
      <c r="OY81" s="158"/>
      <c r="OZ81" s="158"/>
      <c r="PA81" s="158"/>
      <c r="PB81" s="158"/>
      <c r="PC81" s="158"/>
      <c r="PD81" s="158"/>
      <c r="PE81" s="158"/>
      <c r="PF81" s="158"/>
      <c r="PG81" s="158"/>
      <c r="PH81" s="158"/>
      <c r="PI81" s="158"/>
      <c r="PJ81" s="158"/>
      <c r="PK81" s="158"/>
      <c r="PL81" s="158"/>
      <c r="PM81" s="158"/>
      <c r="PN81" s="158"/>
      <c r="PO81" s="158"/>
      <c r="PP81" s="158"/>
      <c r="PQ81" s="158"/>
      <c r="PR81" s="158"/>
      <c r="PS81" s="158"/>
      <c r="PT81" s="158"/>
      <c r="PU81" s="158"/>
      <c r="PV81" s="158"/>
      <c r="PW81" s="158"/>
      <c r="PX81" s="158"/>
      <c r="PY81" s="158"/>
      <c r="PZ81" s="158"/>
      <c r="QA81" s="158"/>
      <c r="QB81" s="158"/>
      <c r="QC81" s="158"/>
      <c r="QD81" s="158"/>
      <c r="QE81" s="158"/>
      <c r="QF81" s="158"/>
      <c r="QG81" s="158"/>
      <c r="QH81" s="158"/>
      <c r="QI81" s="158"/>
      <c r="QJ81" s="158"/>
      <c r="QK81" s="158"/>
      <c r="QL81" s="158"/>
      <c r="QM81" s="158"/>
      <c r="QN81" s="158"/>
      <c r="QO81" s="158"/>
      <c r="QP81" s="158"/>
      <c r="QQ81" s="158"/>
      <c r="QR81" s="158"/>
      <c r="QS81" s="158"/>
      <c r="QT81" s="158"/>
      <c r="QU81" s="158"/>
      <c r="QV81" s="158"/>
      <c r="QW81" s="158"/>
      <c r="QX81" s="158"/>
      <c r="QY81" s="158"/>
      <c r="QZ81" s="158"/>
      <c r="RA81" s="158"/>
      <c r="RB81" s="158"/>
      <c r="RC81" s="158"/>
      <c r="RD81" s="158"/>
      <c r="RE81" s="158"/>
      <c r="RF81" s="158"/>
      <c r="RG81" s="158"/>
      <c r="RH81" s="158"/>
      <c r="RI81" s="158"/>
      <c r="RJ81" s="158"/>
      <c r="RK81" s="158"/>
      <c r="RL81" s="158"/>
      <c r="RM81" s="158"/>
      <c r="RN81" s="158"/>
      <c r="RO81" s="158"/>
      <c r="RP81" s="158"/>
      <c r="RQ81" s="158"/>
      <c r="RR81" s="158"/>
      <c r="RS81" s="158"/>
      <c r="RT81" s="158"/>
      <c r="RU81" s="158"/>
      <c r="RV81" s="158"/>
      <c r="RW81" s="158"/>
      <c r="RX81" s="158"/>
      <c r="RY81" s="158"/>
      <c r="RZ81" s="158"/>
      <c r="SA81" s="158"/>
      <c r="SB81" s="158"/>
      <c r="SC81" s="158"/>
      <c r="SD81" s="158"/>
      <c r="SE81" s="158"/>
      <c r="SF81" s="158"/>
      <c r="SG81" s="158"/>
      <c r="SH81" s="158"/>
      <c r="SI81" s="158"/>
      <c r="SJ81" s="158"/>
      <c r="SK81" s="158"/>
      <c r="SL81" s="158"/>
      <c r="SM81" s="158"/>
      <c r="SN81" s="158"/>
      <c r="SO81" s="158"/>
      <c r="SP81" s="158"/>
      <c r="SQ81" s="158"/>
      <c r="SR81" s="158"/>
      <c r="SS81" s="158"/>
      <c r="ST81" s="158"/>
      <c r="SU81" s="158"/>
      <c r="SV81" s="158"/>
      <c r="SW81" s="158"/>
      <c r="SX81" s="158"/>
      <c r="SY81" s="158"/>
      <c r="SZ81" s="158"/>
      <c r="TA81" s="158"/>
      <c r="TB81" s="158"/>
      <c r="TC81" s="158"/>
      <c r="TD81" s="158"/>
      <c r="TE81" s="158"/>
      <c r="TF81" s="158"/>
      <c r="TG81" s="158"/>
      <c r="TH81" s="158"/>
      <c r="TI81" s="158"/>
      <c r="TJ81" s="158"/>
      <c r="TK81" s="158"/>
      <c r="TL81" s="158"/>
      <c r="TM81" s="158"/>
      <c r="TN81" s="158"/>
      <c r="TO81" s="158"/>
      <c r="TP81" s="158"/>
      <c r="TQ81" s="158"/>
      <c r="TR81" s="158"/>
      <c r="TS81" s="158"/>
      <c r="TT81" s="158"/>
      <c r="TU81" s="158"/>
      <c r="TV81" s="158"/>
      <c r="TW81" s="158"/>
      <c r="TX81" s="158"/>
      <c r="TY81" s="158"/>
      <c r="TZ81" s="158"/>
      <c r="UA81" s="158"/>
      <c r="UB81" s="158"/>
      <c r="UC81" s="158"/>
      <c r="UD81" s="158"/>
      <c r="UE81" s="158"/>
      <c r="UF81" s="158"/>
      <c r="UG81" s="158"/>
      <c r="UH81" s="158"/>
      <c r="UI81" s="158"/>
      <c r="UJ81" s="158"/>
      <c r="UK81" s="158"/>
      <c r="UL81" s="158"/>
      <c r="UM81" s="158"/>
      <c r="UN81" s="158"/>
      <c r="UO81" s="158"/>
      <c r="UP81" s="158"/>
      <c r="UQ81" s="158"/>
      <c r="US81" s="158"/>
      <c r="UT81" s="158"/>
      <c r="UU81" s="158"/>
      <c r="UV81" s="158"/>
      <c r="UW81" s="158"/>
      <c r="UX81" s="158"/>
      <c r="UY81" s="158"/>
      <c r="UZ81" s="158"/>
      <c r="VA81" s="158"/>
      <c r="VB81" s="158"/>
      <c r="VC81" s="158"/>
      <c r="VD81" s="158"/>
      <c r="VE81" s="158"/>
      <c r="VF81" s="158"/>
      <c r="VG81" s="158"/>
      <c r="VH81" s="158"/>
      <c r="VI81" s="158"/>
      <c r="VJ81" s="158"/>
      <c r="VK81" s="158"/>
      <c r="VL81" s="158"/>
      <c r="VN81" s="158"/>
      <c r="VO81" s="158"/>
      <c r="VP81" s="158"/>
      <c r="VQ81" s="158"/>
      <c r="VR81" s="158"/>
      <c r="VS81" s="158"/>
      <c r="VT81" s="158"/>
      <c r="VU81" s="158"/>
      <c r="VV81" s="158"/>
      <c r="VW81" s="158"/>
      <c r="VX81" s="158"/>
      <c r="VY81" s="158"/>
      <c r="VZ81" s="158"/>
      <c r="WA81" s="158"/>
      <c r="WB81" s="158"/>
      <c r="WC81" s="158"/>
      <c r="WD81" s="158"/>
      <c r="WE81" s="158"/>
      <c r="WF81" s="158"/>
      <c r="WG81" s="158"/>
      <c r="WI81" s="158"/>
      <c r="WJ81" s="158"/>
      <c r="WK81" s="158"/>
      <c r="WL81" s="158"/>
      <c r="WM81" s="158"/>
      <c r="WN81" s="158"/>
      <c r="WO81" s="158"/>
      <c r="WP81" s="158"/>
      <c r="WQ81" s="158"/>
      <c r="WR81" s="158"/>
      <c r="WS81" s="158"/>
      <c r="WT81" s="158"/>
      <c r="WU81" s="158"/>
      <c r="WV81" s="158"/>
      <c r="WW81" s="158"/>
      <c r="WX81" s="158"/>
      <c r="WY81" s="158"/>
      <c r="WZ81" s="158"/>
      <c r="XA81" s="158"/>
      <c r="XB81" s="158"/>
      <c r="XD81" s="158"/>
      <c r="XE81" s="158"/>
      <c r="XF81" s="158"/>
      <c r="XG81" s="158"/>
      <c r="XH81" s="158"/>
      <c r="XI81" s="158"/>
      <c r="XJ81" s="158"/>
      <c r="XK81" s="158"/>
      <c r="XL81" s="158"/>
      <c r="XM81" s="158"/>
      <c r="XN81" s="158"/>
      <c r="XO81" s="158"/>
      <c r="XP81" s="158"/>
      <c r="XQ81" s="158"/>
      <c r="XR81" s="158"/>
      <c r="XS81" s="158"/>
      <c r="XT81" s="158"/>
      <c r="XU81" s="158"/>
      <c r="XV81" s="158"/>
      <c r="XW81" s="158"/>
      <c r="XY81" s="158"/>
      <c r="XZ81" s="158"/>
      <c r="YA81" s="158"/>
      <c r="YB81" s="158"/>
      <c r="YC81" s="158"/>
      <c r="YD81" s="158"/>
      <c r="YE81" s="158"/>
      <c r="YF81" s="158"/>
      <c r="YG81" s="158"/>
      <c r="YH81" s="158"/>
      <c r="YI81" s="158"/>
      <c r="YJ81" s="158"/>
      <c r="YK81" s="158"/>
      <c r="YL81" s="158"/>
      <c r="YM81" s="158"/>
      <c r="YN81" s="158"/>
      <c r="YO81" s="158"/>
      <c r="YP81" s="158"/>
      <c r="YQ81" s="158"/>
      <c r="YR81" s="158"/>
      <c r="YT81" s="158"/>
      <c r="YU81" s="158"/>
      <c r="YV81" s="158"/>
      <c r="YW81" s="158"/>
      <c r="YX81" s="158"/>
      <c r="YY81" s="158"/>
      <c r="YZ81" s="158"/>
      <c r="ZA81" s="158"/>
      <c r="ZB81" s="158"/>
      <c r="ZC81" s="158"/>
      <c r="ZD81" s="158"/>
      <c r="ZE81" s="158"/>
      <c r="ZF81" s="158"/>
      <c r="ZG81" s="158"/>
      <c r="ZH81" s="158"/>
      <c r="ZI81" s="158"/>
      <c r="ZJ81" s="158"/>
      <c r="ZK81" s="158"/>
      <c r="ZL81" s="158"/>
      <c r="ZM81" s="158"/>
      <c r="ZO81" s="158"/>
      <c r="ZP81" s="158"/>
      <c r="ZQ81" s="158"/>
      <c r="ZR81" s="158"/>
      <c r="ZS81" s="158"/>
      <c r="ZT81" s="158"/>
      <c r="ZU81" s="158"/>
      <c r="ZV81" s="158"/>
      <c r="ZW81" s="158"/>
      <c r="ZX81" s="158"/>
      <c r="ZY81" s="158"/>
      <c r="ZZ81" s="158"/>
      <c r="AAA81" s="158"/>
      <c r="AAB81" s="158"/>
      <c r="AAC81" s="158"/>
      <c r="AAD81" s="158"/>
      <c r="AAE81" s="158"/>
      <c r="AAF81" s="158"/>
      <c r="AAG81" s="158"/>
      <c r="AAH81" s="158"/>
      <c r="AAJ81" s="158"/>
      <c r="AAK81" s="158"/>
      <c r="AAL81" s="158"/>
      <c r="AAM81" s="158"/>
      <c r="AAN81" s="158"/>
      <c r="AAO81" s="158"/>
      <c r="AAP81" s="158"/>
      <c r="AAQ81" s="158"/>
      <c r="AAR81" s="158"/>
      <c r="AAS81" s="158"/>
      <c r="AAT81" s="158"/>
      <c r="AAU81" s="158"/>
      <c r="AAV81" s="158"/>
      <c r="AAW81" s="158"/>
      <c r="AAX81" s="158"/>
      <c r="AAY81" s="158"/>
      <c r="AAZ81" s="158"/>
      <c r="ABA81" s="158"/>
      <c r="ABB81" s="158"/>
      <c r="ABC81" s="158"/>
      <c r="ABE81" s="158"/>
      <c r="ABF81" s="158"/>
      <c r="ABG81" s="158"/>
      <c r="ABH81" s="158"/>
      <c r="ABI81" s="158"/>
      <c r="ABJ81" s="158"/>
      <c r="ABK81" s="158"/>
      <c r="ABL81" s="158"/>
      <c r="ABM81" s="158"/>
      <c r="ABN81" s="158"/>
      <c r="ABO81" s="158"/>
      <c r="ABP81" s="158"/>
      <c r="ABQ81" s="158"/>
      <c r="ABR81" s="158"/>
      <c r="ABS81" s="158"/>
      <c r="ABT81" s="158"/>
      <c r="ABU81" s="158"/>
      <c r="ABV81" s="158"/>
      <c r="ABW81" s="158"/>
      <c r="ABX81" s="158"/>
      <c r="ABZ81" s="158"/>
      <c r="ACA81" s="158"/>
      <c r="ACB81" s="158"/>
      <c r="ACC81" s="158"/>
      <c r="ACD81" s="158"/>
      <c r="ACE81" s="158"/>
      <c r="ACF81" s="158"/>
      <c r="ACG81" s="158"/>
      <c r="ACH81" s="158"/>
      <c r="ACI81" s="158"/>
      <c r="ACJ81" s="158"/>
      <c r="ACK81" s="158"/>
      <c r="ACL81" s="158"/>
      <c r="ACM81" s="158"/>
      <c r="ACN81" s="158"/>
      <c r="ACO81" s="158"/>
      <c r="ACP81" s="158"/>
      <c r="ACQ81" s="158"/>
      <c r="ACR81" s="158"/>
      <c r="ACS81" s="158"/>
      <c r="ACU81" s="158"/>
      <c r="ACV81" s="158"/>
      <c r="ACW81" s="158"/>
      <c r="ACX81" s="158"/>
      <c r="ACY81" s="158"/>
      <c r="ACZ81" s="158"/>
      <c r="ADA81" s="158"/>
      <c r="ADB81" s="158"/>
      <c r="ADC81" s="158"/>
      <c r="ADD81" s="158"/>
      <c r="ADE81" s="158"/>
      <c r="ADF81" s="158"/>
      <c r="ADG81" s="158"/>
      <c r="ADH81" s="158"/>
      <c r="ADI81" s="158"/>
      <c r="ADJ81" s="158"/>
      <c r="ADK81" s="158"/>
      <c r="ADL81" s="158"/>
      <c r="ADM81" s="158"/>
      <c r="ADN81" s="158"/>
      <c r="ADP81" s="158"/>
      <c r="ADQ81" s="158"/>
      <c r="ADR81" s="158"/>
      <c r="ADS81" s="158"/>
      <c r="ADT81" s="158"/>
      <c r="ADU81" s="158"/>
      <c r="ADV81" s="158"/>
      <c r="ADW81" s="158"/>
      <c r="ADX81" s="158"/>
      <c r="ADY81" s="158"/>
      <c r="ADZ81" s="158"/>
      <c r="AEA81" s="158"/>
      <c r="AEB81" s="158"/>
      <c r="AEC81" s="158"/>
      <c r="AED81" s="158"/>
      <c r="AEE81" s="158"/>
      <c r="AEF81" s="158"/>
      <c r="AEG81" s="158"/>
      <c r="AEH81" s="158"/>
      <c r="AEI81" s="158"/>
      <c r="AEK81" s="158"/>
      <c r="AEL81" s="158"/>
      <c r="AEM81" s="158"/>
      <c r="AEN81" s="158"/>
      <c r="AEO81" s="158"/>
      <c r="AEP81" s="158"/>
      <c r="AEQ81" s="158"/>
      <c r="AER81" s="158"/>
      <c r="AES81" s="158"/>
      <c r="AET81" s="158"/>
      <c r="AEU81" s="158"/>
      <c r="AEV81" s="158"/>
      <c r="AEW81" s="158"/>
      <c r="AEX81" s="158"/>
      <c r="AEY81" s="158"/>
      <c r="AEZ81" s="158"/>
      <c r="AFA81" s="158"/>
      <c r="AFB81" s="158"/>
      <c r="AFC81" s="158"/>
      <c r="AFD81" s="158"/>
    </row>
    <row r="82" spans="1:836" s="159" customFormat="1" ht="20.100000000000001" customHeight="1" outlineLevel="4">
      <c r="A82" s="166"/>
      <c r="B82" s="162" t="s">
        <v>494</v>
      </c>
      <c r="C82" s="100" t="s">
        <v>499</v>
      </c>
      <c r="D82" s="110"/>
      <c r="E82" s="167"/>
      <c r="F82" s="211">
        <f>G81+1</f>
        <v>45584</v>
      </c>
      <c r="G82" s="212">
        <f t="shared" si="82"/>
        <v>45587</v>
      </c>
      <c r="H82" s="156">
        <v>4</v>
      </c>
      <c r="I82" s="157">
        <f t="shared" ca="1" si="80"/>
        <v>0</v>
      </c>
      <c r="J82" s="207">
        <f ca="1">H82*K82-H82*I82</f>
        <v>0</v>
      </c>
      <c r="K82" s="111">
        <v>0</v>
      </c>
      <c r="L82" s="158"/>
      <c r="M82" s="158"/>
      <c r="N82" s="158"/>
      <c r="O82" s="158"/>
      <c r="P82" s="158"/>
      <c r="Q82" s="158"/>
      <c r="R82" s="158"/>
      <c r="S82" s="158"/>
      <c r="T82" s="158"/>
      <c r="U82" s="158"/>
      <c r="V82" s="158"/>
      <c r="W82" s="158"/>
      <c r="X82" s="158"/>
      <c r="Y82" s="158"/>
      <c r="Z82" s="158"/>
      <c r="AA82" s="158"/>
      <c r="AB82" s="158"/>
      <c r="AC82" s="158"/>
      <c r="AD82" s="158"/>
      <c r="AE82" s="158"/>
      <c r="AF82" s="158"/>
      <c r="AG82" s="158"/>
      <c r="AH82" s="158"/>
      <c r="AI82" s="158"/>
      <c r="AJ82" s="158"/>
      <c r="AK82" s="158"/>
      <c r="AL82" s="158"/>
      <c r="AM82" s="158"/>
      <c r="AN82" s="158"/>
      <c r="AO82" s="158"/>
      <c r="AP82" s="158"/>
      <c r="AQ82" s="158"/>
      <c r="AR82" s="158"/>
      <c r="AS82" s="158"/>
      <c r="AT82" s="158"/>
      <c r="AU82" s="158"/>
      <c r="AV82" s="158"/>
      <c r="AW82" s="158"/>
      <c r="AX82" s="158"/>
      <c r="AY82" s="158"/>
      <c r="AZ82" s="158"/>
      <c r="BA82" s="158"/>
      <c r="BB82" s="158"/>
      <c r="BC82" s="158"/>
      <c r="BD82" s="158"/>
      <c r="BE82" s="158"/>
      <c r="BF82" s="158"/>
      <c r="BG82" s="158"/>
      <c r="BH82" s="158"/>
      <c r="BI82" s="158"/>
      <c r="BJ82" s="158"/>
      <c r="BK82" s="158"/>
      <c r="BL82" s="158"/>
      <c r="BM82" s="158"/>
      <c r="BN82" s="158"/>
      <c r="BO82" s="158"/>
      <c r="BP82" s="158"/>
      <c r="BQ82" s="158"/>
      <c r="BR82" s="158"/>
      <c r="BS82" s="158"/>
      <c r="BT82" s="158"/>
      <c r="BU82" s="158"/>
      <c r="BV82" s="158"/>
      <c r="BW82" s="158"/>
      <c r="BX82" s="158"/>
      <c r="BY82" s="158"/>
      <c r="BZ82" s="158"/>
      <c r="CA82" s="158"/>
      <c r="CB82" s="158"/>
      <c r="CC82" s="158"/>
      <c r="CD82" s="158"/>
      <c r="CE82" s="158"/>
      <c r="CF82" s="158"/>
      <c r="CG82" s="158"/>
      <c r="CH82" s="158"/>
      <c r="CI82" s="158"/>
      <c r="CJ82" s="158"/>
      <c r="CK82" s="158"/>
      <c r="CL82" s="158"/>
      <c r="CM82" s="158"/>
      <c r="CN82" s="158"/>
      <c r="CO82" s="158"/>
      <c r="CP82" s="158"/>
      <c r="CQ82" s="158"/>
      <c r="CR82" s="158"/>
      <c r="CS82" s="158"/>
      <c r="CT82" s="158"/>
      <c r="CU82" s="158"/>
      <c r="CV82" s="158"/>
      <c r="CW82" s="158"/>
      <c r="CX82" s="158"/>
      <c r="CY82" s="158"/>
      <c r="CZ82" s="158"/>
      <c r="DA82" s="158"/>
      <c r="DB82" s="158"/>
      <c r="DC82" s="158"/>
      <c r="DD82" s="158"/>
      <c r="DE82" s="158"/>
      <c r="DF82" s="158"/>
      <c r="DG82" s="158"/>
      <c r="DH82" s="158"/>
      <c r="DI82" s="158"/>
      <c r="DJ82" s="158"/>
      <c r="DK82" s="158"/>
      <c r="DL82" s="158"/>
      <c r="DM82" s="158"/>
      <c r="DN82" s="158"/>
      <c r="DO82" s="158"/>
      <c r="DP82" s="158"/>
      <c r="DQ82" s="158"/>
      <c r="DR82" s="158"/>
      <c r="DS82" s="158"/>
      <c r="DT82" s="158"/>
      <c r="DU82" s="158"/>
      <c r="DV82" s="158"/>
      <c r="DW82" s="158"/>
      <c r="DX82" s="158"/>
      <c r="DY82" s="158"/>
      <c r="DZ82" s="158"/>
      <c r="EA82" s="158"/>
      <c r="EB82" s="158"/>
      <c r="EC82" s="158"/>
      <c r="ED82" s="158"/>
      <c r="EE82" s="158"/>
      <c r="EF82" s="158"/>
      <c r="EG82" s="158"/>
      <c r="EH82" s="158"/>
      <c r="EI82" s="158"/>
      <c r="EJ82" s="158"/>
      <c r="EK82" s="158"/>
      <c r="EL82" s="158"/>
      <c r="EM82" s="158"/>
      <c r="EN82" s="158"/>
      <c r="EO82" s="158"/>
      <c r="EP82" s="158"/>
      <c r="EQ82" s="158"/>
      <c r="ER82" s="158"/>
      <c r="ES82" s="158"/>
      <c r="ET82" s="158"/>
      <c r="EU82" s="158"/>
      <c r="EV82" s="158"/>
      <c r="EW82" s="158"/>
      <c r="EX82" s="158"/>
      <c r="EY82" s="158"/>
      <c r="EZ82" s="158"/>
      <c r="FA82" s="158"/>
      <c r="FB82" s="158"/>
      <c r="FC82" s="158"/>
      <c r="FD82" s="158"/>
      <c r="FE82" s="158"/>
      <c r="FF82" s="158"/>
      <c r="FG82" s="158"/>
      <c r="FH82" s="158"/>
      <c r="FI82" s="158"/>
      <c r="FJ82" s="158"/>
      <c r="FK82" s="158"/>
      <c r="FL82" s="158"/>
      <c r="FM82" s="158"/>
      <c r="FN82" s="158"/>
      <c r="FO82" s="158"/>
      <c r="FP82" s="158"/>
      <c r="FQ82" s="158"/>
      <c r="FR82" s="158"/>
      <c r="FS82" s="158"/>
      <c r="FT82" s="158"/>
      <c r="FU82" s="158"/>
      <c r="FV82" s="158"/>
      <c r="FW82" s="158"/>
      <c r="FX82" s="158"/>
      <c r="FY82" s="158"/>
      <c r="FZ82" s="158"/>
      <c r="GA82" s="158"/>
      <c r="GB82" s="158"/>
      <c r="GC82" s="158"/>
      <c r="GD82" s="158"/>
      <c r="GE82" s="158"/>
      <c r="GF82" s="158"/>
      <c r="GG82" s="158"/>
      <c r="GH82" s="158"/>
      <c r="GI82" s="158"/>
      <c r="GJ82" s="158"/>
      <c r="GK82" s="158"/>
      <c r="GL82" s="158"/>
      <c r="GM82" s="158"/>
      <c r="GN82" s="158"/>
      <c r="GO82" s="158"/>
      <c r="GP82" s="158"/>
      <c r="GQ82" s="158"/>
      <c r="GR82" s="158"/>
      <c r="GS82" s="158"/>
      <c r="GT82" s="158"/>
      <c r="GU82" s="158"/>
      <c r="GV82" s="158"/>
      <c r="GW82" s="158"/>
      <c r="GX82" s="158"/>
      <c r="GY82" s="158"/>
      <c r="GZ82" s="158"/>
      <c r="HA82" s="158"/>
      <c r="HB82" s="158"/>
      <c r="HC82" s="158"/>
      <c r="HD82" s="158"/>
      <c r="HE82" s="158"/>
      <c r="HF82" s="158"/>
      <c r="HG82" s="158"/>
      <c r="HH82" s="158"/>
      <c r="HI82" s="158"/>
      <c r="HJ82" s="158"/>
      <c r="HK82" s="158"/>
      <c r="HL82" s="158"/>
      <c r="HM82" s="158"/>
      <c r="HN82" s="158"/>
      <c r="HO82" s="158"/>
      <c r="HP82" s="158"/>
      <c r="HQ82" s="158"/>
      <c r="HR82" s="158"/>
      <c r="HS82" s="158"/>
      <c r="HT82" s="158"/>
      <c r="HU82" s="158"/>
      <c r="HV82" s="158"/>
      <c r="HW82" s="158"/>
      <c r="HX82" s="158"/>
      <c r="HY82" s="158"/>
      <c r="HZ82" s="158"/>
      <c r="IA82" s="158"/>
      <c r="IB82" s="158"/>
      <c r="IC82" s="158"/>
      <c r="ID82" s="158"/>
      <c r="IE82" s="158"/>
      <c r="IF82" s="158"/>
      <c r="IG82" s="158"/>
      <c r="IH82" s="158"/>
      <c r="II82" s="158"/>
      <c r="IJ82" s="158"/>
      <c r="IK82" s="158"/>
      <c r="IL82" s="158"/>
      <c r="IM82" s="158"/>
      <c r="IN82" s="158"/>
      <c r="IO82" s="158"/>
      <c r="IP82" s="158"/>
      <c r="IQ82" s="158"/>
      <c r="IR82" s="158"/>
      <c r="IS82" s="158"/>
      <c r="IT82" s="158"/>
      <c r="IU82" s="158"/>
      <c r="IV82" s="158"/>
      <c r="IW82" s="158"/>
      <c r="IX82" s="158"/>
      <c r="IY82" s="158"/>
      <c r="IZ82" s="158"/>
      <c r="JA82" s="158"/>
      <c r="JB82" s="158"/>
      <c r="JC82" s="158"/>
      <c r="JD82" s="158"/>
      <c r="JE82" s="158"/>
      <c r="JF82" s="158"/>
      <c r="JG82" s="158"/>
      <c r="JH82" s="158"/>
      <c r="JI82" s="158"/>
      <c r="JJ82" s="158"/>
      <c r="JK82" s="158"/>
      <c r="JL82" s="158"/>
      <c r="JM82" s="158"/>
      <c r="JN82" s="158"/>
      <c r="JO82" s="158"/>
      <c r="JP82" s="158"/>
      <c r="JQ82" s="158"/>
      <c r="JR82" s="158"/>
      <c r="JS82" s="158"/>
      <c r="JT82" s="158"/>
      <c r="JU82" s="158"/>
      <c r="JV82" s="158"/>
      <c r="JW82" s="158"/>
      <c r="JX82" s="158"/>
      <c r="JY82" s="158"/>
      <c r="JZ82" s="158"/>
      <c r="KA82" s="158"/>
      <c r="KB82" s="158"/>
      <c r="KC82" s="158"/>
      <c r="KD82" s="158"/>
      <c r="KE82" s="158"/>
      <c r="KF82" s="158"/>
      <c r="KG82" s="158"/>
      <c r="KH82" s="158"/>
      <c r="KI82" s="158"/>
      <c r="KJ82" s="158"/>
      <c r="KK82" s="158"/>
      <c r="KL82" s="158"/>
      <c r="KM82" s="158"/>
      <c r="KN82" s="158"/>
      <c r="KO82" s="158"/>
      <c r="KP82" s="158"/>
      <c r="KQ82" s="158"/>
      <c r="KR82" s="158"/>
      <c r="KS82" s="158"/>
      <c r="KT82" s="158"/>
      <c r="KU82" s="158"/>
      <c r="KV82" s="158"/>
      <c r="KW82" s="158"/>
      <c r="KX82" s="158"/>
      <c r="KY82" s="158"/>
      <c r="KZ82" s="158"/>
      <c r="LA82" s="158"/>
      <c r="LB82" s="158"/>
      <c r="LC82" s="158"/>
      <c r="LD82" s="158"/>
      <c r="LE82" s="158"/>
      <c r="LF82" s="158"/>
      <c r="LG82" s="158"/>
      <c r="LH82" s="158"/>
      <c r="LI82" s="158"/>
      <c r="LJ82" s="158"/>
      <c r="LK82" s="158"/>
      <c r="LL82" s="158"/>
      <c r="LM82" s="158"/>
      <c r="LN82" s="158"/>
      <c r="LO82" s="158"/>
      <c r="LP82" s="158"/>
      <c r="LQ82" s="158"/>
      <c r="LR82" s="158"/>
      <c r="LS82" s="158"/>
      <c r="LT82" s="158"/>
      <c r="LU82" s="158"/>
      <c r="LV82" s="158"/>
      <c r="LW82" s="158"/>
      <c r="LX82" s="158"/>
      <c r="LY82" s="158"/>
      <c r="LZ82" s="158"/>
      <c r="MA82" s="158"/>
      <c r="MB82" s="158"/>
      <c r="MC82" s="158"/>
      <c r="MD82" s="158"/>
      <c r="ME82" s="158"/>
      <c r="MF82" s="158"/>
      <c r="MG82" s="158"/>
      <c r="MH82" s="158"/>
      <c r="MI82" s="158"/>
      <c r="MJ82" s="158"/>
      <c r="MK82" s="158"/>
      <c r="ML82" s="158"/>
      <c r="MM82" s="158"/>
      <c r="MN82" s="158"/>
      <c r="MO82" s="158"/>
      <c r="MP82" s="158"/>
      <c r="MQ82" s="158"/>
      <c r="MR82" s="158"/>
      <c r="MS82" s="158"/>
      <c r="MT82" s="158"/>
      <c r="MU82" s="158"/>
      <c r="MV82" s="158"/>
      <c r="MW82" s="158"/>
      <c r="MX82" s="158"/>
      <c r="MY82" s="158"/>
      <c r="MZ82" s="158"/>
      <c r="NA82" s="158"/>
      <c r="NB82" s="158"/>
      <c r="NC82" s="158"/>
      <c r="ND82" s="158"/>
      <c r="NE82" s="158"/>
      <c r="NF82" s="158"/>
      <c r="NG82" s="158"/>
      <c r="NH82" s="158"/>
      <c r="NI82" s="158"/>
      <c r="NJ82" s="158"/>
      <c r="NK82" s="158"/>
      <c r="NL82" s="158"/>
      <c r="NM82" s="158"/>
      <c r="NN82" s="158"/>
      <c r="NO82" s="158"/>
      <c r="NP82" s="158"/>
      <c r="NQ82" s="158"/>
      <c r="NR82" s="158"/>
      <c r="NS82" s="158"/>
      <c r="NT82" s="158"/>
      <c r="NU82" s="158"/>
      <c r="NV82" s="158"/>
      <c r="NW82" s="158"/>
      <c r="NX82" s="158"/>
      <c r="NY82" s="158"/>
      <c r="NZ82" s="158"/>
      <c r="OA82" s="158"/>
      <c r="OB82" s="158"/>
      <c r="OC82" s="158"/>
      <c r="OD82" s="158"/>
      <c r="OE82" s="158"/>
      <c r="OF82" s="158"/>
      <c r="OG82" s="158"/>
      <c r="OH82" s="158"/>
      <c r="OI82" s="158"/>
      <c r="OJ82" s="158"/>
      <c r="OK82" s="158"/>
      <c r="OL82" s="158"/>
      <c r="OM82" s="158"/>
      <c r="ON82" s="158"/>
      <c r="OO82" s="158"/>
      <c r="OP82" s="158"/>
      <c r="OQ82" s="158"/>
      <c r="OR82" s="158"/>
      <c r="OS82" s="158"/>
      <c r="OT82" s="158"/>
      <c r="OU82" s="158"/>
      <c r="OV82" s="158"/>
      <c r="OW82" s="158"/>
      <c r="OX82" s="158"/>
      <c r="OY82" s="158"/>
      <c r="OZ82" s="158"/>
      <c r="PA82" s="158"/>
      <c r="PB82" s="158"/>
      <c r="PC82" s="158"/>
      <c r="PD82" s="158"/>
      <c r="PE82" s="158"/>
      <c r="PF82" s="158"/>
      <c r="PG82" s="158"/>
      <c r="PH82" s="158"/>
      <c r="PI82" s="158"/>
      <c r="PJ82" s="158"/>
      <c r="PK82" s="158"/>
      <c r="PL82" s="158"/>
      <c r="PM82" s="158"/>
      <c r="PN82" s="158"/>
      <c r="PO82" s="158"/>
      <c r="PP82" s="158"/>
      <c r="PQ82" s="158"/>
      <c r="PR82" s="158"/>
      <c r="PS82" s="158"/>
      <c r="PT82" s="158"/>
      <c r="PU82" s="158"/>
      <c r="PV82" s="158"/>
      <c r="PW82" s="158"/>
      <c r="PX82" s="158"/>
      <c r="PY82" s="158"/>
      <c r="PZ82" s="158"/>
      <c r="QA82" s="158"/>
      <c r="QB82" s="158"/>
      <c r="QC82" s="158"/>
      <c r="QD82" s="158"/>
      <c r="QE82" s="158"/>
      <c r="QF82" s="158"/>
      <c r="QG82" s="158"/>
      <c r="QH82" s="158"/>
      <c r="QI82" s="158"/>
      <c r="QJ82" s="158"/>
      <c r="QK82" s="158"/>
      <c r="QL82" s="158"/>
      <c r="QM82" s="158"/>
      <c r="QN82" s="158"/>
      <c r="QO82" s="158"/>
      <c r="QP82" s="158"/>
      <c r="QQ82" s="158"/>
      <c r="QR82" s="158"/>
      <c r="QS82" s="158"/>
      <c r="QT82" s="158"/>
      <c r="QU82" s="158"/>
      <c r="QV82" s="158"/>
      <c r="QW82" s="158"/>
      <c r="QX82" s="158"/>
      <c r="QY82" s="158"/>
      <c r="QZ82" s="158"/>
      <c r="RA82" s="158"/>
      <c r="RB82" s="158"/>
      <c r="RC82" s="158"/>
      <c r="RD82" s="158"/>
      <c r="RE82" s="158"/>
      <c r="RF82" s="158"/>
      <c r="RG82" s="158"/>
      <c r="RH82" s="158"/>
      <c r="RI82" s="158"/>
      <c r="RJ82" s="158"/>
      <c r="RK82" s="158"/>
      <c r="RL82" s="158"/>
      <c r="RM82" s="158"/>
      <c r="RN82" s="158"/>
      <c r="RO82" s="158"/>
      <c r="RP82" s="158"/>
      <c r="RQ82" s="158"/>
      <c r="RR82" s="158"/>
      <c r="RS82" s="158"/>
      <c r="RT82" s="158"/>
      <c r="RU82" s="158"/>
      <c r="RV82" s="158"/>
      <c r="RW82" s="158"/>
      <c r="RX82" s="158"/>
      <c r="RY82" s="158"/>
      <c r="RZ82" s="158"/>
      <c r="SA82" s="158"/>
      <c r="SB82" s="158"/>
      <c r="SC82" s="158"/>
      <c r="SD82" s="158"/>
      <c r="SE82" s="158"/>
      <c r="SF82" s="158"/>
      <c r="SG82" s="158"/>
      <c r="SH82" s="158"/>
      <c r="SI82" s="158"/>
      <c r="SJ82" s="158"/>
      <c r="SK82" s="158"/>
      <c r="SL82" s="158"/>
      <c r="SM82" s="158"/>
      <c r="SN82" s="158"/>
      <c r="SO82" s="158"/>
      <c r="SP82" s="158"/>
      <c r="SQ82" s="158"/>
      <c r="SR82" s="158"/>
      <c r="SS82" s="158"/>
      <c r="ST82" s="158"/>
      <c r="SU82" s="158"/>
      <c r="SV82" s="158"/>
      <c r="SW82" s="158"/>
      <c r="SX82" s="158"/>
      <c r="SY82" s="158"/>
      <c r="SZ82" s="158"/>
      <c r="TA82" s="158"/>
      <c r="TB82" s="158"/>
      <c r="TC82" s="158"/>
      <c r="TD82" s="158"/>
      <c r="TE82" s="158"/>
      <c r="TF82" s="158"/>
      <c r="TG82" s="158"/>
      <c r="TH82" s="158"/>
      <c r="TI82" s="158"/>
      <c r="TJ82" s="158"/>
      <c r="TK82" s="158"/>
      <c r="TL82" s="158"/>
      <c r="TM82" s="158"/>
      <c r="TN82" s="158"/>
      <c r="TO82" s="158"/>
      <c r="TP82" s="158"/>
      <c r="TQ82" s="158"/>
      <c r="TR82" s="158"/>
      <c r="TS82" s="158"/>
      <c r="TT82" s="158"/>
      <c r="TU82" s="158"/>
      <c r="TV82" s="158"/>
      <c r="TW82" s="158"/>
      <c r="TX82" s="158"/>
      <c r="TY82" s="158"/>
      <c r="TZ82" s="158"/>
      <c r="UA82" s="158"/>
      <c r="UB82" s="158"/>
      <c r="UC82" s="158"/>
      <c r="UD82" s="158"/>
      <c r="UE82" s="158"/>
      <c r="UF82" s="158"/>
      <c r="UG82" s="158"/>
      <c r="UH82" s="158"/>
      <c r="UI82" s="158"/>
      <c r="UJ82" s="158"/>
      <c r="UK82" s="158"/>
      <c r="UL82" s="158"/>
      <c r="UM82" s="158"/>
      <c r="UN82" s="158"/>
      <c r="UO82" s="158"/>
      <c r="UP82" s="158"/>
      <c r="UQ82" s="158"/>
      <c r="US82" s="158"/>
      <c r="UT82" s="158"/>
      <c r="UU82" s="158"/>
      <c r="UV82" s="158"/>
      <c r="UW82" s="158"/>
      <c r="UX82" s="158"/>
      <c r="UY82" s="158"/>
      <c r="UZ82" s="158"/>
      <c r="VA82" s="158"/>
      <c r="VB82" s="158"/>
      <c r="VC82" s="158"/>
      <c r="VD82" s="158"/>
      <c r="VE82" s="158"/>
      <c r="VF82" s="158"/>
      <c r="VG82" s="158"/>
      <c r="VH82" s="158"/>
      <c r="VI82" s="158"/>
      <c r="VJ82" s="158"/>
      <c r="VK82" s="158"/>
      <c r="VL82" s="158"/>
      <c r="VN82" s="158"/>
      <c r="VO82" s="158"/>
      <c r="VP82" s="158"/>
      <c r="VQ82" s="158"/>
      <c r="VR82" s="158"/>
      <c r="VS82" s="158"/>
      <c r="VT82" s="158"/>
      <c r="VU82" s="158"/>
      <c r="VV82" s="158"/>
      <c r="VW82" s="158"/>
      <c r="VX82" s="158"/>
      <c r="VY82" s="158"/>
      <c r="VZ82" s="158"/>
      <c r="WA82" s="158"/>
      <c r="WB82" s="158"/>
      <c r="WC82" s="158"/>
      <c r="WD82" s="158"/>
      <c r="WE82" s="158"/>
      <c r="WF82" s="158"/>
      <c r="WG82" s="158"/>
      <c r="WI82" s="158"/>
      <c r="WJ82" s="158"/>
      <c r="WK82" s="158"/>
      <c r="WL82" s="158"/>
      <c r="WM82" s="158"/>
      <c r="WN82" s="158"/>
      <c r="WO82" s="158"/>
      <c r="WP82" s="158"/>
      <c r="WQ82" s="158"/>
      <c r="WR82" s="158"/>
      <c r="WS82" s="158"/>
      <c r="WT82" s="158"/>
      <c r="WU82" s="158"/>
      <c r="WV82" s="158"/>
      <c r="WW82" s="158"/>
      <c r="WX82" s="158"/>
      <c r="WY82" s="158"/>
      <c r="WZ82" s="158"/>
      <c r="XA82" s="158"/>
      <c r="XB82" s="158"/>
      <c r="XD82" s="158"/>
      <c r="XE82" s="158"/>
      <c r="XF82" s="158"/>
      <c r="XG82" s="158"/>
      <c r="XH82" s="158"/>
      <c r="XI82" s="158"/>
      <c r="XJ82" s="158"/>
      <c r="XK82" s="158"/>
      <c r="XL82" s="158"/>
      <c r="XM82" s="158"/>
      <c r="XN82" s="158"/>
      <c r="XO82" s="158"/>
      <c r="XP82" s="158"/>
      <c r="XQ82" s="158"/>
      <c r="XR82" s="158"/>
      <c r="XS82" s="158"/>
      <c r="XT82" s="158"/>
      <c r="XU82" s="158"/>
      <c r="XV82" s="158"/>
      <c r="XW82" s="158"/>
      <c r="XY82" s="158"/>
      <c r="XZ82" s="158"/>
      <c r="YA82" s="158"/>
      <c r="YB82" s="158"/>
      <c r="YC82" s="158"/>
      <c r="YD82" s="158"/>
      <c r="YE82" s="158"/>
      <c r="YF82" s="158"/>
      <c r="YG82" s="158"/>
      <c r="YH82" s="158"/>
      <c r="YI82" s="158"/>
      <c r="YJ82" s="158"/>
      <c r="YK82" s="158"/>
      <c r="YL82" s="158"/>
      <c r="YM82" s="158"/>
      <c r="YN82" s="158"/>
      <c r="YO82" s="158"/>
      <c r="YP82" s="158"/>
      <c r="YQ82" s="158"/>
      <c r="YR82" s="158"/>
      <c r="YT82" s="158"/>
      <c r="YU82" s="158"/>
      <c r="YV82" s="158"/>
      <c r="YW82" s="158"/>
      <c r="YX82" s="158"/>
      <c r="YY82" s="158"/>
      <c r="YZ82" s="158"/>
      <c r="ZA82" s="158"/>
      <c r="ZB82" s="158"/>
      <c r="ZC82" s="158"/>
      <c r="ZD82" s="158"/>
      <c r="ZE82" s="158"/>
      <c r="ZF82" s="158"/>
      <c r="ZG82" s="158"/>
      <c r="ZH82" s="158"/>
      <c r="ZI82" s="158"/>
      <c r="ZJ82" s="158"/>
      <c r="ZK82" s="158"/>
      <c r="ZL82" s="158"/>
      <c r="ZM82" s="158"/>
      <c r="ZO82" s="158"/>
      <c r="ZP82" s="158"/>
      <c r="ZQ82" s="158"/>
      <c r="ZR82" s="158"/>
      <c r="ZS82" s="158"/>
      <c r="ZT82" s="158"/>
      <c r="ZU82" s="158"/>
      <c r="ZV82" s="158"/>
      <c r="ZW82" s="158"/>
      <c r="ZX82" s="158"/>
      <c r="ZY82" s="158"/>
      <c r="ZZ82" s="158"/>
      <c r="AAA82" s="158"/>
      <c r="AAB82" s="158"/>
      <c r="AAC82" s="158"/>
      <c r="AAD82" s="158"/>
      <c r="AAE82" s="158"/>
      <c r="AAF82" s="158"/>
      <c r="AAG82" s="158"/>
      <c r="AAH82" s="158"/>
      <c r="AAJ82" s="158"/>
      <c r="AAK82" s="158"/>
      <c r="AAL82" s="158"/>
      <c r="AAM82" s="158"/>
      <c r="AAN82" s="158"/>
      <c r="AAO82" s="158"/>
      <c r="AAP82" s="158"/>
      <c r="AAQ82" s="158"/>
      <c r="AAR82" s="158"/>
      <c r="AAS82" s="158"/>
      <c r="AAT82" s="158"/>
      <c r="AAU82" s="158"/>
      <c r="AAV82" s="158"/>
      <c r="AAW82" s="158"/>
      <c r="AAX82" s="158"/>
      <c r="AAY82" s="158"/>
      <c r="AAZ82" s="158"/>
      <c r="ABA82" s="158"/>
      <c r="ABB82" s="158"/>
      <c r="ABC82" s="158"/>
      <c r="ABE82" s="158"/>
      <c r="ABF82" s="158"/>
      <c r="ABG82" s="158"/>
      <c r="ABH82" s="158"/>
      <c r="ABI82" s="158"/>
      <c r="ABJ82" s="158"/>
      <c r="ABK82" s="158"/>
      <c r="ABL82" s="158"/>
      <c r="ABM82" s="158"/>
      <c r="ABN82" s="158"/>
      <c r="ABO82" s="158"/>
      <c r="ABP82" s="158"/>
      <c r="ABQ82" s="158"/>
      <c r="ABR82" s="158"/>
      <c r="ABS82" s="158"/>
      <c r="ABT82" s="158"/>
      <c r="ABU82" s="158"/>
      <c r="ABV82" s="158"/>
      <c r="ABW82" s="158"/>
      <c r="ABX82" s="158"/>
      <c r="ABZ82" s="158"/>
      <c r="ACA82" s="158"/>
      <c r="ACB82" s="158"/>
      <c r="ACC82" s="158"/>
      <c r="ACD82" s="158"/>
      <c r="ACE82" s="158"/>
      <c r="ACF82" s="158"/>
      <c r="ACG82" s="158"/>
      <c r="ACH82" s="158"/>
      <c r="ACI82" s="158"/>
      <c r="ACJ82" s="158"/>
      <c r="ACK82" s="158"/>
      <c r="ACL82" s="158"/>
      <c r="ACM82" s="158"/>
      <c r="ACN82" s="158"/>
      <c r="ACO82" s="158"/>
      <c r="ACP82" s="158"/>
      <c r="ACQ82" s="158"/>
      <c r="ACR82" s="158"/>
      <c r="ACS82" s="158"/>
      <c r="ACU82" s="158"/>
      <c r="ACV82" s="158"/>
      <c r="ACW82" s="158"/>
      <c r="ACX82" s="158"/>
      <c r="ACY82" s="158"/>
      <c r="ACZ82" s="158"/>
      <c r="ADA82" s="158"/>
      <c r="ADB82" s="158"/>
      <c r="ADC82" s="158"/>
      <c r="ADD82" s="158"/>
      <c r="ADE82" s="158"/>
      <c r="ADF82" s="158"/>
      <c r="ADG82" s="158"/>
      <c r="ADH82" s="158"/>
      <c r="ADI82" s="158"/>
      <c r="ADJ82" s="158"/>
      <c r="ADK82" s="158"/>
      <c r="ADL82" s="158"/>
      <c r="ADM82" s="158"/>
      <c r="ADN82" s="158"/>
      <c r="ADP82" s="158"/>
      <c r="ADQ82" s="158"/>
      <c r="ADR82" s="158"/>
      <c r="ADS82" s="158"/>
      <c r="ADT82" s="158"/>
      <c r="ADU82" s="158"/>
      <c r="ADV82" s="158"/>
      <c r="ADW82" s="158"/>
      <c r="ADX82" s="158"/>
      <c r="ADY82" s="158"/>
      <c r="ADZ82" s="158"/>
      <c r="AEA82" s="158"/>
      <c r="AEB82" s="158"/>
      <c r="AEC82" s="158"/>
      <c r="AED82" s="158"/>
      <c r="AEE82" s="158"/>
      <c r="AEF82" s="158"/>
      <c r="AEG82" s="158"/>
      <c r="AEH82" s="158"/>
      <c r="AEI82" s="158"/>
      <c r="AEK82" s="158"/>
      <c r="AEL82" s="158"/>
      <c r="AEM82" s="158"/>
      <c r="AEN82" s="158"/>
      <c r="AEO82" s="158"/>
      <c r="AEP82" s="158"/>
      <c r="AEQ82" s="158"/>
      <c r="AER82" s="158"/>
      <c r="AES82" s="158"/>
      <c r="AET82" s="158"/>
      <c r="AEU82" s="158"/>
      <c r="AEV82" s="158"/>
      <c r="AEW82" s="158"/>
      <c r="AEX82" s="158"/>
      <c r="AEY82" s="158"/>
      <c r="AEZ82" s="158"/>
      <c r="AFA82" s="158"/>
      <c r="AFB82" s="158"/>
      <c r="AFC82" s="158"/>
      <c r="AFD82" s="158"/>
    </row>
    <row r="83" spans="1:836" s="151" customFormat="1" ht="20.100000000000001" customHeight="1" outlineLevel="1">
      <c r="A83" s="93" t="s">
        <v>402</v>
      </c>
      <c r="B83" s="94" t="s">
        <v>495</v>
      </c>
      <c r="C83" s="108" t="s">
        <v>403</v>
      </c>
      <c r="D83" s="109"/>
      <c r="E83" s="165"/>
      <c r="F83" s="204">
        <f>MIN(F84:F87)</f>
        <v>45542</v>
      </c>
      <c r="G83" s="204">
        <f>MAX(G84:G87)</f>
        <v>45594</v>
      </c>
      <c r="H83" s="96">
        <f t="shared" si="76"/>
        <v>53</v>
      </c>
      <c r="I83" s="97">
        <f t="shared" ca="1" si="80"/>
        <v>0</v>
      </c>
      <c r="J83" s="205">
        <f ca="1">AVERAGE(J84:J87)*2</f>
        <v>0</v>
      </c>
      <c r="K83" s="97">
        <f ca="1">I83+J83/H83</f>
        <v>0</v>
      </c>
      <c r="L83" s="150"/>
      <c r="M83" s="150"/>
      <c r="N83" s="150"/>
      <c r="O83" s="150"/>
      <c r="P83" s="150"/>
      <c r="Q83" s="150"/>
      <c r="R83" s="150"/>
      <c r="S83" s="150"/>
      <c r="T83" s="150"/>
      <c r="U83" s="150"/>
      <c r="V83" s="150"/>
      <c r="W83" s="150"/>
      <c r="X83" s="150"/>
      <c r="Y83" s="150"/>
      <c r="Z83" s="150"/>
      <c r="AA83" s="150"/>
      <c r="AB83" s="150"/>
      <c r="AC83" s="150"/>
      <c r="AD83" s="150"/>
      <c r="AE83" s="150"/>
      <c r="AF83" s="150"/>
      <c r="AG83" s="150"/>
      <c r="AH83" s="150"/>
      <c r="AI83" s="150"/>
      <c r="AJ83" s="150"/>
      <c r="AK83" s="150"/>
      <c r="AL83" s="150"/>
      <c r="AM83" s="150"/>
      <c r="AN83" s="150"/>
      <c r="AO83" s="150"/>
      <c r="AP83" s="150"/>
      <c r="AQ83" s="150"/>
      <c r="AR83" s="150"/>
      <c r="AS83" s="150"/>
      <c r="AT83" s="150"/>
      <c r="AU83" s="150"/>
      <c r="AV83" s="150"/>
      <c r="AW83" s="150"/>
      <c r="AX83" s="150"/>
      <c r="AY83" s="150"/>
      <c r="AZ83" s="150"/>
      <c r="BA83" s="150"/>
      <c r="BB83" s="150"/>
      <c r="BC83" s="150"/>
      <c r="BD83" s="150"/>
      <c r="BE83" s="150"/>
      <c r="BF83" s="150"/>
      <c r="BG83" s="150"/>
      <c r="BH83" s="150"/>
      <c r="BI83" s="150"/>
      <c r="BJ83" s="150"/>
      <c r="BK83" s="150"/>
      <c r="BL83" s="150"/>
      <c r="BM83" s="150"/>
      <c r="BN83" s="150"/>
      <c r="BO83" s="150"/>
      <c r="BP83" s="150"/>
      <c r="BQ83" s="150"/>
      <c r="BR83" s="150"/>
      <c r="BS83" s="150"/>
      <c r="BT83" s="150"/>
      <c r="BU83" s="150"/>
      <c r="BV83" s="150"/>
      <c r="BW83" s="150"/>
      <c r="BX83" s="150"/>
      <c r="BY83" s="150"/>
      <c r="BZ83" s="150"/>
      <c r="CA83" s="150"/>
      <c r="CB83" s="150"/>
      <c r="CC83" s="150"/>
      <c r="CD83" s="150"/>
      <c r="CE83" s="150"/>
      <c r="CF83" s="150"/>
      <c r="CG83" s="150"/>
      <c r="CH83" s="150"/>
      <c r="CI83" s="150"/>
      <c r="CJ83" s="150"/>
      <c r="CK83" s="150"/>
      <c r="CL83" s="150"/>
      <c r="CM83" s="150"/>
      <c r="CN83" s="150"/>
      <c r="CO83" s="150"/>
      <c r="CP83" s="150"/>
      <c r="CQ83" s="150"/>
      <c r="CR83" s="150"/>
      <c r="CS83" s="150"/>
      <c r="CT83" s="150"/>
      <c r="CU83" s="150"/>
      <c r="CV83" s="150"/>
      <c r="CW83" s="150"/>
      <c r="CX83" s="150"/>
      <c r="CY83" s="150"/>
      <c r="CZ83" s="150"/>
      <c r="DA83" s="150"/>
      <c r="DB83" s="150"/>
      <c r="DC83" s="150"/>
      <c r="DD83" s="150"/>
      <c r="DE83" s="150"/>
      <c r="DF83" s="150"/>
      <c r="DG83" s="150"/>
      <c r="DH83" s="150"/>
      <c r="DI83" s="150"/>
      <c r="DJ83" s="150"/>
      <c r="DK83" s="150"/>
      <c r="DL83" s="150"/>
      <c r="DM83" s="150"/>
      <c r="DN83" s="150"/>
      <c r="DO83" s="150"/>
      <c r="DP83" s="150"/>
      <c r="DQ83" s="150"/>
      <c r="DR83" s="150"/>
      <c r="DS83" s="150"/>
      <c r="DT83" s="150"/>
      <c r="DU83" s="150"/>
      <c r="DV83" s="150"/>
      <c r="DW83" s="150"/>
      <c r="DX83" s="150"/>
      <c r="DY83" s="150"/>
      <c r="DZ83" s="150"/>
      <c r="EA83" s="150"/>
      <c r="EB83" s="150"/>
      <c r="EC83" s="150"/>
      <c r="ED83" s="150"/>
      <c r="EE83" s="150"/>
      <c r="EF83" s="150"/>
      <c r="EG83" s="150"/>
      <c r="EH83" s="150"/>
      <c r="EI83" s="150"/>
      <c r="EJ83" s="150"/>
      <c r="EK83" s="150"/>
      <c r="EL83" s="150"/>
      <c r="EM83" s="150"/>
      <c r="EN83" s="150"/>
      <c r="EO83" s="150"/>
      <c r="EP83" s="150"/>
      <c r="EQ83" s="150"/>
      <c r="ER83" s="150"/>
      <c r="ES83" s="150"/>
      <c r="ET83" s="150"/>
      <c r="EU83" s="150"/>
      <c r="EV83" s="150"/>
      <c r="EW83" s="150"/>
      <c r="EX83" s="150"/>
      <c r="EY83" s="150"/>
      <c r="EZ83" s="150"/>
      <c r="FA83" s="150"/>
      <c r="FB83" s="150"/>
      <c r="FC83" s="150"/>
      <c r="FD83" s="150"/>
      <c r="FE83" s="150"/>
      <c r="FF83" s="150"/>
      <c r="FG83" s="150"/>
      <c r="FH83" s="150"/>
      <c r="FI83" s="150"/>
      <c r="FJ83" s="150"/>
      <c r="FK83" s="150"/>
      <c r="FL83" s="150"/>
      <c r="FM83" s="150"/>
      <c r="FN83" s="150"/>
      <c r="FO83" s="150"/>
      <c r="FP83" s="150"/>
      <c r="FQ83" s="150"/>
      <c r="FR83" s="150"/>
      <c r="FS83" s="150"/>
      <c r="FT83" s="150"/>
      <c r="FU83" s="150"/>
      <c r="FV83" s="150"/>
      <c r="FW83" s="150"/>
      <c r="FX83" s="150"/>
      <c r="FY83" s="150"/>
      <c r="FZ83" s="150"/>
      <c r="GA83" s="150"/>
      <c r="GB83" s="150"/>
      <c r="GC83" s="150"/>
      <c r="GD83" s="150"/>
      <c r="GE83" s="150"/>
      <c r="GF83" s="150"/>
      <c r="GG83" s="150"/>
      <c r="GH83" s="150"/>
      <c r="GI83" s="150"/>
      <c r="GJ83" s="150"/>
      <c r="GK83" s="150"/>
      <c r="GL83" s="150"/>
      <c r="GM83" s="150"/>
      <c r="GN83" s="150"/>
      <c r="GO83" s="150"/>
      <c r="GP83" s="150"/>
      <c r="GQ83" s="150"/>
      <c r="GR83" s="150"/>
      <c r="GS83" s="150"/>
      <c r="GT83" s="150"/>
      <c r="GU83" s="150"/>
      <c r="GV83" s="150"/>
      <c r="GW83" s="150"/>
      <c r="GX83" s="150"/>
      <c r="GY83" s="150"/>
      <c r="GZ83" s="150"/>
      <c r="HA83" s="150"/>
      <c r="HB83" s="150"/>
      <c r="HC83" s="150"/>
      <c r="HD83" s="150"/>
      <c r="HE83" s="150"/>
      <c r="HF83" s="150"/>
      <c r="HG83" s="150"/>
      <c r="HH83" s="150"/>
      <c r="HI83" s="150"/>
      <c r="HJ83" s="150"/>
      <c r="HK83" s="150"/>
      <c r="HL83" s="150"/>
      <c r="HM83" s="150"/>
      <c r="HN83" s="150"/>
      <c r="HO83" s="150"/>
      <c r="HP83" s="150"/>
      <c r="HQ83" s="150"/>
      <c r="HR83" s="150"/>
      <c r="HS83" s="150"/>
      <c r="HT83" s="150"/>
      <c r="HU83" s="150"/>
      <c r="HV83" s="150"/>
      <c r="HW83" s="150"/>
      <c r="HX83" s="150"/>
      <c r="HY83" s="150"/>
      <c r="HZ83" s="150"/>
      <c r="IA83" s="150"/>
      <c r="IB83" s="150"/>
      <c r="IC83" s="150"/>
      <c r="ID83" s="150"/>
      <c r="IE83" s="150"/>
      <c r="IF83" s="150"/>
      <c r="IG83" s="150"/>
      <c r="IH83" s="150"/>
      <c r="II83" s="150"/>
      <c r="IJ83" s="150"/>
      <c r="IK83" s="150"/>
      <c r="IL83" s="150"/>
      <c r="IM83" s="150"/>
      <c r="IN83" s="150"/>
      <c r="IO83" s="150"/>
      <c r="IP83" s="150"/>
      <c r="IQ83" s="150"/>
      <c r="IR83" s="150"/>
      <c r="IS83" s="150"/>
      <c r="IT83" s="150"/>
      <c r="IU83" s="150"/>
      <c r="IV83" s="150"/>
      <c r="IW83" s="150"/>
      <c r="IX83" s="150"/>
      <c r="IY83" s="150"/>
      <c r="IZ83" s="150"/>
      <c r="JA83" s="150"/>
      <c r="JB83" s="150"/>
      <c r="JC83" s="150"/>
      <c r="JD83" s="150"/>
      <c r="JE83" s="150"/>
      <c r="JF83" s="150"/>
      <c r="JG83" s="150"/>
      <c r="JH83" s="150"/>
      <c r="JI83" s="150"/>
      <c r="JJ83" s="150"/>
      <c r="JK83" s="150"/>
      <c r="JL83" s="150"/>
      <c r="JM83" s="150"/>
      <c r="JN83" s="150"/>
      <c r="JO83" s="150"/>
      <c r="JP83" s="150"/>
      <c r="JQ83" s="150"/>
      <c r="JR83" s="150"/>
      <c r="JS83" s="150"/>
      <c r="JT83" s="150"/>
      <c r="JU83" s="150"/>
      <c r="JV83" s="150"/>
      <c r="JW83" s="150"/>
      <c r="JX83" s="150"/>
      <c r="JY83" s="150"/>
      <c r="JZ83" s="150"/>
      <c r="KA83" s="150"/>
      <c r="KB83" s="150"/>
      <c r="KC83" s="150"/>
      <c r="KD83" s="150"/>
      <c r="KE83" s="150"/>
      <c r="KF83" s="150"/>
      <c r="KG83" s="150"/>
      <c r="KH83" s="150"/>
      <c r="KI83" s="150"/>
      <c r="KJ83" s="150"/>
      <c r="KK83" s="150"/>
      <c r="KL83" s="150"/>
      <c r="KM83" s="150"/>
      <c r="KN83" s="150"/>
      <c r="KO83" s="150"/>
      <c r="KP83" s="150"/>
      <c r="KQ83" s="150"/>
      <c r="KR83" s="150"/>
      <c r="KS83" s="150"/>
      <c r="KT83" s="150"/>
      <c r="KU83" s="150"/>
      <c r="KV83" s="150"/>
      <c r="KW83" s="150"/>
      <c r="KX83" s="150"/>
      <c r="KY83" s="150"/>
      <c r="KZ83" s="150"/>
      <c r="LA83" s="150"/>
      <c r="LB83" s="150"/>
      <c r="LC83" s="150"/>
      <c r="LD83" s="150"/>
      <c r="LE83" s="150"/>
      <c r="LF83" s="150"/>
      <c r="LG83" s="150"/>
      <c r="LH83" s="150"/>
      <c r="LI83" s="150"/>
      <c r="LJ83" s="150"/>
      <c r="LK83" s="150"/>
      <c r="LL83" s="150"/>
      <c r="LM83" s="150"/>
      <c r="LN83" s="150"/>
      <c r="LO83" s="150"/>
      <c r="LP83" s="150"/>
      <c r="LQ83" s="150"/>
      <c r="LR83" s="150"/>
      <c r="LS83" s="150"/>
      <c r="LT83" s="150"/>
      <c r="LU83" s="150"/>
      <c r="LV83" s="150"/>
      <c r="LW83" s="150"/>
      <c r="LX83" s="150"/>
      <c r="LY83" s="150"/>
      <c r="LZ83" s="150"/>
      <c r="MA83" s="150"/>
      <c r="MB83" s="150"/>
      <c r="MC83" s="150"/>
      <c r="MD83" s="150"/>
      <c r="ME83" s="150"/>
      <c r="MF83" s="150"/>
      <c r="MG83" s="150"/>
      <c r="MH83" s="150"/>
      <c r="MI83" s="150"/>
      <c r="MJ83" s="150"/>
      <c r="MK83" s="150"/>
      <c r="ML83" s="150"/>
      <c r="MM83" s="150"/>
      <c r="MN83" s="150"/>
      <c r="MO83" s="150"/>
      <c r="MP83" s="150"/>
      <c r="MQ83" s="150"/>
      <c r="MR83" s="150"/>
      <c r="MS83" s="150"/>
      <c r="MT83" s="150"/>
      <c r="MU83" s="150"/>
      <c r="MV83" s="150"/>
      <c r="MW83" s="150"/>
      <c r="MX83" s="150"/>
      <c r="MY83" s="150"/>
      <c r="MZ83" s="150"/>
      <c r="NA83" s="150"/>
      <c r="NB83" s="150"/>
      <c r="NC83" s="150"/>
      <c r="ND83" s="150"/>
      <c r="NE83" s="150"/>
      <c r="NF83" s="150"/>
      <c r="NG83" s="150"/>
      <c r="NH83" s="150"/>
      <c r="NI83" s="150"/>
      <c r="NJ83" s="150"/>
      <c r="NK83" s="150"/>
      <c r="NL83" s="150"/>
      <c r="NM83" s="150"/>
      <c r="NN83" s="150"/>
      <c r="NO83" s="150"/>
      <c r="NP83" s="150"/>
      <c r="NQ83" s="150"/>
      <c r="NR83" s="150"/>
      <c r="NS83" s="150"/>
      <c r="NT83" s="150"/>
      <c r="NU83" s="150"/>
      <c r="NV83" s="150"/>
      <c r="NW83" s="150"/>
      <c r="NX83" s="150"/>
      <c r="NY83" s="150"/>
      <c r="NZ83" s="150"/>
      <c r="OA83" s="150"/>
      <c r="OB83" s="150"/>
      <c r="OC83" s="150"/>
      <c r="OD83" s="150"/>
      <c r="OE83" s="150"/>
      <c r="OF83" s="150"/>
      <c r="OG83" s="150"/>
      <c r="OH83" s="150"/>
      <c r="OI83" s="150"/>
      <c r="OJ83" s="150"/>
      <c r="OK83" s="150"/>
      <c r="OL83" s="150"/>
      <c r="OM83" s="150"/>
      <c r="ON83" s="150"/>
      <c r="OO83" s="150"/>
      <c r="OP83" s="150"/>
      <c r="OQ83" s="150"/>
      <c r="OR83" s="150"/>
      <c r="OS83" s="150"/>
      <c r="OT83" s="150"/>
      <c r="OU83" s="150"/>
      <c r="OV83" s="150"/>
      <c r="OW83" s="150"/>
      <c r="OX83" s="150"/>
      <c r="OY83" s="150"/>
      <c r="OZ83" s="150"/>
      <c r="PA83" s="150"/>
      <c r="PB83" s="150"/>
      <c r="PC83" s="150"/>
      <c r="PD83" s="150"/>
      <c r="PE83" s="150"/>
      <c r="PF83" s="150"/>
      <c r="PG83" s="150"/>
      <c r="PH83" s="150"/>
      <c r="PI83" s="150"/>
      <c r="PJ83" s="150"/>
      <c r="PK83" s="150"/>
      <c r="PL83" s="150"/>
      <c r="PM83" s="150"/>
      <c r="PN83" s="150"/>
      <c r="PO83" s="150"/>
      <c r="PP83" s="150"/>
      <c r="PQ83" s="150"/>
      <c r="PR83" s="150"/>
      <c r="PS83" s="150"/>
      <c r="PT83" s="150"/>
      <c r="PU83" s="150"/>
      <c r="PV83" s="150"/>
      <c r="PW83" s="150"/>
      <c r="PX83" s="150"/>
      <c r="PY83" s="150"/>
      <c r="PZ83" s="150"/>
      <c r="QA83" s="150"/>
      <c r="QB83" s="150"/>
      <c r="QC83" s="150"/>
      <c r="QD83" s="150"/>
      <c r="QE83" s="150"/>
      <c r="QF83" s="150"/>
      <c r="QG83" s="150"/>
      <c r="QH83" s="150"/>
      <c r="QI83" s="150"/>
      <c r="QJ83" s="150"/>
      <c r="QK83" s="150"/>
      <c r="QL83" s="150"/>
      <c r="QM83" s="150"/>
      <c r="QN83" s="150"/>
      <c r="QO83" s="150"/>
      <c r="QP83" s="150"/>
      <c r="QQ83" s="150"/>
      <c r="QR83" s="150"/>
      <c r="QS83" s="150"/>
      <c r="QT83" s="150"/>
      <c r="QU83" s="150"/>
      <c r="QV83" s="150"/>
      <c r="QW83" s="150"/>
      <c r="QX83" s="150"/>
      <c r="QY83" s="150"/>
      <c r="QZ83" s="150"/>
      <c r="RA83" s="150"/>
      <c r="RB83" s="150"/>
      <c r="RC83" s="150"/>
      <c r="RD83" s="150"/>
      <c r="RE83" s="150"/>
      <c r="RF83" s="150"/>
      <c r="RG83" s="150"/>
      <c r="RH83" s="150"/>
      <c r="RI83" s="150"/>
      <c r="RJ83" s="150"/>
      <c r="RK83" s="150"/>
      <c r="RL83" s="150"/>
      <c r="RM83" s="150"/>
      <c r="RN83" s="150"/>
      <c r="RO83" s="150"/>
      <c r="RP83" s="150"/>
      <c r="RQ83" s="150"/>
      <c r="RR83" s="150"/>
      <c r="RS83" s="150"/>
      <c r="RT83" s="150"/>
      <c r="RU83" s="150"/>
      <c r="RV83" s="150"/>
      <c r="RW83" s="150"/>
      <c r="RX83" s="150"/>
      <c r="RY83" s="150"/>
      <c r="RZ83" s="150"/>
      <c r="SA83" s="150"/>
      <c r="SB83" s="150"/>
      <c r="SC83" s="150"/>
      <c r="SD83" s="150"/>
      <c r="SE83" s="150"/>
      <c r="SF83" s="150"/>
      <c r="SG83" s="150"/>
      <c r="SH83" s="150"/>
      <c r="SI83" s="150"/>
      <c r="SJ83" s="150"/>
      <c r="SK83" s="150"/>
      <c r="SL83" s="150"/>
      <c r="SM83" s="150"/>
      <c r="SN83" s="150"/>
      <c r="SO83" s="150"/>
      <c r="SP83" s="150"/>
      <c r="SQ83" s="150"/>
      <c r="SR83" s="150"/>
      <c r="SS83" s="150"/>
      <c r="ST83" s="150"/>
      <c r="SU83" s="150"/>
      <c r="SV83" s="150"/>
      <c r="SW83" s="150"/>
      <c r="SX83" s="150"/>
      <c r="SY83" s="150"/>
      <c r="SZ83" s="150"/>
      <c r="TA83" s="150"/>
      <c r="TB83" s="150"/>
      <c r="TC83" s="150"/>
      <c r="TD83" s="150"/>
      <c r="TE83" s="150"/>
      <c r="TF83" s="150"/>
      <c r="TG83" s="150"/>
      <c r="TH83" s="150"/>
      <c r="TI83" s="150"/>
      <c r="TJ83" s="150"/>
      <c r="TK83" s="150"/>
      <c r="TL83" s="150"/>
      <c r="TM83" s="150"/>
      <c r="TN83" s="150"/>
      <c r="TO83" s="150"/>
      <c r="TP83" s="150"/>
      <c r="TQ83" s="150"/>
      <c r="TR83" s="150"/>
      <c r="TS83" s="150"/>
      <c r="TT83" s="150"/>
      <c r="TU83" s="150"/>
      <c r="TV83" s="150"/>
      <c r="TW83" s="150"/>
      <c r="TX83" s="150"/>
      <c r="TY83" s="150"/>
      <c r="TZ83" s="150"/>
      <c r="UA83" s="150"/>
      <c r="UB83" s="150"/>
      <c r="UC83" s="150"/>
      <c r="UD83" s="150"/>
      <c r="UE83" s="150"/>
      <c r="UF83" s="150"/>
      <c r="UG83" s="150"/>
      <c r="UH83" s="150"/>
      <c r="UI83" s="150"/>
      <c r="UJ83" s="150"/>
      <c r="UK83" s="150"/>
      <c r="UL83" s="150"/>
      <c r="UM83" s="150"/>
      <c r="UN83" s="150"/>
      <c r="UO83" s="150"/>
      <c r="UP83" s="150"/>
      <c r="UQ83" s="150"/>
      <c r="US83" s="150"/>
      <c r="UT83" s="150"/>
      <c r="UU83" s="150"/>
      <c r="UV83" s="150"/>
      <c r="UW83" s="150"/>
      <c r="UX83" s="150"/>
      <c r="UY83" s="150"/>
      <c r="UZ83" s="150"/>
      <c r="VA83" s="150"/>
      <c r="VB83" s="150"/>
      <c r="VC83" s="150"/>
      <c r="VD83" s="150"/>
      <c r="VE83" s="150"/>
      <c r="VF83" s="150"/>
      <c r="VG83" s="150"/>
      <c r="VH83" s="150"/>
      <c r="VI83" s="150"/>
      <c r="VJ83" s="150"/>
      <c r="VK83" s="150"/>
      <c r="VL83" s="150"/>
      <c r="VN83" s="150"/>
      <c r="VO83" s="150"/>
      <c r="VP83" s="150"/>
      <c r="VQ83" s="150"/>
      <c r="VR83" s="150"/>
      <c r="VS83" s="150"/>
      <c r="VT83" s="150"/>
      <c r="VU83" s="150"/>
      <c r="VV83" s="150"/>
      <c r="VW83" s="150"/>
      <c r="VX83" s="150"/>
      <c r="VY83" s="150"/>
      <c r="VZ83" s="150"/>
      <c r="WA83" s="150"/>
      <c r="WB83" s="150"/>
      <c r="WC83" s="150"/>
      <c r="WD83" s="150"/>
      <c r="WE83" s="150"/>
      <c r="WF83" s="150"/>
      <c r="WG83" s="150"/>
      <c r="WI83" s="150"/>
      <c r="WJ83" s="150"/>
      <c r="WK83" s="150"/>
      <c r="WL83" s="150"/>
      <c r="WM83" s="150"/>
      <c r="WN83" s="150"/>
      <c r="WO83" s="150"/>
      <c r="WP83" s="150"/>
      <c r="WQ83" s="150"/>
      <c r="WR83" s="150"/>
      <c r="WS83" s="150"/>
      <c r="WT83" s="150"/>
      <c r="WU83" s="150"/>
      <c r="WV83" s="150"/>
      <c r="WW83" s="150"/>
      <c r="WX83" s="150"/>
      <c r="WY83" s="150"/>
      <c r="WZ83" s="150"/>
      <c r="XA83" s="150"/>
      <c r="XB83" s="150"/>
      <c r="XD83" s="150"/>
      <c r="XE83" s="150"/>
      <c r="XF83" s="150"/>
      <c r="XG83" s="150"/>
      <c r="XH83" s="150"/>
      <c r="XI83" s="150"/>
      <c r="XJ83" s="150"/>
      <c r="XK83" s="150"/>
      <c r="XL83" s="150"/>
      <c r="XM83" s="150"/>
      <c r="XN83" s="150"/>
      <c r="XO83" s="150"/>
      <c r="XP83" s="150"/>
      <c r="XQ83" s="150"/>
      <c r="XR83" s="150"/>
      <c r="XS83" s="150"/>
      <c r="XT83" s="150"/>
      <c r="XU83" s="150"/>
      <c r="XV83" s="150"/>
      <c r="XW83" s="150"/>
      <c r="XY83" s="150"/>
      <c r="XZ83" s="150"/>
      <c r="YA83" s="150"/>
      <c r="YB83" s="150"/>
      <c r="YC83" s="150"/>
      <c r="YD83" s="150"/>
      <c r="YE83" s="150"/>
      <c r="YF83" s="150"/>
      <c r="YG83" s="150"/>
      <c r="YH83" s="150"/>
      <c r="YI83" s="150"/>
      <c r="YJ83" s="150"/>
      <c r="YK83" s="150"/>
      <c r="YL83" s="150"/>
      <c r="YM83" s="150"/>
      <c r="YN83" s="150"/>
      <c r="YO83" s="150"/>
      <c r="YP83" s="150"/>
      <c r="YQ83" s="150"/>
      <c r="YR83" s="150"/>
      <c r="YT83" s="150"/>
      <c r="YU83" s="150"/>
      <c r="YV83" s="150"/>
      <c r="YW83" s="150"/>
      <c r="YX83" s="150"/>
      <c r="YY83" s="150"/>
      <c r="YZ83" s="150"/>
      <c r="ZA83" s="150"/>
      <c r="ZB83" s="150"/>
      <c r="ZC83" s="150"/>
      <c r="ZD83" s="150"/>
      <c r="ZE83" s="150"/>
      <c r="ZF83" s="150"/>
      <c r="ZG83" s="150"/>
      <c r="ZH83" s="150"/>
      <c r="ZI83" s="150"/>
      <c r="ZJ83" s="150"/>
      <c r="ZK83" s="150"/>
      <c r="ZL83" s="150"/>
      <c r="ZM83" s="150"/>
      <c r="ZO83" s="150"/>
      <c r="ZP83" s="150"/>
      <c r="ZQ83" s="150"/>
      <c r="ZR83" s="150"/>
      <c r="ZS83" s="150"/>
      <c r="ZT83" s="150"/>
      <c r="ZU83" s="150"/>
      <c r="ZV83" s="150"/>
      <c r="ZW83" s="150"/>
      <c r="ZX83" s="150"/>
      <c r="ZY83" s="150"/>
      <c r="ZZ83" s="150"/>
      <c r="AAA83" s="150"/>
      <c r="AAB83" s="150"/>
      <c r="AAC83" s="150"/>
      <c r="AAD83" s="150"/>
      <c r="AAE83" s="150"/>
      <c r="AAF83" s="150"/>
      <c r="AAG83" s="150"/>
      <c r="AAH83" s="150"/>
      <c r="AAJ83" s="150"/>
      <c r="AAK83" s="150"/>
      <c r="AAL83" s="150"/>
      <c r="AAM83" s="150"/>
      <c r="AAN83" s="150"/>
      <c r="AAO83" s="150"/>
      <c r="AAP83" s="150"/>
      <c r="AAQ83" s="150"/>
      <c r="AAR83" s="150"/>
      <c r="AAS83" s="150"/>
      <c r="AAT83" s="150"/>
      <c r="AAU83" s="150"/>
      <c r="AAV83" s="150"/>
      <c r="AAW83" s="150"/>
      <c r="AAX83" s="150"/>
      <c r="AAY83" s="150"/>
      <c r="AAZ83" s="150"/>
      <c r="ABA83" s="150"/>
      <c r="ABB83" s="150"/>
      <c r="ABC83" s="150"/>
      <c r="ABE83" s="150"/>
      <c r="ABF83" s="150"/>
      <c r="ABG83" s="150"/>
      <c r="ABH83" s="150"/>
      <c r="ABI83" s="150"/>
      <c r="ABJ83" s="150"/>
      <c r="ABK83" s="150"/>
      <c r="ABL83" s="150"/>
      <c r="ABM83" s="150"/>
      <c r="ABN83" s="150"/>
      <c r="ABO83" s="150"/>
      <c r="ABP83" s="150"/>
      <c r="ABQ83" s="150"/>
      <c r="ABR83" s="150"/>
      <c r="ABS83" s="150"/>
      <c r="ABT83" s="150"/>
      <c r="ABU83" s="150"/>
      <c r="ABV83" s="150"/>
      <c r="ABW83" s="150"/>
      <c r="ABX83" s="150"/>
      <c r="ABZ83" s="150"/>
      <c r="ACA83" s="150"/>
      <c r="ACB83" s="150"/>
      <c r="ACC83" s="150"/>
      <c r="ACD83" s="150"/>
      <c r="ACE83" s="150"/>
      <c r="ACF83" s="150"/>
      <c r="ACG83" s="150"/>
      <c r="ACH83" s="150"/>
      <c r="ACI83" s="150"/>
      <c r="ACJ83" s="150"/>
      <c r="ACK83" s="150"/>
      <c r="ACL83" s="150"/>
      <c r="ACM83" s="150"/>
      <c r="ACN83" s="150"/>
      <c r="ACO83" s="150"/>
      <c r="ACP83" s="150"/>
      <c r="ACQ83" s="150"/>
      <c r="ACR83" s="150"/>
      <c r="ACS83" s="150"/>
      <c r="ACU83" s="150"/>
      <c r="ACV83" s="150"/>
      <c r="ACW83" s="150"/>
      <c r="ACX83" s="150"/>
      <c r="ACY83" s="150"/>
      <c r="ACZ83" s="150"/>
      <c r="ADA83" s="150"/>
      <c r="ADB83" s="150"/>
      <c r="ADC83" s="150"/>
      <c r="ADD83" s="150"/>
      <c r="ADE83" s="150"/>
      <c r="ADF83" s="150"/>
      <c r="ADG83" s="150"/>
      <c r="ADH83" s="150"/>
      <c r="ADI83" s="150"/>
      <c r="ADJ83" s="150"/>
      <c r="ADK83" s="150"/>
      <c r="ADL83" s="150"/>
      <c r="ADM83" s="150"/>
      <c r="ADN83" s="150"/>
      <c r="ADP83" s="150"/>
      <c r="ADQ83" s="150"/>
      <c r="ADR83" s="150"/>
      <c r="ADS83" s="150"/>
      <c r="ADT83" s="150"/>
      <c r="ADU83" s="150"/>
      <c r="ADV83" s="150"/>
      <c r="ADW83" s="150"/>
      <c r="ADX83" s="150"/>
      <c r="ADY83" s="150"/>
      <c r="ADZ83" s="150"/>
      <c r="AEA83" s="150"/>
      <c r="AEB83" s="150"/>
      <c r="AEC83" s="150"/>
      <c r="AED83" s="150"/>
      <c r="AEE83" s="150"/>
      <c r="AEF83" s="150"/>
      <c r="AEG83" s="150"/>
      <c r="AEH83" s="150"/>
      <c r="AEI83" s="150"/>
      <c r="AEK83" s="150"/>
      <c r="AEL83" s="150"/>
      <c r="AEM83" s="150"/>
      <c r="AEN83" s="150"/>
      <c r="AEO83" s="150"/>
      <c r="AEP83" s="150"/>
      <c r="AEQ83" s="150"/>
      <c r="AER83" s="150"/>
      <c r="AES83" s="150"/>
      <c r="AET83" s="150"/>
      <c r="AEU83" s="150"/>
      <c r="AEV83" s="150"/>
      <c r="AEW83" s="150"/>
      <c r="AEX83" s="150"/>
      <c r="AEY83" s="150"/>
      <c r="AEZ83" s="150"/>
      <c r="AFA83" s="150"/>
      <c r="AFB83" s="150"/>
      <c r="AFC83" s="150"/>
      <c r="AFD83" s="150"/>
    </row>
    <row r="84" spans="1:836" s="159" customFormat="1" ht="20.100000000000001" customHeight="1" outlineLevel="4">
      <c r="A84" s="166"/>
      <c r="B84" s="162" t="s">
        <v>495</v>
      </c>
      <c r="C84" s="100" t="s">
        <v>404</v>
      </c>
      <c r="D84" s="110"/>
      <c r="E84" s="167"/>
      <c r="F84" s="211">
        <f>G50+14</f>
        <v>45542</v>
      </c>
      <c r="G84" s="212">
        <f>F84</f>
        <v>45542</v>
      </c>
      <c r="H84" s="156">
        <f t="shared" si="76"/>
        <v>1</v>
      </c>
      <c r="I84" s="157">
        <f t="shared" ca="1" si="80"/>
        <v>0</v>
      </c>
      <c r="J84" s="207">
        <f ca="1">H84*K84-H84*I84</f>
        <v>0</v>
      </c>
      <c r="K84" s="111">
        <v>0</v>
      </c>
      <c r="L84" s="158"/>
      <c r="M84" s="158"/>
      <c r="N84" s="158"/>
      <c r="O84" s="158"/>
      <c r="P84" s="158"/>
      <c r="Q84" s="158"/>
      <c r="R84" s="158"/>
      <c r="S84" s="158"/>
      <c r="T84" s="158"/>
      <c r="U84" s="158"/>
      <c r="V84" s="158"/>
      <c r="W84" s="158"/>
      <c r="X84" s="158"/>
      <c r="Y84" s="158"/>
      <c r="Z84" s="158"/>
      <c r="AA84" s="158"/>
      <c r="AB84" s="158"/>
      <c r="AC84" s="158"/>
      <c r="AD84" s="158"/>
      <c r="AE84" s="158"/>
      <c r="AF84" s="158"/>
      <c r="AG84" s="158"/>
      <c r="AH84" s="158"/>
      <c r="AI84" s="158"/>
      <c r="AJ84" s="158"/>
      <c r="AK84" s="158"/>
      <c r="AL84" s="158"/>
      <c r="AM84" s="158"/>
      <c r="AN84" s="158"/>
      <c r="AO84" s="158"/>
      <c r="AP84" s="158"/>
      <c r="AQ84" s="158"/>
      <c r="AR84" s="158"/>
      <c r="AS84" s="158"/>
      <c r="AT84" s="158"/>
      <c r="AU84" s="158"/>
      <c r="AV84" s="158"/>
      <c r="AW84" s="158"/>
      <c r="AX84" s="158"/>
      <c r="AY84" s="158"/>
      <c r="AZ84" s="158"/>
      <c r="BA84" s="158"/>
      <c r="BB84" s="158"/>
      <c r="BC84" s="158"/>
      <c r="BD84" s="158"/>
      <c r="BE84" s="158"/>
      <c r="BF84" s="158"/>
      <c r="BG84" s="158"/>
      <c r="BH84" s="158"/>
      <c r="BI84" s="158"/>
      <c r="BJ84" s="158"/>
      <c r="BK84" s="158"/>
      <c r="BL84" s="158"/>
      <c r="BM84" s="158"/>
      <c r="BN84" s="158"/>
      <c r="BO84" s="158"/>
      <c r="BP84" s="158"/>
      <c r="BQ84" s="158"/>
      <c r="BR84" s="158"/>
      <c r="BS84" s="158"/>
      <c r="BT84" s="158"/>
      <c r="BU84" s="158"/>
      <c r="BV84" s="158"/>
      <c r="BW84" s="158"/>
      <c r="BX84" s="158"/>
      <c r="BY84" s="158"/>
      <c r="BZ84" s="158"/>
      <c r="CA84" s="158"/>
      <c r="CB84" s="158"/>
      <c r="CC84" s="158"/>
      <c r="CD84" s="158"/>
      <c r="CE84" s="158"/>
      <c r="CF84" s="158"/>
      <c r="CG84" s="158"/>
      <c r="CH84" s="158"/>
      <c r="CI84" s="158"/>
      <c r="CJ84" s="158"/>
      <c r="CK84" s="158"/>
      <c r="CL84" s="158"/>
      <c r="CM84" s="158"/>
      <c r="CN84" s="158"/>
      <c r="CO84" s="158"/>
      <c r="CP84" s="158"/>
      <c r="CQ84" s="158"/>
      <c r="CR84" s="158"/>
      <c r="CS84" s="158"/>
      <c r="CT84" s="158"/>
      <c r="CU84" s="158"/>
      <c r="CV84" s="158"/>
      <c r="CW84" s="158"/>
      <c r="CX84" s="158"/>
      <c r="CY84" s="158"/>
      <c r="CZ84" s="158"/>
      <c r="DA84" s="158"/>
      <c r="DB84" s="158"/>
      <c r="DC84" s="158"/>
      <c r="DD84" s="158"/>
      <c r="DE84" s="158"/>
      <c r="DF84" s="158"/>
      <c r="DG84" s="158"/>
      <c r="DH84" s="158"/>
      <c r="DI84" s="158"/>
      <c r="DJ84" s="158"/>
      <c r="DK84" s="158"/>
      <c r="DL84" s="158"/>
      <c r="DM84" s="158"/>
      <c r="DN84" s="158"/>
      <c r="DO84" s="158"/>
      <c r="DP84" s="158"/>
      <c r="DQ84" s="158"/>
      <c r="DR84" s="158"/>
      <c r="DS84" s="158"/>
      <c r="DT84" s="158"/>
      <c r="DU84" s="158"/>
      <c r="DV84" s="158"/>
      <c r="DW84" s="158"/>
      <c r="DX84" s="158"/>
      <c r="DY84" s="158"/>
      <c r="DZ84" s="158"/>
      <c r="EA84" s="158"/>
      <c r="EB84" s="158"/>
      <c r="EC84" s="158"/>
      <c r="ED84" s="158"/>
      <c r="EE84" s="158"/>
      <c r="EF84" s="158"/>
      <c r="EG84" s="158"/>
      <c r="EH84" s="158"/>
      <c r="EI84" s="158"/>
      <c r="EJ84" s="158"/>
      <c r="EK84" s="158"/>
      <c r="EL84" s="158"/>
      <c r="EM84" s="158"/>
      <c r="EN84" s="158"/>
      <c r="EO84" s="158"/>
      <c r="EP84" s="158"/>
      <c r="EQ84" s="158"/>
      <c r="ER84" s="158"/>
      <c r="ES84" s="158"/>
      <c r="ET84" s="158"/>
      <c r="EU84" s="158"/>
      <c r="EV84" s="158"/>
      <c r="EW84" s="158"/>
      <c r="EX84" s="158"/>
      <c r="EY84" s="158"/>
      <c r="EZ84" s="158"/>
      <c r="FA84" s="158"/>
      <c r="FB84" s="158"/>
      <c r="FC84" s="158"/>
      <c r="FD84" s="158"/>
      <c r="FE84" s="158"/>
      <c r="FF84" s="158"/>
      <c r="FG84" s="158"/>
      <c r="FH84" s="158"/>
      <c r="FI84" s="158"/>
      <c r="FJ84" s="158"/>
      <c r="FK84" s="158"/>
      <c r="FL84" s="158"/>
      <c r="FM84" s="158"/>
      <c r="FN84" s="158"/>
      <c r="FO84" s="158"/>
      <c r="FP84" s="158"/>
      <c r="FQ84" s="158"/>
      <c r="FR84" s="158"/>
      <c r="FS84" s="158"/>
      <c r="FT84" s="158"/>
      <c r="FU84" s="158"/>
      <c r="FV84" s="158"/>
      <c r="FW84" s="158"/>
      <c r="FX84" s="158"/>
      <c r="FY84" s="158"/>
      <c r="FZ84" s="158"/>
      <c r="GA84" s="158"/>
      <c r="GB84" s="158"/>
      <c r="GC84" s="158"/>
      <c r="GD84" s="158"/>
      <c r="GE84" s="158"/>
      <c r="GF84" s="158"/>
      <c r="GG84" s="158"/>
      <c r="GH84" s="158"/>
      <c r="GI84" s="158"/>
      <c r="GJ84" s="158"/>
      <c r="GK84" s="158"/>
      <c r="GL84" s="158"/>
      <c r="GM84" s="158"/>
      <c r="GN84" s="158"/>
      <c r="GO84" s="158"/>
      <c r="GP84" s="158"/>
      <c r="GQ84" s="158"/>
      <c r="GR84" s="158"/>
      <c r="GS84" s="158"/>
      <c r="GT84" s="158"/>
      <c r="GU84" s="158"/>
      <c r="GV84" s="158"/>
      <c r="GW84" s="158"/>
      <c r="GX84" s="158"/>
      <c r="GY84" s="158"/>
      <c r="GZ84" s="158"/>
      <c r="HA84" s="158"/>
      <c r="HB84" s="158"/>
      <c r="HC84" s="158"/>
      <c r="HD84" s="158"/>
      <c r="HE84" s="158"/>
      <c r="HF84" s="158"/>
      <c r="HG84" s="158"/>
      <c r="HH84" s="158"/>
      <c r="HI84" s="158"/>
      <c r="HJ84" s="158"/>
      <c r="HK84" s="158"/>
      <c r="HL84" s="158"/>
      <c r="HM84" s="158"/>
      <c r="HN84" s="158"/>
      <c r="HO84" s="158"/>
      <c r="HP84" s="158"/>
      <c r="HQ84" s="158"/>
      <c r="HR84" s="158"/>
      <c r="HS84" s="158"/>
      <c r="HT84" s="158"/>
      <c r="HU84" s="158"/>
      <c r="HV84" s="158"/>
      <c r="HW84" s="158"/>
      <c r="HX84" s="158"/>
      <c r="HY84" s="158"/>
      <c r="HZ84" s="158"/>
      <c r="IA84" s="158"/>
      <c r="IB84" s="158"/>
      <c r="IC84" s="158"/>
      <c r="ID84" s="158"/>
      <c r="IE84" s="158"/>
      <c r="IF84" s="158"/>
      <c r="IG84" s="158"/>
      <c r="IH84" s="158"/>
      <c r="II84" s="158"/>
      <c r="IJ84" s="158"/>
      <c r="IK84" s="158"/>
      <c r="IL84" s="158"/>
      <c r="IM84" s="158"/>
      <c r="IN84" s="158"/>
      <c r="IO84" s="158"/>
      <c r="IP84" s="158"/>
      <c r="IQ84" s="158"/>
      <c r="IR84" s="158"/>
      <c r="IS84" s="158"/>
      <c r="IT84" s="158"/>
      <c r="IU84" s="158"/>
      <c r="IV84" s="158"/>
      <c r="IW84" s="158"/>
      <c r="IX84" s="158"/>
      <c r="IY84" s="158"/>
      <c r="IZ84" s="158"/>
      <c r="JA84" s="158"/>
      <c r="JB84" s="158"/>
      <c r="JC84" s="158"/>
      <c r="JD84" s="158"/>
      <c r="JE84" s="158"/>
      <c r="JF84" s="158"/>
      <c r="JG84" s="158"/>
      <c r="JH84" s="158"/>
      <c r="JI84" s="158"/>
      <c r="JJ84" s="158"/>
      <c r="JK84" s="158"/>
      <c r="JL84" s="158"/>
      <c r="JM84" s="158"/>
      <c r="JN84" s="158"/>
      <c r="JO84" s="158"/>
      <c r="JP84" s="158"/>
      <c r="JQ84" s="158"/>
      <c r="JR84" s="158"/>
      <c r="JS84" s="158"/>
      <c r="JT84" s="158"/>
      <c r="JU84" s="158"/>
      <c r="JV84" s="158"/>
      <c r="JW84" s="158"/>
      <c r="JX84" s="158"/>
      <c r="JY84" s="158"/>
      <c r="JZ84" s="158"/>
      <c r="KA84" s="158"/>
      <c r="KB84" s="158"/>
      <c r="KC84" s="158"/>
      <c r="KD84" s="158"/>
      <c r="KE84" s="158"/>
      <c r="KF84" s="158"/>
      <c r="KG84" s="158"/>
      <c r="KH84" s="158"/>
      <c r="KI84" s="158"/>
      <c r="KJ84" s="158"/>
      <c r="KK84" s="158"/>
      <c r="KL84" s="158"/>
      <c r="KM84" s="158"/>
      <c r="KN84" s="158"/>
      <c r="KO84" s="158"/>
      <c r="KP84" s="158"/>
      <c r="KQ84" s="158"/>
      <c r="KR84" s="158"/>
      <c r="KS84" s="158"/>
      <c r="KT84" s="158"/>
      <c r="KU84" s="158"/>
      <c r="KV84" s="158"/>
      <c r="KW84" s="158"/>
      <c r="KX84" s="158"/>
      <c r="KY84" s="158"/>
      <c r="KZ84" s="158"/>
      <c r="LA84" s="158"/>
      <c r="LB84" s="158"/>
      <c r="LC84" s="158"/>
      <c r="LD84" s="158"/>
      <c r="LE84" s="158"/>
      <c r="LF84" s="158"/>
      <c r="LG84" s="158"/>
      <c r="LH84" s="158"/>
      <c r="LI84" s="158"/>
      <c r="LJ84" s="158"/>
      <c r="LK84" s="158"/>
      <c r="LL84" s="158"/>
      <c r="LM84" s="158"/>
      <c r="LN84" s="158"/>
      <c r="LO84" s="158"/>
      <c r="LP84" s="158"/>
      <c r="LQ84" s="158"/>
      <c r="LR84" s="158"/>
      <c r="LS84" s="158"/>
      <c r="LT84" s="158"/>
      <c r="LU84" s="158"/>
      <c r="LV84" s="158"/>
      <c r="LW84" s="158"/>
      <c r="LX84" s="158"/>
      <c r="LY84" s="158"/>
      <c r="LZ84" s="158"/>
      <c r="MA84" s="158"/>
      <c r="MB84" s="158"/>
      <c r="MC84" s="158"/>
      <c r="MD84" s="158"/>
      <c r="ME84" s="158"/>
      <c r="MF84" s="158"/>
      <c r="MG84" s="158"/>
      <c r="MH84" s="158"/>
      <c r="MI84" s="158"/>
      <c r="MJ84" s="158"/>
      <c r="MK84" s="158"/>
      <c r="ML84" s="158"/>
      <c r="MM84" s="158"/>
      <c r="MN84" s="158"/>
      <c r="MO84" s="158"/>
      <c r="MP84" s="158"/>
      <c r="MQ84" s="158"/>
      <c r="MR84" s="158"/>
      <c r="MS84" s="158"/>
      <c r="MT84" s="158"/>
      <c r="MU84" s="158"/>
      <c r="MV84" s="158"/>
      <c r="MW84" s="158"/>
      <c r="MX84" s="158"/>
      <c r="MY84" s="158"/>
      <c r="MZ84" s="158"/>
      <c r="NA84" s="158"/>
      <c r="NB84" s="158"/>
      <c r="NC84" s="158"/>
      <c r="ND84" s="158"/>
      <c r="NE84" s="158"/>
      <c r="NF84" s="158"/>
      <c r="NG84" s="158"/>
      <c r="NH84" s="158"/>
      <c r="NI84" s="158"/>
      <c r="NJ84" s="158"/>
      <c r="NK84" s="158"/>
      <c r="NL84" s="158"/>
      <c r="NM84" s="158"/>
      <c r="NN84" s="158"/>
      <c r="NO84" s="158"/>
      <c r="NP84" s="158"/>
      <c r="NQ84" s="158"/>
      <c r="NR84" s="158"/>
      <c r="NS84" s="158"/>
      <c r="NT84" s="158"/>
      <c r="NU84" s="158"/>
      <c r="NV84" s="158"/>
      <c r="NW84" s="158"/>
      <c r="NX84" s="158"/>
      <c r="NY84" s="158"/>
      <c r="NZ84" s="158"/>
      <c r="OA84" s="158"/>
      <c r="OB84" s="158"/>
      <c r="OC84" s="158"/>
      <c r="OD84" s="158"/>
      <c r="OE84" s="158"/>
      <c r="OF84" s="158"/>
      <c r="OG84" s="158"/>
      <c r="OH84" s="158"/>
      <c r="OI84" s="158"/>
      <c r="OJ84" s="158"/>
      <c r="OK84" s="158"/>
      <c r="OL84" s="158"/>
      <c r="OM84" s="158"/>
      <c r="ON84" s="158"/>
      <c r="OO84" s="158"/>
      <c r="OP84" s="158"/>
      <c r="OQ84" s="158"/>
      <c r="OR84" s="158"/>
      <c r="OS84" s="158"/>
      <c r="OT84" s="158"/>
      <c r="OU84" s="158"/>
      <c r="OV84" s="158"/>
      <c r="OW84" s="158"/>
      <c r="OX84" s="158"/>
      <c r="OY84" s="158"/>
      <c r="OZ84" s="158"/>
      <c r="PA84" s="158"/>
      <c r="PB84" s="158"/>
      <c r="PC84" s="158"/>
      <c r="PD84" s="158"/>
      <c r="PE84" s="158"/>
      <c r="PF84" s="158"/>
      <c r="PG84" s="158"/>
      <c r="PH84" s="158"/>
      <c r="PI84" s="158"/>
      <c r="PJ84" s="158"/>
      <c r="PK84" s="158"/>
      <c r="PL84" s="158"/>
      <c r="PM84" s="158"/>
      <c r="PN84" s="158"/>
      <c r="PO84" s="158"/>
      <c r="PP84" s="158"/>
      <c r="PQ84" s="158"/>
      <c r="PR84" s="158"/>
      <c r="PS84" s="158"/>
      <c r="PT84" s="158"/>
      <c r="PU84" s="158"/>
      <c r="PV84" s="158"/>
      <c r="PW84" s="158"/>
      <c r="PX84" s="158"/>
      <c r="PY84" s="158"/>
      <c r="PZ84" s="158"/>
      <c r="QA84" s="158"/>
      <c r="QB84" s="158"/>
      <c r="QC84" s="158"/>
      <c r="QD84" s="158"/>
      <c r="QE84" s="158"/>
      <c r="QF84" s="158"/>
      <c r="QG84" s="158"/>
      <c r="QH84" s="158"/>
      <c r="QI84" s="158"/>
      <c r="QJ84" s="158"/>
      <c r="QK84" s="158"/>
      <c r="QL84" s="158"/>
      <c r="QM84" s="158"/>
      <c r="QN84" s="158"/>
      <c r="QO84" s="158"/>
      <c r="QP84" s="158"/>
      <c r="QQ84" s="158"/>
      <c r="QR84" s="158"/>
      <c r="QS84" s="158"/>
      <c r="QT84" s="158"/>
      <c r="QU84" s="158"/>
      <c r="QV84" s="158"/>
      <c r="QW84" s="158"/>
      <c r="QX84" s="158"/>
      <c r="QY84" s="158"/>
      <c r="QZ84" s="158"/>
      <c r="RA84" s="158"/>
      <c r="RB84" s="158"/>
      <c r="RC84" s="158"/>
      <c r="RD84" s="158"/>
      <c r="RE84" s="158"/>
      <c r="RF84" s="158"/>
      <c r="RG84" s="158"/>
      <c r="RH84" s="158"/>
      <c r="RI84" s="158"/>
      <c r="RJ84" s="158"/>
      <c r="RK84" s="158"/>
      <c r="RL84" s="158"/>
      <c r="RM84" s="158"/>
      <c r="RN84" s="158"/>
      <c r="RO84" s="158"/>
      <c r="RP84" s="158"/>
      <c r="RQ84" s="158"/>
      <c r="RR84" s="158"/>
      <c r="RS84" s="158"/>
      <c r="RT84" s="158"/>
      <c r="RU84" s="158"/>
      <c r="RV84" s="158"/>
      <c r="RW84" s="158"/>
      <c r="RX84" s="158"/>
      <c r="RY84" s="158"/>
      <c r="RZ84" s="158"/>
      <c r="SA84" s="158"/>
      <c r="SB84" s="158"/>
      <c r="SC84" s="158"/>
      <c r="SD84" s="158"/>
      <c r="SE84" s="158"/>
      <c r="SF84" s="158"/>
      <c r="SG84" s="158"/>
      <c r="SH84" s="158"/>
      <c r="SI84" s="158"/>
      <c r="SJ84" s="158"/>
      <c r="SK84" s="158"/>
      <c r="SL84" s="158"/>
      <c r="SM84" s="158"/>
      <c r="SN84" s="158"/>
      <c r="SO84" s="158"/>
      <c r="SP84" s="158"/>
      <c r="SQ84" s="158"/>
      <c r="SR84" s="158"/>
      <c r="SS84" s="158"/>
      <c r="ST84" s="158"/>
      <c r="SU84" s="158"/>
      <c r="SV84" s="158"/>
      <c r="SW84" s="158"/>
      <c r="SX84" s="158"/>
      <c r="SY84" s="158"/>
      <c r="SZ84" s="158"/>
      <c r="TA84" s="158"/>
      <c r="TB84" s="158"/>
      <c r="TC84" s="158"/>
      <c r="TD84" s="158"/>
      <c r="TE84" s="158"/>
      <c r="TF84" s="158"/>
      <c r="TG84" s="158"/>
      <c r="TH84" s="158"/>
      <c r="TI84" s="158"/>
      <c r="TJ84" s="158"/>
      <c r="TK84" s="158"/>
      <c r="TL84" s="158"/>
      <c r="TM84" s="158"/>
      <c r="TN84" s="158"/>
      <c r="TO84" s="158"/>
      <c r="TP84" s="158"/>
      <c r="TQ84" s="158"/>
      <c r="TR84" s="158"/>
      <c r="TS84" s="158"/>
      <c r="TT84" s="158"/>
      <c r="TU84" s="158"/>
      <c r="TV84" s="158"/>
      <c r="TW84" s="158"/>
      <c r="TX84" s="158"/>
      <c r="TY84" s="158"/>
      <c r="TZ84" s="158"/>
      <c r="UA84" s="158"/>
      <c r="UB84" s="158"/>
      <c r="UC84" s="158"/>
      <c r="UD84" s="158"/>
      <c r="UE84" s="158"/>
      <c r="UF84" s="158"/>
      <c r="UG84" s="158"/>
      <c r="UH84" s="158"/>
      <c r="UI84" s="158"/>
      <c r="UJ84" s="158"/>
      <c r="UK84" s="158"/>
      <c r="UL84" s="158"/>
      <c r="UM84" s="158"/>
      <c r="UN84" s="158"/>
      <c r="UO84" s="158"/>
      <c r="UP84" s="158"/>
      <c r="UQ84" s="158"/>
      <c r="US84" s="158"/>
      <c r="UT84" s="158"/>
      <c r="UU84" s="158"/>
      <c r="UV84" s="158"/>
      <c r="UW84" s="158"/>
      <c r="UX84" s="158"/>
      <c r="UY84" s="158"/>
      <c r="UZ84" s="158"/>
      <c r="VA84" s="158"/>
      <c r="VB84" s="158"/>
      <c r="VC84" s="158"/>
      <c r="VD84" s="158"/>
      <c r="VE84" s="158"/>
      <c r="VF84" s="158"/>
      <c r="VG84" s="158"/>
      <c r="VH84" s="158"/>
      <c r="VI84" s="158"/>
      <c r="VJ84" s="158"/>
      <c r="VK84" s="158"/>
      <c r="VL84" s="158"/>
      <c r="VN84" s="158"/>
      <c r="VO84" s="158"/>
      <c r="VP84" s="158"/>
      <c r="VQ84" s="158"/>
      <c r="VR84" s="158"/>
      <c r="VS84" s="158"/>
      <c r="VT84" s="158"/>
      <c r="VU84" s="158"/>
      <c r="VV84" s="158"/>
      <c r="VW84" s="158"/>
      <c r="VX84" s="158"/>
      <c r="VY84" s="158"/>
      <c r="VZ84" s="158"/>
      <c r="WA84" s="158"/>
      <c r="WB84" s="158"/>
      <c r="WC84" s="158"/>
      <c r="WD84" s="158"/>
      <c r="WE84" s="158"/>
      <c r="WF84" s="158"/>
      <c r="WG84" s="158"/>
      <c r="WI84" s="158"/>
      <c r="WJ84" s="158"/>
      <c r="WK84" s="158"/>
      <c r="WL84" s="158"/>
      <c r="WM84" s="158"/>
      <c r="WN84" s="158"/>
      <c r="WO84" s="158"/>
      <c r="WP84" s="158"/>
      <c r="WQ84" s="158"/>
      <c r="WR84" s="158"/>
      <c r="WS84" s="158"/>
      <c r="WT84" s="158"/>
      <c r="WU84" s="158"/>
      <c r="WV84" s="158"/>
      <c r="WW84" s="158"/>
      <c r="WX84" s="158"/>
      <c r="WY84" s="158"/>
      <c r="WZ84" s="158"/>
      <c r="XA84" s="158"/>
      <c r="XB84" s="158"/>
      <c r="XD84" s="158"/>
      <c r="XE84" s="158"/>
      <c r="XF84" s="158"/>
      <c r="XG84" s="158"/>
      <c r="XH84" s="158"/>
      <c r="XI84" s="158"/>
      <c r="XJ84" s="158"/>
      <c r="XK84" s="158"/>
      <c r="XL84" s="158"/>
      <c r="XM84" s="158"/>
      <c r="XN84" s="158"/>
      <c r="XO84" s="158"/>
      <c r="XP84" s="158"/>
      <c r="XQ84" s="158"/>
      <c r="XR84" s="158"/>
      <c r="XS84" s="158"/>
      <c r="XT84" s="158"/>
      <c r="XU84" s="158"/>
      <c r="XV84" s="158"/>
      <c r="XW84" s="158"/>
      <c r="XY84" s="158"/>
      <c r="XZ84" s="158"/>
      <c r="YA84" s="158"/>
      <c r="YB84" s="158"/>
      <c r="YC84" s="158"/>
      <c r="YD84" s="158"/>
      <c r="YE84" s="158"/>
      <c r="YF84" s="158"/>
      <c r="YG84" s="158"/>
      <c r="YH84" s="158"/>
      <c r="YI84" s="158"/>
      <c r="YJ84" s="158"/>
      <c r="YK84" s="158"/>
      <c r="YL84" s="158"/>
      <c r="YM84" s="158"/>
      <c r="YN84" s="158"/>
      <c r="YO84" s="158"/>
      <c r="YP84" s="158"/>
      <c r="YQ84" s="158"/>
      <c r="YR84" s="158"/>
      <c r="YT84" s="158"/>
      <c r="YU84" s="158"/>
      <c r="YV84" s="158"/>
      <c r="YW84" s="158"/>
      <c r="YX84" s="158"/>
      <c r="YY84" s="158"/>
      <c r="YZ84" s="158"/>
      <c r="ZA84" s="158"/>
      <c r="ZB84" s="158"/>
      <c r="ZC84" s="158"/>
      <c r="ZD84" s="158"/>
      <c r="ZE84" s="158"/>
      <c r="ZF84" s="158"/>
      <c r="ZG84" s="158"/>
      <c r="ZH84" s="158"/>
      <c r="ZI84" s="158"/>
      <c r="ZJ84" s="158"/>
      <c r="ZK84" s="158"/>
      <c r="ZL84" s="158"/>
      <c r="ZM84" s="158"/>
      <c r="ZO84" s="158"/>
      <c r="ZP84" s="158"/>
      <c r="ZQ84" s="158"/>
      <c r="ZR84" s="158"/>
      <c r="ZS84" s="158"/>
      <c r="ZT84" s="158"/>
      <c r="ZU84" s="158"/>
      <c r="ZV84" s="158"/>
      <c r="ZW84" s="158"/>
      <c r="ZX84" s="158"/>
      <c r="ZY84" s="158"/>
      <c r="ZZ84" s="158"/>
      <c r="AAA84" s="158"/>
      <c r="AAB84" s="158"/>
      <c r="AAC84" s="158"/>
      <c r="AAD84" s="158"/>
      <c r="AAE84" s="158"/>
      <c r="AAF84" s="158"/>
      <c r="AAG84" s="158"/>
      <c r="AAH84" s="158"/>
      <c r="AAJ84" s="158"/>
      <c r="AAK84" s="158"/>
      <c r="AAL84" s="158"/>
      <c r="AAM84" s="158"/>
      <c r="AAN84" s="158"/>
      <c r="AAO84" s="158"/>
      <c r="AAP84" s="158"/>
      <c r="AAQ84" s="158"/>
      <c r="AAR84" s="158"/>
      <c r="AAS84" s="158"/>
      <c r="AAT84" s="158"/>
      <c r="AAU84" s="158"/>
      <c r="AAV84" s="158"/>
      <c r="AAW84" s="158"/>
      <c r="AAX84" s="158"/>
      <c r="AAY84" s="158"/>
      <c r="AAZ84" s="158"/>
      <c r="ABA84" s="158"/>
      <c r="ABB84" s="158"/>
      <c r="ABC84" s="158"/>
      <c r="ABE84" s="158"/>
      <c r="ABF84" s="158"/>
      <c r="ABG84" s="158"/>
      <c r="ABH84" s="158"/>
      <c r="ABI84" s="158"/>
      <c r="ABJ84" s="158"/>
      <c r="ABK84" s="158"/>
      <c r="ABL84" s="158"/>
      <c r="ABM84" s="158"/>
      <c r="ABN84" s="158"/>
      <c r="ABO84" s="158"/>
      <c r="ABP84" s="158"/>
      <c r="ABQ84" s="158"/>
      <c r="ABR84" s="158"/>
      <c r="ABS84" s="158"/>
      <c r="ABT84" s="158"/>
      <c r="ABU84" s="158"/>
      <c r="ABV84" s="158"/>
      <c r="ABW84" s="158"/>
      <c r="ABX84" s="158"/>
      <c r="ABZ84" s="158"/>
      <c r="ACA84" s="158"/>
      <c r="ACB84" s="158"/>
      <c r="ACC84" s="158"/>
      <c r="ACD84" s="158"/>
      <c r="ACE84" s="158"/>
      <c r="ACF84" s="158"/>
      <c r="ACG84" s="158"/>
      <c r="ACH84" s="158"/>
      <c r="ACI84" s="158"/>
      <c r="ACJ84" s="158"/>
      <c r="ACK84" s="158"/>
      <c r="ACL84" s="158"/>
      <c r="ACM84" s="158"/>
      <c r="ACN84" s="158"/>
      <c r="ACO84" s="158"/>
      <c r="ACP84" s="158"/>
      <c r="ACQ84" s="158"/>
      <c r="ACR84" s="158"/>
      <c r="ACS84" s="158"/>
      <c r="ACU84" s="158"/>
      <c r="ACV84" s="158"/>
      <c r="ACW84" s="158"/>
      <c r="ACX84" s="158"/>
      <c r="ACY84" s="158"/>
      <c r="ACZ84" s="158"/>
      <c r="ADA84" s="158"/>
      <c r="ADB84" s="158"/>
      <c r="ADC84" s="158"/>
      <c r="ADD84" s="158"/>
      <c r="ADE84" s="158"/>
      <c r="ADF84" s="158"/>
      <c r="ADG84" s="158"/>
      <c r="ADH84" s="158"/>
      <c r="ADI84" s="158"/>
      <c r="ADJ84" s="158"/>
      <c r="ADK84" s="158"/>
      <c r="ADL84" s="158"/>
      <c r="ADM84" s="158"/>
      <c r="ADN84" s="158"/>
      <c r="ADP84" s="158"/>
      <c r="ADQ84" s="158"/>
      <c r="ADR84" s="158"/>
      <c r="ADS84" s="158"/>
      <c r="ADT84" s="158"/>
      <c r="ADU84" s="158"/>
      <c r="ADV84" s="158"/>
      <c r="ADW84" s="158"/>
      <c r="ADX84" s="158"/>
      <c r="ADY84" s="158"/>
      <c r="ADZ84" s="158"/>
      <c r="AEA84" s="158"/>
      <c r="AEB84" s="158"/>
      <c r="AEC84" s="158"/>
      <c r="AED84" s="158"/>
      <c r="AEE84" s="158"/>
      <c r="AEF84" s="158"/>
      <c r="AEG84" s="158"/>
      <c r="AEH84" s="158"/>
      <c r="AEI84" s="158"/>
      <c r="AEK84" s="158"/>
      <c r="AEL84" s="158"/>
      <c r="AEM84" s="158"/>
      <c r="AEN84" s="158"/>
      <c r="AEO84" s="158"/>
      <c r="AEP84" s="158"/>
      <c r="AEQ84" s="158"/>
      <c r="AER84" s="158"/>
      <c r="AES84" s="158"/>
      <c r="AET84" s="158"/>
      <c r="AEU84" s="158"/>
      <c r="AEV84" s="158"/>
      <c r="AEW84" s="158"/>
      <c r="AEX84" s="158"/>
      <c r="AEY84" s="158"/>
      <c r="AEZ84" s="158"/>
      <c r="AFA84" s="158"/>
      <c r="AFB84" s="158"/>
      <c r="AFC84" s="158"/>
      <c r="AFD84" s="158"/>
    </row>
    <row r="85" spans="1:836" s="159" customFormat="1" ht="20.100000000000001" customHeight="1" outlineLevel="4">
      <c r="A85" s="166"/>
      <c r="B85" s="162" t="s">
        <v>495</v>
      </c>
      <c r="C85" s="100" t="s">
        <v>405</v>
      </c>
      <c r="D85" s="110"/>
      <c r="E85" s="167"/>
      <c r="F85" s="211">
        <f>G84+1</f>
        <v>45543</v>
      </c>
      <c r="G85" s="212">
        <f>F85+H85-1</f>
        <v>45549</v>
      </c>
      <c r="H85" s="156">
        <v>7</v>
      </c>
      <c r="I85" s="157">
        <f t="shared" ca="1" si="80"/>
        <v>0</v>
      </c>
      <c r="J85" s="207">
        <f ca="1">H85*K85-H85*I85</f>
        <v>0</v>
      </c>
      <c r="K85" s="111">
        <v>0</v>
      </c>
      <c r="L85" s="158"/>
      <c r="M85" s="158"/>
      <c r="N85" s="158"/>
      <c r="O85" s="158"/>
      <c r="P85" s="158"/>
      <c r="Q85" s="158"/>
      <c r="R85" s="158"/>
      <c r="S85" s="158"/>
      <c r="T85" s="158"/>
      <c r="U85" s="158"/>
      <c r="V85" s="158"/>
      <c r="W85" s="158"/>
      <c r="X85" s="158"/>
      <c r="Y85" s="158"/>
      <c r="Z85" s="158"/>
      <c r="AA85" s="158"/>
      <c r="AB85" s="158"/>
      <c r="AC85" s="158"/>
      <c r="AD85" s="158"/>
      <c r="AE85" s="158"/>
      <c r="AF85" s="158"/>
      <c r="AG85" s="158"/>
      <c r="AH85" s="158"/>
      <c r="AI85" s="158"/>
      <c r="AJ85" s="158"/>
      <c r="AK85" s="158"/>
      <c r="AL85" s="158"/>
      <c r="AM85" s="158"/>
      <c r="AN85" s="158"/>
      <c r="AO85" s="158"/>
      <c r="AP85" s="158"/>
      <c r="AQ85" s="158"/>
      <c r="AR85" s="158"/>
      <c r="AS85" s="158"/>
      <c r="AT85" s="158"/>
      <c r="AU85" s="158"/>
      <c r="AV85" s="158"/>
      <c r="AW85" s="158"/>
      <c r="AX85" s="158"/>
      <c r="AY85" s="158"/>
      <c r="AZ85" s="158"/>
      <c r="BA85" s="158"/>
      <c r="BB85" s="158"/>
      <c r="BC85" s="158"/>
      <c r="BD85" s="158"/>
      <c r="BE85" s="158"/>
      <c r="BF85" s="158"/>
      <c r="BG85" s="158"/>
      <c r="BH85" s="158"/>
      <c r="BI85" s="158"/>
      <c r="BJ85" s="158"/>
      <c r="BK85" s="158"/>
      <c r="BL85" s="158"/>
      <c r="BM85" s="158"/>
      <c r="BN85" s="158"/>
      <c r="BO85" s="158"/>
      <c r="BP85" s="158"/>
      <c r="BQ85" s="158"/>
      <c r="BR85" s="158"/>
      <c r="BS85" s="158"/>
      <c r="BT85" s="158"/>
      <c r="BU85" s="158"/>
      <c r="BV85" s="158"/>
      <c r="BW85" s="158"/>
      <c r="BX85" s="158"/>
      <c r="BY85" s="158"/>
      <c r="BZ85" s="158"/>
      <c r="CA85" s="158"/>
      <c r="CB85" s="158"/>
      <c r="CC85" s="158"/>
      <c r="CD85" s="158"/>
      <c r="CE85" s="158"/>
      <c r="CF85" s="158"/>
      <c r="CG85" s="158"/>
      <c r="CH85" s="158"/>
      <c r="CI85" s="158"/>
      <c r="CJ85" s="158"/>
      <c r="CK85" s="158"/>
      <c r="CL85" s="158"/>
      <c r="CM85" s="158"/>
      <c r="CN85" s="158"/>
      <c r="CO85" s="158"/>
      <c r="CP85" s="158"/>
      <c r="CQ85" s="158"/>
      <c r="CR85" s="158"/>
      <c r="CS85" s="158"/>
      <c r="CT85" s="158"/>
      <c r="CU85" s="158"/>
      <c r="CV85" s="158"/>
      <c r="CW85" s="158"/>
      <c r="CX85" s="158"/>
      <c r="CY85" s="158"/>
      <c r="CZ85" s="158"/>
      <c r="DA85" s="158"/>
      <c r="DB85" s="158"/>
      <c r="DC85" s="158"/>
      <c r="DD85" s="158"/>
      <c r="DE85" s="158"/>
      <c r="DF85" s="158"/>
      <c r="DG85" s="158"/>
      <c r="DH85" s="158"/>
      <c r="DI85" s="158"/>
      <c r="DJ85" s="158"/>
      <c r="DK85" s="158"/>
      <c r="DL85" s="158"/>
      <c r="DM85" s="158"/>
      <c r="DN85" s="158"/>
      <c r="DO85" s="158"/>
      <c r="DP85" s="158"/>
      <c r="DQ85" s="158"/>
      <c r="DR85" s="158"/>
      <c r="DS85" s="158"/>
      <c r="DT85" s="158"/>
      <c r="DU85" s="158"/>
      <c r="DV85" s="158"/>
      <c r="DW85" s="158"/>
      <c r="DX85" s="158"/>
      <c r="DY85" s="158"/>
      <c r="DZ85" s="158"/>
      <c r="EA85" s="158"/>
      <c r="EB85" s="158"/>
      <c r="EC85" s="158"/>
      <c r="ED85" s="158"/>
      <c r="EE85" s="158"/>
      <c r="EF85" s="158"/>
      <c r="EG85" s="158"/>
      <c r="EH85" s="158"/>
      <c r="EI85" s="158"/>
      <c r="EJ85" s="158"/>
      <c r="EK85" s="158"/>
      <c r="EL85" s="158"/>
      <c r="EM85" s="158"/>
      <c r="EN85" s="158"/>
      <c r="EO85" s="158"/>
      <c r="EP85" s="158"/>
      <c r="EQ85" s="158"/>
      <c r="ER85" s="158"/>
      <c r="ES85" s="158"/>
      <c r="ET85" s="158"/>
      <c r="EU85" s="158"/>
      <c r="EV85" s="158"/>
      <c r="EW85" s="158"/>
      <c r="EX85" s="158"/>
      <c r="EY85" s="158"/>
      <c r="EZ85" s="158"/>
      <c r="FA85" s="158"/>
      <c r="FB85" s="158"/>
      <c r="FC85" s="158"/>
      <c r="FD85" s="158"/>
      <c r="FE85" s="158"/>
      <c r="FF85" s="158"/>
      <c r="FG85" s="158"/>
      <c r="FH85" s="158"/>
      <c r="FI85" s="158"/>
      <c r="FJ85" s="158"/>
      <c r="FK85" s="158"/>
      <c r="FL85" s="158"/>
      <c r="FM85" s="158"/>
      <c r="FN85" s="158"/>
      <c r="FO85" s="158"/>
      <c r="FP85" s="158"/>
      <c r="FQ85" s="158"/>
      <c r="FR85" s="158"/>
      <c r="FS85" s="158"/>
      <c r="FT85" s="158"/>
      <c r="FU85" s="158"/>
      <c r="FV85" s="158"/>
      <c r="FW85" s="158"/>
      <c r="FX85" s="158"/>
      <c r="FY85" s="158"/>
      <c r="FZ85" s="158"/>
      <c r="GA85" s="158"/>
      <c r="GB85" s="158"/>
      <c r="GC85" s="158"/>
      <c r="GD85" s="158"/>
      <c r="GE85" s="158"/>
      <c r="GF85" s="158"/>
      <c r="GG85" s="158"/>
      <c r="GH85" s="158"/>
      <c r="GI85" s="158"/>
      <c r="GJ85" s="158"/>
      <c r="GK85" s="158"/>
      <c r="GL85" s="158"/>
      <c r="GM85" s="158"/>
      <c r="GN85" s="158"/>
      <c r="GO85" s="158"/>
      <c r="GP85" s="158"/>
      <c r="GQ85" s="158"/>
      <c r="GR85" s="158"/>
      <c r="GS85" s="158"/>
      <c r="GT85" s="158"/>
      <c r="GU85" s="158"/>
      <c r="GV85" s="158"/>
      <c r="GW85" s="158"/>
      <c r="GX85" s="158"/>
      <c r="GY85" s="158"/>
      <c r="GZ85" s="158"/>
      <c r="HA85" s="158"/>
      <c r="HB85" s="158"/>
      <c r="HC85" s="158"/>
      <c r="HD85" s="158"/>
      <c r="HE85" s="158"/>
      <c r="HF85" s="158"/>
      <c r="HG85" s="158"/>
      <c r="HH85" s="158"/>
      <c r="HI85" s="158"/>
      <c r="HJ85" s="158"/>
      <c r="HK85" s="158"/>
      <c r="HL85" s="158"/>
      <c r="HM85" s="158"/>
      <c r="HN85" s="158"/>
      <c r="HO85" s="158"/>
      <c r="HP85" s="158"/>
      <c r="HQ85" s="158"/>
      <c r="HR85" s="158"/>
      <c r="HS85" s="158"/>
      <c r="HT85" s="158"/>
      <c r="HU85" s="158"/>
      <c r="HV85" s="158"/>
      <c r="HW85" s="158"/>
      <c r="HX85" s="158"/>
      <c r="HY85" s="158"/>
      <c r="HZ85" s="158"/>
      <c r="IA85" s="158"/>
      <c r="IB85" s="158"/>
      <c r="IC85" s="158"/>
      <c r="ID85" s="158"/>
      <c r="IE85" s="158"/>
      <c r="IF85" s="158"/>
      <c r="IG85" s="158"/>
      <c r="IH85" s="158"/>
      <c r="II85" s="158"/>
      <c r="IJ85" s="158"/>
      <c r="IK85" s="158"/>
      <c r="IL85" s="158"/>
      <c r="IM85" s="158"/>
      <c r="IN85" s="158"/>
      <c r="IO85" s="158"/>
      <c r="IP85" s="158"/>
      <c r="IQ85" s="158"/>
      <c r="IR85" s="158"/>
      <c r="IS85" s="158"/>
      <c r="IT85" s="158"/>
      <c r="IU85" s="158"/>
      <c r="IV85" s="158"/>
      <c r="IW85" s="158"/>
      <c r="IX85" s="158"/>
      <c r="IY85" s="158"/>
      <c r="IZ85" s="158"/>
      <c r="JA85" s="158"/>
      <c r="JB85" s="158"/>
      <c r="JC85" s="158"/>
      <c r="JD85" s="158"/>
      <c r="JE85" s="158"/>
      <c r="JF85" s="158"/>
      <c r="JG85" s="158"/>
      <c r="JH85" s="158"/>
      <c r="JI85" s="158"/>
      <c r="JJ85" s="158"/>
      <c r="JK85" s="158"/>
      <c r="JL85" s="158"/>
      <c r="JM85" s="158"/>
      <c r="JN85" s="158"/>
      <c r="JO85" s="158"/>
      <c r="JP85" s="158"/>
      <c r="JQ85" s="158"/>
      <c r="JR85" s="158"/>
      <c r="JS85" s="158"/>
      <c r="JT85" s="158"/>
      <c r="JU85" s="158"/>
      <c r="JV85" s="158"/>
      <c r="JW85" s="158"/>
      <c r="JX85" s="158"/>
      <c r="JY85" s="158"/>
      <c r="JZ85" s="158"/>
      <c r="KA85" s="158"/>
      <c r="KB85" s="158"/>
      <c r="KC85" s="158"/>
      <c r="KD85" s="158"/>
      <c r="KE85" s="158"/>
      <c r="KF85" s="158"/>
      <c r="KG85" s="158"/>
      <c r="KH85" s="158"/>
      <c r="KI85" s="158"/>
      <c r="KJ85" s="158"/>
      <c r="KK85" s="158"/>
      <c r="KL85" s="158"/>
      <c r="KM85" s="158"/>
      <c r="KN85" s="158"/>
      <c r="KO85" s="158"/>
      <c r="KP85" s="158"/>
      <c r="KQ85" s="158"/>
      <c r="KR85" s="158"/>
      <c r="KS85" s="158"/>
      <c r="KT85" s="158"/>
      <c r="KU85" s="158"/>
      <c r="KV85" s="158"/>
      <c r="KW85" s="158"/>
      <c r="KX85" s="158"/>
      <c r="KY85" s="158"/>
      <c r="KZ85" s="158"/>
      <c r="LA85" s="158"/>
      <c r="LB85" s="158"/>
      <c r="LC85" s="158"/>
      <c r="LD85" s="158"/>
      <c r="LE85" s="158"/>
      <c r="LF85" s="158"/>
      <c r="LG85" s="158"/>
      <c r="LH85" s="158"/>
      <c r="LI85" s="158"/>
      <c r="LJ85" s="158"/>
      <c r="LK85" s="158"/>
      <c r="LL85" s="158"/>
      <c r="LM85" s="158"/>
      <c r="LN85" s="158"/>
      <c r="LO85" s="158"/>
      <c r="LP85" s="158"/>
      <c r="LQ85" s="158"/>
      <c r="LR85" s="158"/>
      <c r="LS85" s="158"/>
      <c r="LT85" s="158"/>
      <c r="LU85" s="158"/>
      <c r="LV85" s="158"/>
      <c r="LW85" s="158"/>
      <c r="LX85" s="158"/>
      <c r="LY85" s="158"/>
      <c r="LZ85" s="158"/>
      <c r="MA85" s="158"/>
      <c r="MB85" s="158"/>
      <c r="MC85" s="158"/>
      <c r="MD85" s="158"/>
      <c r="ME85" s="158"/>
      <c r="MF85" s="158"/>
      <c r="MG85" s="158"/>
      <c r="MH85" s="158"/>
      <c r="MI85" s="158"/>
      <c r="MJ85" s="158"/>
      <c r="MK85" s="158"/>
      <c r="ML85" s="158"/>
      <c r="MM85" s="158"/>
      <c r="MN85" s="158"/>
      <c r="MO85" s="158"/>
      <c r="MP85" s="158"/>
      <c r="MQ85" s="158"/>
      <c r="MR85" s="158"/>
      <c r="MS85" s="158"/>
      <c r="MT85" s="158"/>
      <c r="MU85" s="158"/>
      <c r="MV85" s="158"/>
      <c r="MW85" s="158"/>
      <c r="MX85" s="158"/>
      <c r="MY85" s="158"/>
      <c r="MZ85" s="158"/>
      <c r="NA85" s="158"/>
      <c r="NB85" s="158"/>
      <c r="NC85" s="158"/>
      <c r="ND85" s="158"/>
      <c r="NE85" s="158"/>
      <c r="NF85" s="158"/>
      <c r="NG85" s="158"/>
      <c r="NH85" s="158"/>
      <c r="NI85" s="158"/>
      <c r="NJ85" s="158"/>
      <c r="NK85" s="158"/>
      <c r="NL85" s="158"/>
      <c r="NM85" s="158"/>
      <c r="NN85" s="158"/>
      <c r="NO85" s="158"/>
      <c r="NP85" s="158"/>
      <c r="NQ85" s="158"/>
      <c r="NR85" s="158"/>
      <c r="NS85" s="158"/>
      <c r="NT85" s="158"/>
      <c r="NU85" s="158"/>
      <c r="NV85" s="158"/>
      <c r="NW85" s="158"/>
      <c r="NX85" s="158"/>
      <c r="NY85" s="158"/>
      <c r="NZ85" s="158"/>
      <c r="OA85" s="158"/>
      <c r="OB85" s="158"/>
      <c r="OC85" s="158"/>
      <c r="OD85" s="158"/>
      <c r="OE85" s="158"/>
      <c r="OF85" s="158"/>
      <c r="OG85" s="158"/>
      <c r="OH85" s="158"/>
      <c r="OI85" s="158"/>
      <c r="OJ85" s="158"/>
      <c r="OK85" s="158"/>
      <c r="OL85" s="158"/>
      <c r="OM85" s="158"/>
      <c r="ON85" s="158"/>
      <c r="OO85" s="158"/>
      <c r="OP85" s="158"/>
      <c r="OQ85" s="158"/>
      <c r="OR85" s="158"/>
      <c r="OS85" s="158"/>
      <c r="OT85" s="158"/>
      <c r="OU85" s="158"/>
      <c r="OV85" s="158"/>
      <c r="OW85" s="158"/>
      <c r="OX85" s="158"/>
      <c r="OY85" s="158"/>
      <c r="OZ85" s="158"/>
      <c r="PA85" s="158"/>
      <c r="PB85" s="158"/>
      <c r="PC85" s="158"/>
      <c r="PD85" s="158"/>
      <c r="PE85" s="158"/>
      <c r="PF85" s="158"/>
      <c r="PG85" s="158"/>
      <c r="PH85" s="158"/>
      <c r="PI85" s="158"/>
      <c r="PJ85" s="158"/>
      <c r="PK85" s="158"/>
      <c r="PL85" s="158"/>
      <c r="PM85" s="158"/>
      <c r="PN85" s="158"/>
      <c r="PO85" s="158"/>
      <c r="PP85" s="158"/>
      <c r="PQ85" s="158"/>
      <c r="PR85" s="158"/>
      <c r="PS85" s="158"/>
      <c r="PT85" s="158"/>
      <c r="PU85" s="158"/>
      <c r="PV85" s="158"/>
      <c r="PW85" s="158"/>
      <c r="PX85" s="158"/>
      <c r="PY85" s="158"/>
      <c r="PZ85" s="158"/>
      <c r="QA85" s="158"/>
      <c r="QB85" s="158"/>
      <c r="QC85" s="158"/>
      <c r="QD85" s="158"/>
      <c r="QE85" s="158"/>
      <c r="QF85" s="158"/>
      <c r="QG85" s="158"/>
      <c r="QH85" s="158"/>
      <c r="QI85" s="158"/>
      <c r="QJ85" s="158"/>
      <c r="QK85" s="158"/>
      <c r="QL85" s="158"/>
      <c r="QM85" s="158"/>
      <c r="QN85" s="158"/>
      <c r="QO85" s="158"/>
      <c r="QP85" s="158"/>
      <c r="QQ85" s="158"/>
      <c r="QR85" s="158"/>
      <c r="QS85" s="158"/>
      <c r="QT85" s="158"/>
      <c r="QU85" s="158"/>
      <c r="QV85" s="158"/>
      <c r="QW85" s="158"/>
      <c r="QX85" s="158"/>
      <c r="QY85" s="158"/>
      <c r="QZ85" s="158"/>
      <c r="RA85" s="158"/>
      <c r="RB85" s="158"/>
      <c r="RC85" s="158"/>
      <c r="RD85" s="158"/>
      <c r="RE85" s="158"/>
      <c r="RF85" s="158"/>
      <c r="RG85" s="158"/>
      <c r="RH85" s="158"/>
      <c r="RI85" s="158"/>
      <c r="RJ85" s="158"/>
      <c r="RK85" s="158"/>
      <c r="RL85" s="158"/>
      <c r="RM85" s="158"/>
      <c r="RN85" s="158"/>
      <c r="RO85" s="158"/>
      <c r="RP85" s="158"/>
      <c r="RQ85" s="158"/>
      <c r="RR85" s="158"/>
      <c r="RS85" s="158"/>
      <c r="RT85" s="158"/>
      <c r="RU85" s="158"/>
      <c r="RV85" s="158"/>
      <c r="RW85" s="158"/>
      <c r="RX85" s="158"/>
      <c r="RY85" s="158"/>
      <c r="RZ85" s="158"/>
      <c r="SA85" s="158"/>
      <c r="SB85" s="158"/>
      <c r="SC85" s="158"/>
      <c r="SD85" s="158"/>
      <c r="SE85" s="158"/>
      <c r="SF85" s="158"/>
      <c r="SG85" s="158"/>
      <c r="SH85" s="158"/>
      <c r="SI85" s="158"/>
      <c r="SJ85" s="158"/>
      <c r="SK85" s="158"/>
      <c r="SL85" s="158"/>
      <c r="SM85" s="158"/>
      <c r="SN85" s="158"/>
      <c r="SO85" s="158"/>
      <c r="SP85" s="158"/>
      <c r="SQ85" s="158"/>
      <c r="SR85" s="158"/>
      <c r="SS85" s="158"/>
      <c r="ST85" s="158"/>
      <c r="SU85" s="158"/>
      <c r="SV85" s="158"/>
      <c r="SW85" s="158"/>
      <c r="SX85" s="158"/>
      <c r="SY85" s="158"/>
      <c r="SZ85" s="158"/>
      <c r="TA85" s="158"/>
      <c r="TB85" s="158"/>
      <c r="TC85" s="158"/>
      <c r="TD85" s="158"/>
      <c r="TE85" s="158"/>
      <c r="TF85" s="158"/>
      <c r="TG85" s="158"/>
      <c r="TH85" s="158"/>
      <c r="TI85" s="158"/>
      <c r="TJ85" s="158"/>
      <c r="TK85" s="158"/>
      <c r="TL85" s="158"/>
      <c r="TM85" s="158"/>
      <c r="TN85" s="158"/>
      <c r="TO85" s="158"/>
      <c r="TP85" s="158"/>
      <c r="TQ85" s="158"/>
      <c r="TR85" s="158"/>
      <c r="TS85" s="158"/>
      <c r="TT85" s="158"/>
      <c r="TU85" s="158"/>
      <c r="TV85" s="158"/>
      <c r="TW85" s="158"/>
      <c r="TX85" s="158"/>
      <c r="TY85" s="158"/>
      <c r="TZ85" s="158"/>
      <c r="UA85" s="158"/>
      <c r="UB85" s="158"/>
      <c r="UC85" s="158"/>
      <c r="UD85" s="158"/>
      <c r="UE85" s="158"/>
      <c r="UF85" s="158"/>
      <c r="UG85" s="158"/>
      <c r="UH85" s="158"/>
      <c r="UI85" s="158"/>
      <c r="UJ85" s="158"/>
      <c r="UK85" s="158"/>
      <c r="UL85" s="158"/>
      <c r="UM85" s="158"/>
      <c r="UN85" s="158"/>
      <c r="UO85" s="158"/>
      <c r="UP85" s="158"/>
      <c r="UQ85" s="158"/>
      <c r="US85" s="158"/>
      <c r="UT85" s="158"/>
      <c r="UU85" s="158"/>
      <c r="UV85" s="158"/>
      <c r="UW85" s="158"/>
      <c r="UX85" s="158"/>
      <c r="UY85" s="158"/>
      <c r="UZ85" s="158"/>
      <c r="VA85" s="158"/>
      <c r="VB85" s="158"/>
      <c r="VC85" s="158"/>
      <c r="VD85" s="158"/>
      <c r="VE85" s="158"/>
      <c r="VF85" s="158"/>
      <c r="VG85" s="158"/>
      <c r="VH85" s="158"/>
      <c r="VI85" s="158"/>
      <c r="VJ85" s="158"/>
      <c r="VK85" s="158"/>
      <c r="VL85" s="158"/>
      <c r="VN85" s="158"/>
      <c r="VO85" s="158"/>
      <c r="VP85" s="158"/>
      <c r="VQ85" s="158"/>
      <c r="VR85" s="158"/>
      <c r="VS85" s="158"/>
      <c r="VT85" s="158"/>
      <c r="VU85" s="158"/>
      <c r="VV85" s="158"/>
      <c r="VW85" s="158"/>
      <c r="VX85" s="158"/>
      <c r="VY85" s="158"/>
      <c r="VZ85" s="158"/>
      <c r="WA85" s="158"/>
      <c r="WB85" s="158"/>
      <c r="WC85" s="158"/>
      <c r="WD85" s="158"/>
      <c r="WE85" s="158"/>
      <c r="WF85" s="158"/>
      <c r="WG85" s="158"/>
      <c r="WI85" s="158"/>
      <c r="WJ85" s="158"/>
      <c r="WK85" s="158"/>
      <c r="WL85" s="158"/>
      <c r="WM85" s="158"/>
      <c r="WN85" s="158"/>
      <c r="WO85" s="158"/>
      <c r="WP85" s="158"/>
      <c r="WQ85" s="158"/>
      <c r="WR85" s="158"/>
      <c r="WS85" s="158"/>
      <c r="WT85" s="158"/>
      <c r="WU85" s="158"/>
      <c r="WV85" s="158"/>
      <c r="WW85" s="158"/>
      <c r="WX85" s="158"/>
      <c r="WY85" s="158"/>
      <c r="WZ85" s="158"/>
      <c r="XA85" s="158"/>
      <c r="XB85" s="158"/>
      <c r="XD85" s="158"/>
      <c r="XE85" s="158"/>
      <c r="XF85" s="158"/>
      <c r="XG85" s="158"/>
      <c r="XH85" s="158"/>
      <c r="XI85" s="158"/>
      <c r="XJ85" s="158"/>
      <c r="XK85" s="158"/>
      <c r="XL85" s="158"/>
      <c r="XM85" s="158"/>
      <c r="XN85" s="158"/>
      <c r="XO85" s="158"/>
      <c r="XP85" s="158"/>
      <c r="XQ85" s="158"/>
      <c r="XR85" s="158"/>
      <c r="XS85" s="158"/>
      <c r="XT85" s="158"/>
      <c r="XU85" s="158"/>
      <c r="XV85" s="158"/>
      <c r="XW85" s="158"/>
      <c r="XY85" s="158"/>
      <c r="XZ85" s="158"/>
      <c r="YA85" s="158"/>
      <c r="YB85" s="158"/>
      <c r="YC85" s="158"/>
      <c r="YD85" s="158"/>
      <c r="YE85" s="158"/>
      <c r="YF85" s="158"/>
      <c r="YG85" s="158"/>
      <c r="YH85" s="158"/>
      <c r="YI85" s="158"/>
      <c r="YJ85" s="158"/>
      <c r="YK85" s="158"/>
      <c r="YL85" s="158"/>
      <c r="YM85" s="158"/>
      <c r="YN85" s="158"/>
      <c r="YO85" s="158"/>
      <c r="YP85" s="158"/>
      <c r="YQ85" s="158"/>
      <c r="YR85" s="158"/>
      <c r="YT85" s="158"/>
      <c r="YU85" s="158"/>
      <c r="YV85" s="158"/>
      <c r="YW85" s="158"/>
      <c r="YX85" s="158"/>
      <c r="YY85" s="158"/>
      <c r="YZ85" s="158"/>
      <c r="ZA85" s="158"/>
      <c r="ZB85" s="158"/>
      <c r="ZC85" s="158"/>
      <c r="ZD85" s="158"/>
      <c r="ZE85" s="158"/>
      <c r="ZF85" s="158"/>
      <c r="ZG85" s="158"/>
      <c r="ZH85" s="158"/>
      <c r="ZI85" s="158"/>
      <c r="ZJ85" s="158"/>
      <c r="ZK85" s="158"/>
      <c r="ZL85" s="158"/>
      <c r="ZM85" s="158"/>
      <c r="ZO85" s="158"/>
      <c r="ZP85" s="158"/>
      <c r="ZQ85" s="158"/>
      <c r="ZR85" s="158"/>
      <c r="ZS85" s="158"/>
      <c r="ZT85" s="158"/>
      <c r="ZU85" s="158"/>
      <c r="ZV85" s="158"/>
      <c r="ZW85" s="158"/>
      <c r="ZX85" s="158"/>
      <c r="ZY85" s="158"/>
      <c r="ZZ85" s="158"/>
      <c r="AAA85" s="158"/>
      <c r="AAB85" s="158"/>
      <c r="AAC85" s="158"/>
      <c r="AAD85" s="158"/>
      <c r="AAE85" s="158"/>
      <c r="AAF85" s="158"/>
      <c r="AAG85" s="158"/>
      <c r="AAH85" s="158"/>
      <c r="AAJ85" s="158"/>
      <c r="AAK85" s="158"/>
      <c r="AAL85" s="158"/>
      <c r="AAM85" s="158"/>
      <c r="AAN85" s="158"/>
      <c r="AAO85" s="158"/>
      <c r="AAP85" s="158"/>
      <c r="AAQ85" s="158"/>
      <c r="AAR85" s="158"/>
      <c r="AAS85" s="158"/>
      <c r="AAT85" s="158"/>
      <c r="AAU85" s="158"/>
      <c r="AAV85" s="158"/>
      <c r="AAW85" s="158"/>
      <c r="AAX85" s="158"/>
      <c r="AAY85" s="158"/>
      <c r="AAZ85" s="158"/>
      <c r="ABA85" s="158"/>
      <c r="ABB85" s="158"/>
      <c r="ABC85" s="158"/>
      <c r="ABE85" s="158"/>
      <c r="ABF85" s="158"/>
      <c r="ABG85" s="158"/>
      <c r="ABH85" s="158"/>
      <c r="ABI85" s="158"/>
      <c r="ABJ85" s="158"/>
      <c r="ABK85" s="158"/>
      <c r="ABL85" s="158"/>
      <c r="ABM85" s="158"/>
      <c r="ABN85" s="158"/>
      <c r="ABO85" s="158"/>
      <c r="ABP85" s="158"/>
      <c r="ABQ85" s="158"/>
      <c r="ABR85" s="158"/>
      <c r="ABS85" s="158"/>
      <c r="ABT85" s="158"/>
      <c r="ABU85" s="158"/>
      <c r="ABV85" s="158"/>
      <c r="ABW85" s="158"/>
      <c r="ABX85" s="158"/>
      <c r="ABZ85" s="158"/>
      <c r="ACA85" s="158"/>
      <c r="ACB85" s="158"/>
      <c r="ACC85" s="158"/>
      <c r="ACD85" s="158"/>
      <c r="ACE85" s="158"/>
      <c r="ACF85" s="158"/>
      <c r="ACG85" s="158"/>
      <c r="ACH85" s="158"/>
      <c r="ACI85" s="158"/>
      <c r="ACJ85" s="158"/>
      <c r="ACK85" s="158"/>
      <c r="ACL85" s="158"/>
      <c r="ACM85" s="158"/>
      <c r="ACN85" s="158"/>
      <c r="ACO85" s="158"/>
      <c r="ACP85" s="158"/>
      <c r="ACQ85" s="158"/>
      <c r="ACR85" s="158"/>
      <c r="ACS85" s="158"/>
      <c r="ACU85" s="158"/>
      <c r="ACV85" s="158"/>
      <c r="ACW85" s="158"/>
      <c r="ACX85" s="158"/>
      <c r="ACY85" s="158"/>
      <c r="ACZ85" s="158"/>
      <c r="ADA85" s="158"/>
      <c r="ADB85" s="158"/>
      <c r="ADC85" s="158"/>
      <c r="ADD85" s="158"/>
      <c r="ADE85" s="158"/>
      <c r="ADF85" s="158"/>
      <c r="ADG85" s="158"/>
      <c r="ADH85" s="158"/>
      <c r="ADI85" s="158"/>
      <c r="ADJ85" s="158"/>
      <c r="ADK85" s="158"/>
      <c r="ADL85" s="158"/>
      <c r="ADM85" s="158"/>
      <c r="ADN85" s="158"/>
      <c r="ADP85" s="158"/>
      <c r="ADQ85" s="158"/>
      <c r="ADR85" s="158"/>
      <c r="ADS85" s="158"/>
      <c r="ADT85" s="158"/>
      <c r="ADU85" s="158"/>
      <c r="ADV85" s="158"/>
      <c r="ADW85" s="158"/>
      <c r="ADX85" s="158"/>
      <c r="ADY85" s="158"/>
      <c r="ADZ85" s="158"/>
      <c r="AEA85" s="158"/>
      <c r="AEB85" s="158"/>
      <c r="AEC85" s="158"/>
      <c r="AED85" s="158"/>
      <c r="AEE85" s="158"/>
      <c r="AEF85" s="158"/>
      <c r="AEG85" s="158"/>
      <c r="AEH85" s="158"/>
      <c r="AEI85" s="158"/>
      <c r="AEK85" s="158"/>
      <c r="AEL85" s="158"/>
      <c r="AEM85" s="158"/>
      <c r="AEN85" s="158"/>
      <c r="AEO85" s="158"/>
      <c r="AEP85" s="158"/>
      <c r="AEQ85" s="158"/>
      <c r="AER85" s="158"/>
      <c r="AES85" s="158"/>
      <c r="AET85" s="158"/>
      <c r="AEU85" s="158"/>
      <c r="AEV85" s="158"/>
      <c r="AEW85" s="158"/>
      <c r="AEX85" s="158"/>
      <c r="AEY85" s="158"/>
      <c r="AEZ85" s="158"/>
      <c r="AFA85" s="158"/>
      <c r="AFB85" s="158"/>
      <c r="AFC85" s="158"/>
      <c r="AFD85" s="158"/>
    </row>
    <row r="86" spans="1:836" s="159" customFormat="1" ht="20.100000000000001" customHeight="1" outlineLevel="4">
      <c r="A86" s="166"/>
      <c r="B86" s="162" t="s">
        <v>495</v>
      </c>
      <c r="C86" s="100" t="s">
        <v>498</v>
      </c>
      <c r="D86" s="110"/>
      <c r="E86" s="167"/>
      <c r="F86" s="211">
        <f>G85+14</f>
        <v>45563</v>
      </c>
      <c r="G86" s="212">
        <f t="shared" ref="G86:G87" si="83">F86+H86-1</f>
        <v>45590</v>
      </c>
      <c r="H86" s="156">
        <v>28</v>
      </c>
      <c r="I86" s="157">
        <f t="shared" ca="1" si="80"/>
        <v>0</v>
      </c>
      <c r="J86" s="207">
        <f ca="1">H86*K86-H86*I86</f>
        <v>0</v>
      </c>
      <c r="K86" s="111">
        <v>0</v>
      </c>
      <c r="L86" s="158"/>
      <c r="M86" s="158"/>
      <c r="N86" s="158"/>
      <c r="O86" s="158"/>
      <c r="P86" s="158"/>
      <c r="Q86" s="158"/>
      <c r="R86" s="158"/>
      <c r="S86" s="158"/>
      <c r="T86" s="158"/>
      <c r="U86" s="158"/>
      <c r="V86" s="158"/>
      <c r="W86" s="158"/>
      <c r="X86" s="158"/>
      <c r="Y86" s="158"/>
      <c r="Z86" s="158"/>
      <c r="AA86" s="158"/>
      <c r="AB86" s="158"/>
      <c r="AC86" s="158"/>
      <c r="AD86" s="158"/>
      <c r="AE86" s="158"/>
      <c r="AF86" s="158"/>
      <c r="AG86" s="158"/>
      <c r="AH86" s="158"/>
      <c r="AI86" s="158"/>
      <c r="AJ86" s="158"/>
      <c r="AK86" s="158"/>
      <c r="AL86" s="158"/>
      <c r="AM86" s="158"/>
      <c r="AN86" s="158"/>
      <c r="AO86" s="158"/>
      <c r="AP86" s="158"/>
      <c r="AQ86" s="158"/>
      <c r="AR86" s="158"/>
      <c r="AS86" s="158"/>
      <c r="AT86" s="158"/>
      <c r="AU86" s="158"/>
      <c r="AV86" s="158"/>
      <c r="AW86" s="158"/>
      <c r="AX86" s="158"/>
      <c r="AY86" s="158"/>
      <c r="AZ86" s="158"/>
      <c r="BA86" s="158"/>
      <c r="BB86" s="158"/>
      <c r="BC86" s="158"/>
      <c r="BD86" s="158"/>
      <c r="BE86" s="158"/>
      <c r="BF86" s="158"/>
      <c r="BG86" s="158"/>
      <c r="BH86" s="158"/>
      <c r="BI86" s="158"/>
      <c r="BJ86" s="158"/>
      <c r="BK86" s="158"/>
      <c r="BL86" s="158"/>
      <c r="BM86" s="158"/>
      <c r="BN86" s="158"/>
      <c r="BO86" s="158"/>
      <c r="BP86" s="158"/>
      <c r="BQ86" s="158"/>
      <c r="BR86" s="158"/>
      <c r="BS86" s="158"/>
      <c r="BT86" s="158"/>
      <c r="BU86" s="158"/>
      <c r="BV86" s="158"/>
      <c r="BW86" s="158"/>
      <c r="BX86" s="158"/>
      <c r="BY86" s="158"/>
      <c r="BZ86" s="158"/>
      <c r="CA86" s="158"/>
      <c r="CB86" s="158"/>
      <c r="CC86" s="158"/>
      <c r="CD86" s="158"/>
      <c r="CE86" s="158"/>
      <c r="CF86" s="158"/>
      <c r="CG86" s="158"/>
      <c r="CH86" s="158"/>
      <c r="CI86" s="158"/>
      <c r="CJ86" s="158"/>
      <c r="CK86" s="158"/>
      <c r="CL86" s="158"/>
      <c r="CM86" s="158"/>
      <c r="CN86" s="158"/>
      <c r="CO86" s="158"/>
      <c r="CP86" s="158"/>
      <c r="CQ86" s="158"/>
      <c r="CR86" s="158"/>
      <c r="CS86" s="158"/>
      <c r="CT86" s="158"/>
      <c r="CU86" s="158"/>
      <c r="CV86" s="158"/>
      <c r="CW86" s="158"/>
      <c r="CX86" s="158"/>
      <c r="CY86" s="158"/>
      <c r="CZ86" s="158"/>
      <c r="DA86" s="158"/>
      <c r="DB86" s="158"/>
      <c r="DC86" s="158"/>
      <c r="DD86" s="158"/>
      <c r="DE86" s="158"/>
      <c r="DF86" s="158"/>
      <c r="DG86" s="158"/>
      <c r="DH86" s="158"/>
      <c r="DI86" s="158"/>
      <c r="DJ86" s="158"/>
      <c r="DK86" s="158"/>
      <c r="DL86" s="158"/>
      <c r="DM86" s="158"/>
      <c r="DN86" s="158"/>
      <c r="DO86" s="158"/>
      <c r="DP86" s="158"/>
      <c r="DQ86" s="158"/>
      <c r="DR86" s="158"/>
      <c r="DS86" s="158"/>
      <c r="DT86" s="158"/>
      <c r="DU86" s="158"/>
      <c r="DV86" s="158"/>
      <c r="DW86" s="158"/>
      <c r="DX86" s="158"/>
      <c r="DY86" s="158"/>
      <c r="DZ86" s="158"/>
      <c r="EA86" s="158"/>
      <c r="EB86" s="158"/>
      <c r="EC86" s="158"/>
      <c r="ED86" s="158"/>
      <c r="EE86" s="158"/>
      <c r="EF86" s="158"/>
      <c r="EG86" s="158"/>
      <c r="EH86" s="158"/>
      <c r="EI86" s="158"/>
      <c r="EJ86" s="158"/>
      <c r="EK86" s="158"/>
      <c r="EL86" s="158"/>
      <c r="EM86" s="158"/>
      <c r="EN86" s="158"/>
      <c r="EO86" s="158"/>
      <c r="EP86" s="158"/>
      <c r="EQ86" s="158"/>
      <c r="ER86" s="158"/>
      <c r="ES86" s="158"/>
      <c r="ET86" s="158"/>
      <c r="EU86" s="158"/>
      <c r="EV86" s="158"/>
      <c r="EW86" s="158"/>
      <c r="EX86" s="158"/>
      <c r="EY86" s="158"/>
      <c r="EZ86" s="158"/>
      <c r="FA86" s="158"/>
      <c r="FB86" s="158"/>
      <c r="FC86" s="158"/>
      <c r="FD86" s="158"/>
      <c r="FE86" s="158"/>
      <c r="FF86" s="158"/>
      <c r="FG86" s="158"/>
      <c r="FH86" s="158"/>
      <c r="FI86" s="158"/>
      <c r="FJ86" s="158"/>
      <c r="FK86" s="158"/>
      <c r="FL86" s="158"/>
      <c r="FM86" s="158"/>
      <c r="FN86" s="158"/>
      <c r="FO86" s="158"/>
      <c r="FP86" s="158"/>
      <c r="FQ86" s="158"/>
      <c r="FR86" s="158"/>
      <c r="FS86" s="158"/>
      <c r="FT86" s="158"/>
      <c r="FU86" s="158"/>
      <c r="FV86" s="158"/>
      <c r="FW86" s="158"/>
      <c r="FX86" s="158"/>
      <c r="FY86" s="158"/>
      <c r="FZ86" s="158"/>
      <c r="GA86" s="158"/>
      <c r="GB86" s="158"/>
      <c r="GC86" s="158"/>
      <c r="GD86" s="158"/>
      <c r="GE86" s="158"/>
      <c r="GF86" s="158"/>
      <c r="GG86" s="158"/>
      <c r="GH86" s="158"/>
      <c r="GI86" s="158"/>
      <c r="GJ86" s="158"/>
      <c r="GK86" s="158"/>
      <c r="GL86" s="158"/>
      <c r="GM86" s="158"/>
      <c r="GN86" s="158"/>
      <c r="GO86" s="158"/>
      <c r="GP86" s="158"/>
      <c r="GQ86" s="158"/>
      <c r="GR86" s="158"/>
      <c r="GS86" s="158"/>
      <c r="GT86" s="158"/>
      <c r="GU86" s="158"/>
      <c r="GV86" s="158"/>
      <c r="GW86" s="158"/>
      <c r="GX86" s="158"/>
      <c r="GY86" s="158"/>
      <c r="GZ86" s="158"/>
      <c r="HA86" s="158"/>
      <c r="HB86" s="158"/>
      <c r="HC86" s="158"/>
      <c r="HD86" s="158"/>
      <c r="HE86" s="158"/>
      <c r="HF86" s="158"/>
      <c r="HG86" s="158"/>
      <c r="HH86" s="158"/>
      <c r="HI86" s="158"/>
      <c r="HJ86" s="158"/>
      <c r="HK86" s="158"/>
      <c r="HL86" s="158"/>
      <c r="HM86" s="158"/>
      <c r="HN86" s="158"/>
      <c r="HO86" s="158"/>
      <c r="HP86" s="158"/>
      <c r="HQ86" s="158"/>
      <c r="HR86" s="158"/>
      <c r="HS86" s="158"/>
      <c r="HT86" s="158"/>
      <c r="HU86" s="158"/>
      <c r="HV86" s="158"/>
      <c r="HW86" s="158"/>
      <c r="HX86" s="158"/>
      <c r="HY86" s="158"/>
      <c r="HZ86" s="158"/>
      <c r="IA86" s="158"/>
      <c r="IB86" s="158"/>
      <c r="IC86" s="158"/>
      <c r="ID86" s="158"/>
      <c r="IE86" s="158"/>
      <c r="IF86" s="158"/>
      <c r="IG86" s="158"/>
      <c r="IH86" s="158"/>
      <c r="II86" s="158"/>
      <c r="IJ86" s="158"/>
      <c r="IK86" s="158"/>
      <c r="IL86" s="158"/>
      <c r="IM86" s="158"/>
      <c r="IN86" s="158"/>
      <c r="IO86" s="158"/>
      <c r="IP86" s="158"/>
      <c r="IQ86" s="158"/>
      <c r="IR86" s="158"/>
      <c r="IS86" s="158"/>
      <c r="IT86" s="158"/>
      <c r="IU86" s="158"/>
      <c r="IV86" s="158"/>
      <c r="IW86" s="158"/>
      <c r="IX86" s="158"/>
      <c r="IY86" s="158"/>
      <c r="IZ86" s="158"/>
      <c r="JA86" s="158"/>
      <c r="JB86" s="158"/>
      <c r="JC86" s="158"/>
      <c r="JD86" s="158"/>
      <c r="JE86" s="158"/>
      <c r="JF86" s="158"/>
      <c r="JG86" s="158"/>
      <c r="JH86" s="158"/>
      <c r="JI86" s="158"/>
      <c r="JJ86" s="158"/>
      <c r="JK86" s="158"/>
      <c r="JL86" s="158"/>
      <c r="JM86" s="158"/>
      <c r="JN86" s="158"/>
      <c r="JO86" s="158"/>
      <c r="JP86" s="158"/>
      <c r="JQ86" s="158"/>
      <c r="JR86" s="158"/>
      <c r="JS86" s="158"/>
      <c r="JT86" s="158"/>
      <c r="JU86" s="158"/>
      <c r="JV86" s="158"/>
      <c r="JW86" s="158"/>
      <c r="JX86" s="158"/>
      <c r="JY86" s="158"/>
      <c r="JZ86" s="158"/>
      <c r="KA86" s="158"/>
      <c r="KB86" s="158"/>
      <c r="KC86" s="158"/>
      <c r="KD86" s="158"/>
      <c r="KE86" s="158"/>
      <c r="KF86" s="158"/>
      <c r="KG86" s="158"/>
      <c r="KH86" s="158"/>
      <c r="KI86" s="158"/>
      <c r="KJ86" s="158"/>
      <c r="KK86" s="158"/>
      <c r="KL86" s="158"/>
      <c r="KM86" s="158"/>
      <c r="KN86" s="158"/>
      <c r="KO86" s="158"/>
      <c r="KP86" s="158"/>
      <c r="KQ86" s="158"/>
      <c r="KR86" s="158"/>
      <c r="KS86" s="158"/>
      <c r="KT86" s="158"/>
      <c r="KU86" s="158"/>
      <c r="KV86" s="158"/>
      <c r="KW86" s="158"/>
      <c r="KX86" s="158"/>
      <c r="KY86" s="158"/>
      <c r="KZ86" s="158"/>
      <c r="LA86" s="158"/>
      <c r="LB86" s="158"/>
      <c r="LC86" s="158"/>
      <c r="LD86" s="158"/>
      <c r="LE86" s="158"/>
      <c r="LF86" s="158"/>
      <c r="LG86" s="158"/>
      <c r="LH86" s="158"/>
      <c r="LI86" s="158"/>
      <c r="LJ86" s="158"/>
      <c r="LK86" s="158"/>
      <c r="LL86" s="158"/>
      <c r="LM86" s="158"/>
      <c r="LN86" s="158"/>
      <c r="LO86" s="158"/>
      <c r="LP86" s="158"/>
      <c r="LQ86" s="158"/>
      <c r="LR86" s="158"/>
      <c r="LS86" s="158"/>
      <c r="LT86" s="158"/>
      <c r="LU86" s="158"/>
      <c r="LV86" s="158"/>
      <c r="LW86" s="158"/>
      <c r="LX86" s="158"/>
      <c r="LY86" s="158"/>
      <c r="LZ86" s="158"/>
      <c r="MA86" s="158"/>
      <c r="MB86" s="158"/>
      <c r="MC86" s="158"/>
      <c r="MD86" s="158"/>
      <c r="ME86" s="158"/>
      <c r="MF86" s="158"/>
      <c r="MG86" s="158"/>
      <c r="MH86" s="158"/>
      <c r="MI86" s="158"/>
      <c r="MJ86" s="158"/>
      <c r="MK86" s="158"/>
      <c r="ML86" s="158"/>
      <c r="MM86" s="158"/>
      <c r="MN86" s="158"/>
      <c r="MO86" s="158"/>
      <c r="MP86" s="158"/>
      <c r="MQ86" s="158"/>
      <c r="MR86" s="158"/>
      <c r="MS86" s="158"/>
      <c r="MT86" s="158"/>
      <c r="MU86" s="158"/>
      <c r="MV86" s="158"/>
      <c r="MW86" s="158"/>
      <c r="MX86" s="158"/>
      <c r="MY86" s="158"/>
      <c r="MZ86" s="158"/>
      <c r="NA86" s="158"/>
      <c r="NB86" s="158"/>
      <c r="NC86" s="158"/>
      <c r="ND86" s="158"/>
      <c r="NE86" s="158"/>
      <c r="NF86" s="158"/>
      <c r="NG86" s="158"/>
      <c r="NH86" s="158"/>
      <c r="NI86" s="158"/>
      <c r="NJ86" s="158"/>
      <c r="NK86" s="158"/>
      <c r="NL86" s="158"/>
      <c r="NM86" s="158"/>
      <c r="NN86" s="158"/>
      <c r="NO86" s="158"/>
      <c r="NP86" s="158"/>
      <c r="NQ86" s="158"/>
      <c r="NR86" s="158"/>
      <c r="NS86" s="158"/>
      <c r="NT86" s="158"/>
      <c r="NU86" s="158"/>
      <c r="NV86" s="158"/>
      <c r="NW86" s="158"/>
      <c r="NX86" s="158"/>
      <c r="NY86" s="158"/>
      <c r="NZ86" s="158"/>
      <c r="OA86" s="158"/>
      <c r="OB86" s="158"/>
      <c r="OC86" s="158"/>
      <c r="OD86" s="158"/>
      <c r="OE86" s="158"/>
      <c r="OF86" s="158"/>
      <c r="OG86" s="158"/>
      <c r="OH86" s="158"/>
      <c r="OI86" s="158"/>
      <c r="OJ86" s="158"/>
      <c r="OK86" s="158"/>
      <c r="OL86" s="158"/>
      <c r="OM86" s="158"/>
      <c r="ON86" s="158"/>
      <c r="OO86" s="158"/>
      <c r="OP86" s="158"/>
      <c r="OQ86" s="158"/>
      <c r="OR86" s="158"/>
      <c r="OS86" s="158"/>
      <c r="OT86" s="158"/>
      <c r="OU86" s="158"/>
      <c r="OV86" s="158"/>
      <c r="OW86" s="158"/>
      <c r="OX86" s="158"/>
      <c r="OY86" s="158"/>
      <c r="OZ86" s="158"/>
      <c r="PA86" s="158"/>
      <c r="PB86" s="158"/>
      <c r="PC86" s="158"/>
      <c r="PD86" s="158"/>
      <c r="PE86" s="158"/>
      <c r="PF86" s="158"/>
      <c r="PG86" s="158"/>
      <c r="PH86" s="158"/>
      <c r="PI86" s="158"/>
      <c r="PJ86" s="158"/>
      <c r="PK86" s="158"/>
      <c r="PL86" s="158"/>
      <c r="PM86" s="158"/>
      <c r="PN86" s="158"/>
      <c r="PO86" s="158"/>
      <c r="PP86" s="158"/>
      <c r="PQ86" s="158"/>
      <c r="PR86" s="158"/>
      <c r="PS86" s="158"/>
      <c r="PT86" s="158"/>
      <c r="PU86" s="158"/>
      <c r="PV86" s="158"/>
      <c r="PW86" s="158"/>
      <c r="PX86" s="158"/>
      <c r="PY86" s="158"/>
      <c r="PZ86" s="158"/>
      <c r="QA86" s="158"/>
      <c r="QB86" s="158"/>
      <c r="QC86" s="158"/>
      <c r="QD86" s="158"/>
      <c r="QE86" s="158"/>
      <c r="QF86" s="158"/>
      <c r="QG86" s="158"/>
      <c r="QH86" s="158"/>
      <c r="QI86" s="158"/>
      <c r="QJ86" s="158"/>
      <c r="QK86" s="158"/>
      <c r="QL86" s="158"/>
      <c r="QM86" s="158"/>
      <c r="QN86" s="158"/>
      <c r="QO86" s="158"/>
      <c r="QP86" s="158"/>
      <c r="QQ86" s="158"/>
      <c r="QR86" s="158"/>
      <c r="QS86" s="158"/>
      <c r="QT86" s="158"/>
      <c r="QU86" s="158"/>
      <c r="QV86" s="158"/>
      <c r="QW86" s="158"/>
      <c r="QX86" s="158"/>
      <c r="QY86" s="158"/>
      <c r="QZ86" s="158"/>
      <c r="RA86" s="158"/>
      <c r="RB86" s="158"/>
      <c r="RC86" s="158"/>
      <c r="RD86" s="158"/>
      <c r="RE86" s="158"/>
      <c r="RF86" s="158"/>
      <c r="RG86" s="158"/>
      <c r="RH86" s="158"/>
      <c r="RI86" s="158"/>
      <c r="RJ86" s="158"/>
      <c r="RK86" s="158"/>
      <c r="RL86" s="158"/>
      <c r="RM86" s="158"/>
      <c r="RN86" s="158"/>
      <c r="RO86" s="158"/>
      <c r="RP86" s="158"/>
      <c r="RQ86" s="158"/>
      <c r="RR86" s="158"/>
      <c r="RS86" s="158"/>
      <c r="RT86" s="158"/>
      <c r="RU86" s="158"/>
      <c r="RV86" s="158"/>
      <c r="RW86" s="158"/>
      <c r="RX86" s="158"/>
      <c r="RY86" s="158"/>
      <c r="RZ86" s="158"/>
      <c r="SA86" s="158"/>
      <c r="SB86" s="158"/>
      <c r="SC86" s="158"/>
      <c r="SD86" s="158"/>
      <c r="SE86" s="158"/>
      <c r="SF86" s="158"/>
      <c r="SG86" s="158"/>
      <c r="SH86" s="158"/>
      <c r="SI86" s="158"/>
      <c r="SJ86" s="158"/>
      <c r="SK86" s="158"/>
      <c r="SL86" s="158"/>
      <c r="SM86" s="158"/>
      <c r="SN86" s="158"/>
      <c r="SO86" s="158"/>
      <c r="SP86" s="158"/>
      <c r="SQ86" s="158"/>
      <c r="SR86" s="158"/>
      <c r="SS86" s="158"/>
      <c r="ST86" s="158"/>
      <c r="SU86" s="158"/>
      <c r="SV86" s="158"/>
      <c r="SW86" s="158"/>
      <c r="SX86" s="158"/>
      <c r="SY86" s="158"/>
      <c r="SZ86" s="158"/>
      <c r="TA86" s="158"/>
      <c r="TB86" s="158"/>
      <c r="TC86" s="158"/>
      <c r="TD86" s="158"/>
      <c r="TE86" s="158"/>
      <c r="TF86" s="158"/>
      <c r="TG86" s="158"/>
      <c r="TH86" s="158"/>
      <c r="TI86" s="158"/>
      <c r="TJ86" s="158"/>
      <c r="TK86" s="158"/>
      <c r="TL86" s="158"/>
      <c r="TM86" s="158"/>
      <c r="TN86" s="158"/>
      <c r="TO86" s="158"/>
      <c r="TP86" s="158"/>
      <c r="TQ86" s="158"/>
      <c r="TR86" s="158"/>
      <c r="TS86" s="158"/>
      <c r="TT86" s="158"/>
      <c r="TU86" s="158"/>
      <c r="TV86" s="158"/>
      <c r="TW86" s="158"/>
      <c r="TX86" s="158"/>
      <c r="TY86" s="158"/>
      <c r="TZ86" s="158"/>
      <c r="UA86" s="158"/>
      <c r="UB86" s="158"/>
      <c r="UC86" s="158"/>
      <c r="UD86" s="158"/>
      <c r="UE86" s="158"/>
      <c r="UF86" s="158"/>
      <c r="UG86" s="158"/>
      <c r="UH86" s="158"/>
      <c r="UI86" s="158"/>
      <c r="UJ86" s="158"/>
      <c r="UK86" s="158"/>
      <c r="UL86" s="158"/>
      <c r="UM86" s="158"/>
      <c r="UN86" s="158"/>
      <c r="UO86" s="158"/>
      <c r="UP86" s="158"/>
      <c r="UQ86" s="158"/>
      <c r="US86" s="158"/>
      <c r="UT86" s="158"/>
      <c r="UU86" s="158"/>
      <c r="UV86" s="158"/>
      <c r="UW86" s="158"/>
      <c r="UX86" s="158"/>
      <c r="UY86" s="158"/>
      <c r="UZ86" s="158"/>
      <c r="VA86" s="158"/>
      <c r="VB86" s="158"/>
      <c r="VC86" s="158"/>
      <c r="VD86" s="158"/>
      <c r="VE86" s="158"/>
      <c r="VF86" s="158"/>
      <c r="VG86" s="158"/>
      <c r="VH86" s="158"/>
      <c r="VI86" s="158"/>
      <c r="VJ86" s="158"/>
      <c r="VK86" s="158"/>
      <c r="VL86" s="158"/>
      <c r="VN86" s="158"/>
      <c r="VO86" s="158"/>
      <c r="VP86" s="158"/>
      <c r="VQ86" s="158"/>
      <c r="VR86" s="158"/>
      <c r="VS86" s="158"/>
      <c r="VT86" s="158"/>
      <c r="VU86" s="158"/>
      <c r="VV86" s="158"/>
      <c r="VW86" s="158"/>
      <c r="VX86" s="158"/>
      <c r="VY86" s="158"/>
      <c r="VZ86" s="158"/>
      <c r="WA86" s="158"/>
      <c r="WB86" s="158"/>
      <c r="WC86" s="158"/>
      <c r="WD86" s="158"/>
      <c r="WE86" s="158"/>
      <c r="WF86" s="158"/>
      <c r="WG86" s="158"/>
      <c r="WI86" s="158"/>
      <c r="WJ86" s="158"/>
      <c r="WK86" s="158"/>
      <c r="WL86" s="158"/>
      <c r="WM86" s="158"/>
      <c r="WN86" s="158"/>
      <c r="WO86" s="158"/>
      <c r="WP86" s="158"/>
      <c r="WQ86" s="158"/>
      <c r="WR86" s="158"/>
      <c r="WS86" s="158"/>
      <c r="WT86" s="158"/>
      <c r="WU86" s="158"/>
      <c r="WV86" s="158"/>
      <c r="WW86" s="158"/>
      <c r="WX86" s="158"/>
      <c r="WY86" s="158"/>
      <c r="WZ86" s="158"/>
      <c r="XA86" s="158"/>
      <c r="XB86" s="158"/>
      <c r="XD86" s="158"/>
      <c r="XE86" s="158"/>
      <c r="XF86" s="158"/>
      <c r="XG86" s="158"/>
      <c r="XH86" s="158"/>
      <c r="XI86" s="158"/>
      <c r="XJ86" s="158"/>
      <c r="XK86" s="158"/>
      <c r="XL86" s="158"/>
      <c r="XM86" s="158"/>
      <c r="XN86" s="158"/>
      <c r="XO86" s="158"/>
      <c r="XP86" s="158"/>
      <c r="XQ86" s="158"/>
      <c r="XR86" s="158"/>
      <c r="XS86" s="158"/>
      <c r="XT86" s="158"/>
      <c r="XU86" s="158"/>
      <c r="XV86" s="158"/>
      <c r="XW86" s="158"/>
      <c r="XY86" s="158"/>
      <c r="XZ86" s="158"/>
      <c r="YA86" s="158"/>
      <c r="YB86" s="158"/>
      <c r="YC86" s="158"/>
      <c r="YD86" s="158"/>
      <c r="YE86" s="158"/>
      <c r="YF86" s="158"/>
      <c r="YG86" s="158"/>
      <c r="YH86" s="158"/>
      <c r="YI86" s="158"/>
      <c r="YJ86" s="158"/>
      <c r="YK86" s="158"/>
      <c r="YL86" s="158"/>
      <c r="YM86" s="158"/>
      <c r="YN86" s="158"/>
      <c r="YO86" s="158"/>
      <c r="YP86" s="158"/>
      <c r="YQ86" s="158"/>
      <c r="YR86" s="158"/>
      <c r="YT86" s="158"/>
      <c r="YU86" s="158"/>
      <c r="YV86" s="158"/>
      <c r="YW86" s="158"/>
      <c r="YX86" s="158"/>
      <c r="YY86" s="158"/>
      <c r="YZ86" s="158"/>
      <c r="ZA86" s="158"/>
      <c r="ZB86" s="158"/>
      <c r="ZC86" s="158"/>
      <c r="ZD86" s="158"/>
      <c r="ZE86" s="158"/>
      <c r="ZF86" s="158"/>
      <c r="ZG86" s="158"/>
      <c r="ZH86" s="158"/>
      <c r="ZI86" s="158"/>
      <c r="ZJ86" s="158"/>
      <c r="ZK86" s="158"/>
      <c r="ZL86" s="158"/>
      <c r="ZM86" s="158"/>
      <c r="ZO86" s="158"/>
      <c r="ZP86" s="158"/>
      <c r="ZQ86" s="158"/>
      <c r="ZR86" s="158"/>
      <c r="ZS86" s="158"/>
      <c r="ZT86" s="158"/>
      <c r="ZU86" s="158"/>
      <c r="ZV86" s="158"/>
      <c r="ZW86" s="158"/>
      <c r="ZX86" s="158"/>
      <c r="ZY86" s="158"/>
      <c r="ZZ86" s="158"/>
      <c r="AAA86" s="158"/>
      <c r="AAB86" s="158"/>
      <c r="AAC86" s="158"/>
      <c r="AAD86" s="158"/>
      <c r="AAE86" s="158"/>
      <c r="AAF86" s="158"/>
      <c r="AAG86" s="158"/>
      <c r="AAH86" s="158"/>
      <c r="AAJ86" s="158"/>
      <c r="AAK86" s="158"/>
      <c r="AAL86" s="158"/>
      <c r="AAM86" s="158"/>
      <c r="AAN86" s="158"/>
      <c r="AAO86" s="158"/>
      <c r="AAP86" s="158"/>
      <c r="AAQ86" s="158"/>
      <c r="AAR86" s="158"/>
      <c r="AAS86" s="158"/>
      <c r="AAT86" s="158"/>
      <c r="AAU86" s="158"/>
      <c r="AAV86" s="158"/>
      <c r="AAW86" s="158"/>
      <c r="AAX86" s="158"/>
      <c r="AAY86" s="158"/>
      <c r="AAZ86" s="158"/>
      <c r="ABA86" s="158"/>
      <c r="ABB86" s="158"/>
      <c r="ABC86" s="158"/>
      <c r="ABE86" s="158"/>
      <c r="ABF86" s="158"/>
      <c r="ABG86" s="158"/>
      <c r="ABH86" s="158"/>
      <c r="ABI86" s="158"/>
      <c r="ABJ86" s="158"/>
      <c r="ABK86" s="158"/>
      <c r="ABL86" s="158"/>
      <c r="ABM86" s="158"/>
      <c r="ABN86" s="158"/>
      <c r="ABO86" s="158"/>
      <c r="ABP86" s="158"/>
      <c r="ABQ86" s="158"/>
      <c r="ABR86" s="158"/>
      <c r="ABS86" s="158"/>
      <c r="ABT86" s="158"/>
      <c r="ABU86" s="158"/>
      <c r="ABV86" s="158"/>
      <c r="ABW86" s="158"/>
      <c r="ABX86" s="158"/>
      <c r="ABZ86" s="158"/>
      <c r="ACA86" s="158"/>
      <c r="ACB86" s="158"/>
      <c r="ACC86" s="158"/>
      <c r="ACD86" s="158"/>
      <c r="ACE86" s="158"/>
      <c r="ACF86" s="158"/>
      <c r="ACG86" s="158"/>
      <c r="ACH86" s="158"/>
      <c r="ACI86" s="158"/>
      <c r="ACJ86" s="158"/>
      <c r="ACK86" s="158"/>
      <c r="ACL86" s="158"/>
      <c r="ACM86" s="158"/>
      <c r="ACN86" s="158"/>
      <c r="ACO86" s="158"/>
      <c r="ACP86" s="158"/>
      <c r="ACQ86" s="158"/>
      <c r="ACR86" s="158"/>
      <c r="ACS86" s="158"/>
      <c r="ACU86" s="158"/>
      <c r="ACV86" s="158"/>
      <c r="ACW86" s="158"/>
      <c r="ACX86" s="158"/>
      <c r="ACY86" s="158"/>
      <c r="ACZ86" s="158"/>
      <c r="ADA86" s="158"/>
      <c r="ADB86" s="158"/>
      <c r="ADC86" s="158"/>
      <c r="ADD86" s="158"/>
      <c r="ADE86" s="158"/>
      <c r="ADF86" s="158"/>
      <c r="ADG86" s="158"/>
      <c r="ADH86" s="158"/>
      <c r="ADI86" s="158"/>
      <c r="ADJ86" s="158"/>
      <c r="ADK86" s="158"/>
      <c r="ADL86" s="158"/>
      <c r="ADM86" s="158"/>
      <c r="ADN86" s="158"/>
      <c r="ADP86" s="158"/>
      <c r="ADQ86" s="158"/>
      <c r="ADR86" s="158"/>
      <c r="ADS86" s="158"/>
      <c r="ADT86" s="158"/>
      <c r="ADU86" s="158"/>
      <c r="ADV86" s="158"/>
      <c r="ADW86" s="158"/>
      <c r="ADX86" s="158"/>
      <c r="ADY86" s="158"/>
      <c r="ADZ86" s="158"/>
      <c r="AEA86" s="158"/>
      <c r="AEB86" s="158"/>
      <c r="AEC86" s="158"/>
      <c r="AED86" s="158"/>
      <c r="AEE86" s="158"/>
      <c r="AEF86" s="158"/>
      <c r="AEG86" s="158"/>
      <c r="AEH86" s="158"/>
      <c r="AEI86" s="158"/>
      <c r="AEK86" s="158"/>
      <c r="AEL86" s="158"/>
      <c r="AEM86" s="158"/>
      <c r="AEN86" s="158"/>
      <c r="AEO86" s="158"/>
      <c r="AEP86" s="158"/>
      <c r="AEQ86" s="158"/>
      <c r="AER86" s="158"/>
      <c r="AES86" s="158"/>
      <c r="AET86" s="158"/>
      <c r="AEU86" s="158"/>
      <c r="AEV86" s="158"/>
      <c r="AEW86" s="158"/>
      <c r="AEX86" s="158"/>
      <c r="AEY86" s="158"/>
      <c r="AEZ86" s="158"/>
      <c r="AFA86" s="158"/>
      <c r="AFB86" s="158"/>
      <c r="AFC86" s="158"/>
      <c r="AFD86" s="158"/>
    </row>
    <row r="87" spans="1:836" s="159" customFormat="1" ht="20.100000000000001" customHeight="1" outlineLevel="4">
      <c r="A87" s="166"/>
      <c r="B87" s="162" t="s">
        <v>495</v>
      </c>
      <c r="C87" s="100" t="s">
        <v>499</v>
      </c>
      <c r="D87" s="110"/>
      <c r="E87" s="167"/>
      <c r="F87" s="211">
        <f>G86+1</f>
        <v>45591</v>
      </c>
      <c r="G87" s="212">
        <f t="shared" si="83"/>
        <v>45594</v>
      </c>
      <c r="H87" s="156">
        <v>4</v>
      </c>
      <c r="I87" s="157">
        <f t="shared" ca="1" si="80"/>
        <v>0</v>
      </c>
      <c r="J87" s="207">
        <f ca="1">H87*K87-H87*I87</f>
        <v>0</v>
      </c>
      <c r="K87" s="111">
        <v>0</v>
      </c>
      <c r="L87" s="158"/>
      <c r="M87" s="158"/>
      <c r="N87" s="158"/>
      <c r="O87" s="158"/>
      <c r="P87" s="158"/>
      <c r="Q87" s="158"/>
      <c r="R87" s="158"/>
      <c r="S87" s="158"/>
      <c r="T87" s="158"/>
      <c r="U87" s="158"/>
      <c r="V87" s="158"/>
      <c r="W87" s="158"/>
      <c r="X87" s="158"/>
      <c r="Y87" s="158"/>
      <c r="Z87" s="158"/>
      <c r="AA87" s="158"/>
      <c r="AB87" s="158"/>
      <c r="AC87" s="158"/>
      <c r="AD87" s="158"/>
      <c r="AE87" s="158"/>
      <c r="AF87" s="158"/>
      <c r="AG87" s="158"/>
      <c r="AH87" s="158"/>
      <c r="AI87" s="158"/>
      <c r="AJ87" s="158"/>
      <c r="AK87" s="158"/>
      <c r="AL87" s="158"/>
      <c r="AM87" s="158"/>
      <c r="AN87" s="158"/>
      <c r="AO87" s="158"/>
      <c r="AP87" s="158"/>
      <c r="AQ87" s="158"/>
      <c r="AR87" s="158"/>
      <c r="AS87" s="158"/>
      <c r="AT87" s="158"/>
      <c r="AU87" s="158"/>
      <c r="AV87" s="158"/>
      <c r="AW87" s="158"/>
      <c r="AX87" s="158"/>
      <c r="AY87" s="158"/>
      <c r="AZ87" s="158"/>
      <c r="BA87" s="158"/>
      <c r="BB87" s="158"/>
      <c r="BC87" s="158"/>
      <c r="BD87" s="158"/>
      <c r="BE87" s="158"/>
      <c r="BF87" s="158"/>
      <c r="BG87" s="158"/>
      <c r="BH87" s="158"/>
      <c r="BI87" s="158"/>
      <c r="BJ87" s="158"/>
      <c r="BK87" s="158"/>
      <c r="BL87" s="158"/>
      <c r="BM87" s="158"/>
      <c r="BN87" s="158"/>
      <c r="BO87" s="158"/>
      <c r="BP87" s="158"/>
      <c r="BQ87" s="158"/>
      <c r="BR87" s="158"/>
      <c r="BS87" s="158"/>
      <c r="BT87" s="158"/>
      <c r="BU87" s="158"/>
      <c r="BV87" s="158"/>
      <c r="BW87" s="158"/>
      <c r="BX87" s="158"/>
      <c r="BY87" s="158"/>
      <c r="BZ87" s="158"/>
      <c r="CA87" s="158"/>
      <c r="CB87" s="158"/>
      <c r="CC87" s="158"/>
      <c r="CD87" s="158"/>
      <c r="CE87" s="158"/>
      <c r="CF87" s="158"/>
      <c r="CG87" s="158"/>
      <c r="CH87" s="158"/>
      <c r="CI87" s="158"/>
      <c r="CJ87" s="158"/>
      <c r="CK87" s="158"/>
      <c r="CL87" s="158"/>
      <c r="CM87" s="158"/>
      <c r="CN87" s="158"/>
      <c r="CO87" s="158"/>
      <c r="CP87" s="158"/>
      <c r="CQ87" s="158"/>
      <c r="CR87" s="158"/>
      <c r="CS87" s="158"/>
      <c r="CT87" s="158"/>
      <c r="CU87" s="158"/>
      <c r="CV87" s="158"/>
      <c r="CW87" s="158"/>
      <c r="CX87" s="158"/>
      <c r="CY87" s="158"/>
      <c r="CZ87" s="158"/>
      <c r="DA87" s="158"/>
      <c r="DB87" s="158"/>
      <c r="DC87" s="158"/>
      <c r="DD87" s="158"/>
      <c r="DE87" s="158"/>
      <c r="DF87" s="158"/>
      <c r="DG87" s="158"/>
      <c r="DH87" s="158"/>
      <c r="DI87" s="158"/>
      <c r="DJ87" s="158"/>
      <c r="DK87" s="158"/>
      <c r="DL87" s="158"/>
      <c r="DM87" s="158"/>
      <c r="DN87" s="158"/>
      <c r="DO87" s="158"/>
      <c r="DP87" s="158"/>
      <c r="DQ87" s="158"/>
      <c r="DR87" s="158"/>
      <c r="DS87" s="158"/>
      <c r="DT87" s="158"/>
      <c r="DU87" s="158"/>
      <c r="DV87" s="158"/>
      <c r="DW87" s="158"/>
      <c r="DX87" s="158"/>
      <c r="DY87" s="158"/>
      <c r="DZ87" s="158"/>
      <c r="EA87" s="158"/>
      <c r="EB87" s="158"/>
      <c r="EC87" s="158"/>
      <c r="ED87" s="158"/>
      <c r="EE87" s="158"/>
      <c r="EF87" s="158"/>
      <c r="EG87" s="158"/>
      <c r="EH87" s="158"/>
      <c r="EI87" s="158"/>
      <c r="EJ87" s="158"/>
      <c r="EK87" s="158"/>
      <c r="EL87" s="158"/>
      <c r="EM87" s="158"/>
      <c r="EN87" s="158"/>
      <c r="EO87" s="158"/>
      <c r="EP87" s="158"/>
      <c r="EQ87" s="158"/>
      <c r="ER87" s="158"/>
      <c r="ES87" s="158"/>
      <c r="ET87" s="158"/>
      <c r="EU87" s="158"/>
      <c r="EV87" s="158"/>
      <c r="EW87" s="158"/>
      <c r="EX87" s="158"/>
      <c r="EY87" s="158"/>
      <c r="EZ87" s="158"/>
      <c r="FA87" s="158"/>
      <c r="FB87" s="158"/>
      <c r="FC87" s="158"/>
      <c r="FD87" s="158"/>
      <c r="FE87" s="158"/>
      <c r="FF87" s="158"/>
      <c r="FG87" s="158"/>
      <c r="FH87" s="158"/>
      <c r="FI87" s="158"/>
      <c r="FJ87" s="158"/>
      <c r="FK87" s="158"/>
      <c r="FL87" s="158"/>
      <c r="FM87" s="158"/>
      <c r="FN87" s="158"/>
      <c r="FO87" s="158"/>
      <c r="FP87" s="158"/>
      <c r="FQ87" s="158"/>
      <c r="FR87" s="158"/>
      <c r="FS87" s="158"/>
      <c r="FT87" s="158"/>
      <c r="FU87" s="158"/>
      <c r="FV87" s="158"/>
      <c r="FW87" s="158"/>
      <c r="FX87" s="158"/>
      <c r="FY87" s="158"/>
      <c r="FZ87" s="158"/>
      <c r="GA87" s="158"/>
      <c r="GB87" s="158"/>
      <c r="GC87" s="158"/>
      <c r="GD87" s="158"/>
      <c r="GE87" s="158"/>
      <c r="GF87" s="158"/>
      <c r="GG87" s="158"/>
      <c r="GH87" s="158"/>
      <c r="GI87" s="158"/>
      <c r="GJ87" s="158"/>
      <c r="GK87" s="158"/>
      <c r="GL87" s="158"/>
      <c r="GM87" s="158"/>
      <c r="GN87" s="158"/>
      <c r="GO87" s="158"/>
      <c r="GP87" s="158"/>
      <c r="GQ87" s="158"/>
      <c r="GR87" s="158"/>
      <c r="GS87" s="158"/>
      <c r="GT87" s="158"/>
      <c r="GU87" s="158"/>
      <c r="GV87" s="158"/>
      <c r="GW87" s="158"/>
      <c r="GX87" s="158"/>
      <c r="GY87" s="158"/>
      <c r="GZ87" s="158"/>
      <c r="HA87" s="158"/>
      <c r="HB87" s="158"/>
      <c r="HC87" s="158"/>
      <c r="HD87" s="158"/>
      <c r="HE87" s="158"/>
      <c r="HF87" s="158"/>
      <c r="HG87" s="158"/>
      <c r="HH87" s="158"/>
      <c r="HI87" s="158"/>
      <c r="HJ87" s="158"/>
      <c r="HK87" s="158"/>
      <c r="HL87" s="158"/>
      <c r="HM87" s="158"/>
      <c r="HN87" s="158"/>
      <c r="HO87" s="158"/>
      <c r="HP87" s="158"/>
      <c r="HQ87" s="158"/>
      <c r="HR87" s="158"/>
      <c r="HS87" s="158"/>
      <c r="HT87" s="158"/>
      <c r="HU87" s="158"/>
      <c r="HV87" s="158"/>
      <c r="HW87" s="158"/>
      <c r="HX87" s="158"/>
      <c r="HY87" s="158"/>
      <c r="HZ87" s="158"/>
      <c r="IA87" s="158"/>
      <c r="IB87" s="158"/>
      <c r="IC87" s="158"/>
      <c r="ID87" s="158"/>
      <c r="IE87" s="158"/>
      <c r="IF87" s="158"/>
      <c r="IG87" s="158"/>
      <c r="IH87" s="158"/>
      <c r="II87" s="158"/>
      <c r="IJ87" s="158"/>
      <c r="IK87" s="158"/>
      <c r="IL87" s="158"/>
      <c r="IM87" s="158"/>
      <c r="IN87" s="158"/>
      <c r="IO87" s="158"/>
      <c r="IP87" s="158"/>
      <c r="IQ87" s="158"/>
      <c r="IR87" s="158"/>
      <c r="IS87" s="158"/>
      <c r="IT87" s="158"/>
      <c r="IU87" s="158"/>
      <c r="IV87" s="158"/>
      <c r="IW87" s="158"/>
      <c r="IX87" s="158"/>
      <c r="IY87" s="158"/>
      <c r="IZ87" s="158"/>
      <c r="JA87" s="158"/>
      <c r="JB87" s="158"/>
      <c r="JC87" s="158"/>
      <c r="JD87" s="158"/>
      <c r="JE87" s="158"/>
      <c r="JF87" s="158"/>
      <c r="JG87" s="158"/>
      <c r="JH87" s="158"/>
      <c r="JI87" s="158"/>
      <c r="JJ87" s="158"/>
      <c r="JK87" s="158"/>
      <c r="JL87" s="158"/>
      <c r="JM87" s="158"/>
      <c r="JN87" s="158"/>
      <c r="JO87" s="158"/>
      <c r="JP87" s="158"/>
      <c r="JQ87" s="158"/>
      <c r="JR87" s="158"/>
      <c r="JS87" s="158"/>
      <c r="JT87" s="158"/>
      <c r="JU87" s="158"/>
      <c r="JV87" s="158"/>
      <c r="JW87" s="158"/>
      <c r="JX87" s="158"/>
      <c r="JY87" s="158"/>
      <c r="JZ87" s="158"/>
      <c r="KA87" s="158"/>
      <c r="KB87" s="158"/>
      <c r="KC87" s="158"/>
      <c r="KD87" s="158"/>
      <c r="KE87" s="158"/>
      <c r="KF87" s="158"/>
      <c r="KG87" s="158"/>
      <c r="KH87" s="158"/>
      <c r="KI87" s="158"/>
      <c r="KJ87" s="158"/>
      <c r="KK87" s="158"/>
      <c r="KL87" s="158"/>
      <c r="KM87" s="158"/>
      <c r="KN87" s="158"/>
      <c r="KO87" s="158"/>
      <c r="KP87" s="158"/>
      <c r="KQ87" s="158"/>
      <c r="KR87" s="158"/>
      <c r="KS87" s="158"/>
      <c r="KT87" s="158"/>
      <c r="KU87" s="158"/>
      <c r="KV87" s="158"/>
      <c r="KW87" s="158"/>
      <c r="KX87" s="158"/>
      <c r="KY87" s="158"/>
      <c r="KZ87" s="158"/>
      <c r="LA87" s="158"/>
      <c r="LB87" s="158"/>
      <c r="LC87" s="158"/>
      <c r="LD87" s="158"/>
      <c r="LE87" s="158"/>
      <c r="LF87" s="158"/>
      <c r="LG87" s="158"/>
      <c r="LH87" s="158"/>
      <c r="LI87" s="158"/>
      <c r="LJ87" s="158"/>
      <c r="LK87" s="158"/>
      <c r="LL87" s="158"/>
      <c r="LM87" s="158"/>
      <c r="LN87" s="158"/>
      <c r="LO87" s="158"/>
      <c r="LP87" s="158"/>
      <c r="LQ87" s="158"/>
      <c r="LR87" s="158"/>
      <c r="LS87" s="158"/>
      <c r="LT87" s="158"/>
      <c r="LU87" s="158"/>
      <c r="LV87" s="158"/>
      <c r="LW87" s="158"/>
      <c r="LX87" s="158"/>
      <c r="LY87" s="158"/>
      <c r="LZ87" s="158"/>
      <c r="MA87" s="158"/>
      <c r="MB87" s="158"/>
      <c r="MC87" s="158"/>
      <c r="MD87" s="158"/>
      <c r="ME87" s="158"/>
      <c r="MF87" s="158"/>
      <c r="MG87" s="158"/>
      <c r="MH87" s="158"/>
      <c r="MI87" s="158"/>
      <c r="MJ87" s="158"/>
      <c r="MK87" s="158"/>
      <c r="ML87" s="158"/>
      <c r="MM87" s="158"/>
      <c r="MN87" s="158"/>
      <c r="MO87" s="158"/>
      <c r="MP87" s="158"/>
      <c r="MQ87" s="158"/>
      <c r="MR87" s="158"/>
      <c r="MS87" s="158"/>
      <c r="MT87" s="158"/>
      <c r="MU87" s="158"/>
      <c r="MV87" s="158"/>
      <c r="MW87" s="158"/>
      <c r="MX87" s="158"/>
      <c r="MY87" s="158"/>
      <c r="MZ87" s="158"/>
      <c r="NA87" s="158"/>
      <c r="NB87" s="158"/>
      <c r="NC87" s="158"/>
      <c r="ND87" s="158"/>
      <c r="NE87" s="158"/>
      <c r="NF87" s="158"/>
      <c r="NG87" s="158"/>
      <c r="NH87" s="158"/>
      <c r="NI87" s="158"/>
      <c r="NJ87" s="158"/>
      <c r="NK87" s="158"/>
      <c r="NL87" s="158"/>
      <c r="NM87" s="158"/>
      <c r="NN87" s="158"/>
      <c r="NO87" s="158"/>
      <c r="NP87" s="158"/>
      <c r="NQ87" s="158"/>
      <c r="NR87" s="158"/>
      <c r="NS87" s="158"/>
      <c r="NT87" s="158"/>
      <c r="NU87" s="158"/>
      <c r="NV87" s="158"/>
      <c r="NW87" s="158"/>
      <c r="NX87" s="158"/>
      <c r="NY87" s="158"/>
      <c r="NZ87" s="158"/>
      <c r="OA87" s="158"/>
      <c r="OB87" s="158"/>
      <c r="OC87" s="158"/>
      <c r="OD87" s="158"/>
      <c r="OE87" s="158"/>
      <c r="OF87" s="158"/>
      <c r="OG87" s="158"/>
      <c r="OH87" s="158"/>
      <c r="OI87" s="158"/>
      <c r="OJ87" s="158"/>
      <c r="OK87" s="158"/>
      <c r="OL87" s="158"/>
      <c r="OM87" s="158"/>
      <c r="ON87" s="158"/>
      <c r="OO87" s="158"/>
      <c r="OP87" s="158"/>
      <c r="OQ87" s="158"/>
      <c r="OR87" s="158"/>
      <c r="OS87" s="158"/>
      <c r="OT87" s="158"/>
      <c r="OU87" s="158"/>
      <c r="OV87" s="158"/>
      <c r="OW87" s="158"/>
      <c r="OX87" s="158"/>
      <c r="OY87" s="158"/>
      <c r="OZ87" s="158"/>
      <c r="PA87" s="158"/>
      <c r="PB87" s="158"/>
      <c r="PC87" s="158"/>
      <c r="PD87" s="158"/>
      <c r="PE87" s="158"/>
      <c r="PF87" s="158"/>
      <c r="PG87" s="158"/>
      <c r="PH87" s="158"/>
      <c r="PI87" s="158"/>
      <c r="PJ87" s="158"/>
      <c r="PK87" s="158"/>
      <c r="PL87" s="158"/>
      <c r="PM87" s="158"/>
      <c r="PN87" s="158"/>
      <c r="PO87" s="158"/>
      <c r="PP87" s="158"/>
      <c r="PQ87" s="158"/>
      <c r="PR87" s="158"/>
      <c r="PS87" s="158"/>
      <c r="PT87" s="158"/>
      <c r="PU87" s="158"/>
      <c r="PV87" s="158"/>
      <c r="PW87" s="158"/>
      <c r="PX87" s="158"/>
      <c r="PY87" s="158"/>
      <c r="PZ87" s="158"/>
      <c r="QA87" s="158"/>
      <c r="QB87" s="158"/>
      <c r="QC87" s="158"/>
      <c r="QD87" s="158"/>
      <c r="QE87" s="158"/>
      <c r="QF87" s="158"/>
      <c r="QG87" s="158"/>
      <c r="QH87" s="158"/>
      <c r="QI87" s="158"/>
      <c r="QJ87" s="158"/>
      <c r="QK87" s="158"/>
      <c r="QL87" s="158"/>
      <c r="QM87" s="158"/>
      <c r="QN87" s="158"/>
      <c r="QO87" s="158"/>
      <c r="QP87" s="158"/>
      <c r="QQ87" s="158"/>
      <c r="QR87" s="158"/>
      <c r="QS87" s="158"/>
      <c r="QT87" s="158"/>
      <c r="QU87" s="158"/>
      <c r="QV87" s="158"/>
      <c r="QW87" s="158"/>
      <c r="QX87" s="158"/>
      <c r="QY87" s="158"/>
      <c r="QZ87" s="158"/>
      <c r="RA87" s="158"/>
      <c r="RB87" s="158"/>
      <c r="RC87" s="158"/>
      <c r="RD87" s="158"/>
      <c r="RE87" s="158"/>
      <c r="RF87" s="158"/>
      <c r="RG87" s="158"/>
      <c r="RH87" s="158"/>
      <c r="RI87" s="158"/>
      <c r="RJ87" s="158"/>
      <c r="RK87" s="158"/>
      <c r="RL87" s="158"/>
      <c r="RM87" s="158"/>
      <c r="RN87" s="158"/>
      <c r="RO87" s="158"/>
      <c r="RP87" s="158"/>
      <c r="RQ87" s="158"/>
      <c r="RR87" s="158"/>
      <c r="RS87" s="158"/>
      <c r="RT87" s="158"/>
      <c r="RU87" s="158"/>
      <c r="RV87" s="158"/>
      <c r="RW87" s="158"/>
      <c r="RX87" s="158"/>
      <c r="RY87" s="158"/>
      <c r="RZ87" s="158"/>
      <c r="SA87" s="158"/>
      <c r="SB87" s="158"/>
      <c r="SC87" s="158"/>
      <c r="SD87" s="158"/>
      <c r="SE87" s="158"/>
      <c r="SF87" s="158"/>
      <c r="SG87" s="158"/>
      <c r="SH87" s="158"/>
      <c r="SI87" s="158"/>
      <c r="SJ87" s="158"/>
      <c r="SK87" s="158"/>
      <c r="SL87" s="158"/>
      <c r="SM87" s="158"/>
      <c r="SN87" s="158"/>
      <c r="SO87" s="158"/>
      <c r="SP87" s="158"/>
      <c r="SQ87" s="158"/>
      <c r="SR87" s="158"/>
      <c r="SS87" s="158"/>
      <c r="ST87" s="158"/>
      <c r="SU87" s="158"/>
      <c r="SV87" s="158"/>
      <c r="SW87" s="158"/>
      <c r="SX87" s="158"/>
      <c r="SY87" s="158"/>
      <c r="SZ87" s="158"/>
      <c r="TA87" s="158"/>
      <c r="TB87" s="158"/>
      <c r="TC87" s="158"/>
      <c r="TD87" s="158"/>
      <c r="TE87" s="158"/>
      <c r="TF87" s="158"/>
      <c r="TG87" s="158"/>
      <c r="TH87" s="158"/>
      <c r="TI87" s="158"/>
      <c r="TJ87" s="158"/>
      <c r="TK87" s="158"/>
      <c r="TL87" s="158"/>
      <c r="TM87" s="158"/>
      <c r="TN87" s="158"/>
      <c r="TO87" s="158"/>
      <c r="TP87" s="158"/>
      <c r="TQ87" s="158"/>
      <c r="TR87" s="158"/>
      <c r="TS87" s="158"/>
      <c r="TT87" s="158"/>
      <c r="TU87" s="158"/>
      <c r="TV87" s="158"/>
      <c r="TW87" s="158"/>
      <c r="TX87" s="158"/>
      <c r="TY87" s="158"/>
      <c r="TZ87" s="158"/>
      <c r="UA87" s="158"/>
      <c r="UB87" s="158"/>
      <c r="UC87" s="158"/>
      <c r="UD87" s="158"/>
      <c r="UE87" s="158"/>
      <c r="UF87" s="158"/>
      <c r="UG87" s="158"/>
      <c r="UH87" s="158"/>
      <c r="UI87" s="158"/>
      <c r="UJ87" s="158"/>
      <c r="UK87" s="158"/>
      <c r="UL87" s="158"/>
      <c r="UM87" s="158"/>
      <c r="UN87" s="158"/>
      <c r="UO87" s="158"/>
      <c r="UP87" s="158"/>
      <c r="UQ87" s="158"/>
      <c r="US87" s="158"/>
      <c r="UT87" s="158"/>
      <c r="UU87" s="158"/>
      <c r="UV87" s="158"/>
      <c r="UW87" s="158"/>
      <c r="UX87" s="158"/>
      <c r="UY87" s="158"/>
      <c r="UZ87" s="158"/>
      <c r="VA87" s="158"/>
      <c r="VB87" s="158"/>
      <c r="VC87" s="158"/>
      <c r="VD87" s="158"/>
      <c r="VE87" s="158"/>
      <c r="VF87" s="158"/>
      <c r="VG87" s="158"/>
      <c r="VH87" s="158"/>
      <c r="VI87" s="158"/>
      <c r="VJ87" s="158"/>
      <c r="VK87" s="158"/>
      <c r="VL87" s="158"/>
      <c r="VN87" s="158"/>
      <c r="VO87" s="158"/>
      <c r="VP87" s="158"/>
      <c r="VQ87" s="158"/>
      <c r="VR87" s="158"/>
      <c r="VS87" s="158"/>
      <c r="VT87" s="158"/>
      <c r="VU87" s="158"/>
      <c r="VV87" s="158"/>
      <c r="VW87" s="158"/>
      <c r="VX87" s="158"/>
      <c r="VY87" s="158"/>
      <c r="VZ87" s="158"/>
      <c r="WA87" s="158"/>
      <c r="WB87" s="158"/>
      <c r="WC87" s="158"/>
      <c r="WD87" s="158"/>
      <c r="WE87" s="158"/>
      <c r="WF87" s="158"/>
      <c r="WG87" s="158"/>
      <c r="WI87" s="158"/>
      <c r="WJ87" s="158"/>
      <c r="WK87" s="158"/>
      <c r="WL87" s="158"/>
      <c r="WM87" s="158"/>
      <c r="WN87" s="158"/>
      <c r="WO87" s="158"/>
      <c r="WP87" s="158"/>
      <c r="WQ87" s="158"/>
      <c r="WR87" s="158"/>
      <c r="WS87" s="158"/>
      <c r="WT87" s="158"/>
      <c r="WU87" s="158"/>
      <c r="WV87" s="158"/>
      <c r="WW87" s="158"/>
      <c r="WX87" s="158"/>
      <c r="WY87" s="158"/>
      <c r="WZ87" s="158"/>
      <c r="XA87" s="158"/>
      <c r="XB87" s="158"/>
      <c r="XD87" s="158"/>
      <c r="XE87" s="158"/>
      <c r="XF87" s="158"/>
      <c r="XG87" s="158"/>
      <c r="XH87" s="158"/>
      <c r="XI87" s="158"/>
      <c r="XJ87" s="158"/>
      <c r="XK87" s="158"/>
      <c r="XL87" s="158"/>
      <c r="XM87" s="158"/>
      <c r="XN87" s="158"/>
      <c r="XO87" s="158"/>
      <c r="XP87" s="158"/>
      <c r="XQ87" s="158"/>
      <c r="XR87" s="158"/>
      <c r="XS87" s="158"/>
      <c r="XT87" s="158"/>
      <c r="XU87" s="158"/>
      <c r="XV87" s="158"/>
      <c r="XW87" s="158"/>
      <c r="XY87" s="158"/>
      <c r="XZ87" s="158"/>
      <c r="YA87" s="158"/>
      <c r="YB87" s="158"/>
      <c r="YC87" s="158"/>
      <c r="YD87" s="158"/>
      <c r="YE87" s="158"/>
      <c r="YF87" s="158"/>
      <c r="YG87" s="158"/>
      <c r="YH87" s="158"/>
      <c r="YI87" s="158"/>
      <c r="YJ87" s="158"/>
      <c r="YK87" s="158"/>
      <c r="YL87" s="158"/>
      <c r="YM87" s="158"/>
      <c r="YN87" s="158"/>
      <c r="YO87" s="158"/>
      <c r="YP87" s="158"/>
      <c r="YQ87" s="158"/>
      <c r="YR87" s="158"/>
      <c r="YT87" s="158"/>
      <c r="YU87" s="158"/>
      <c r="YV87" s="158"/>
      <c r="YW87" s="158"/>
      <c r="YX87" s="158"/>
      <c r="YY87" s="158"/>
      <c r="YZ87" s="158"/>
      <c r="ZA87" s="158"/>
      <c r="ZB87" s="158"/>
      <c r="ZC87" s="158"/>
      <c r="ZD87" s="158"/>
      <c r="ZE87" s="158"/>
      <c r="ZF87" s="158"/>
      <c r="ZG87" s="158"/>
      <c r="ZH87" s="158"/>
      <c r="ZI87" s="158"/>
      <c r="ZJ87" s="158"/>
      <c r="ZK87" s="158"/>
      <c r="ZL87" s="158"/>
      <c r="ZM87" s="158"/>
      <c r="ZO87" s="158"/>
      <c r="ZP87" s="158"/>
      <c r="ZQ87" s="158"/>
      <c r="ZR87" s="158"/>
      <c r="ZS87" s="158"/>
      <c r="ZT87" s="158"/>
      <c r="ZU87" s="158"/>
      <c r="ZV87" s="158"/>
      <c r="ZW87" s="158"/>
      <c r="ZX87" s="158"/>
      <c r="ZY87" s="158"/>
      <c r="ZZ87" s="158"/>
      <c r="AAA87" s="158"/>
      <c r="AAB87" s="158"/>
      <c r="AAC87" s="158"/>
      <c r="AAD87" s="158"/>
      <c r="AAE87" s="158"/>
      <c r="AAF87" s="158"/>
      <c r="AAG87" s="158"/>
      <c r="AAH87" s="158"/>
      <c r="AAJ87" s="158"/>
      <c r="AAK87" s="158"/>
      <c r="AAL87" s="158"/>
      <c r="AAM87" s="158"/>
      <c r="AAN87" s="158"/>
      <c r="AAO87" s="158"/>
      <c r="AAP87" s="158"/>
      <c r="AAQ87" s="158"/>
      <c r="AAR87" s="158"/>
      <c r="AAS87" s="158"/>
      <c r="AAT87" s="158"/>
      <c r="AAU87" s="158"/>
      <c r="AAV87" s="158"/>
      <c r="AAW87" s="158"/>
      <c r="AAX87" s="158"/>
      <c r="AAY87" s="158"/>
      <c r="AAZ87" s="158"/>
      <c r="ABA87" s="158"/>
      <c r="ABB87" s="158"/>
      <c r="ABC87" s="158"/>
      <c r="ABE87" s="158"/>
      <c r="ABF87" s="158"/>
      <c r="ABG87" s="158"/>
      <c r="ABH87" s="158"/>
      <c r="ABI87" s="158"/>
      <c r="ABJ87" s="158"/>
      <c r="ABK87" s="158"/>
      <c r="ABL87" s="158"/>
      <c r="ABM87" s="158"/>
      <c r="ABN87" s="158"/>
      <c r="ABO87" s="158"/>
      <c r="ABP87" s="158"/>
      <c r="ABQ87" s="158"/>
      <c r="ABR87" s="158"/>
      <c r="ABS87" s="158"/>
      <c r="ABT87" s="158"/>
      <c r="ABU87" s="158"/>
      <c r="ABV87" s="158"/>
      <c r="ABW87" s="158"/>
      <c r="ABX87" s="158"/>
      <c r="ABZ87" s="158"/>
      <c r="ACA87" s="158"/>
      <c r="ACB87" s="158"/>
      <c r="ACC87" s="158"/>
      <c r="ACD87" s="158"/>
      <c r="ACE87" s="158"/>
      <c r="ACF87" s="158"/>
      <c r="ACG87" s="158"/>
      <c r="ACH87" s="158"/>
      <c r="ACI87" s="158"/>
      <c r="ACJ87" s="158"/>
      <c r="ACK87" s="158"/>
      <c r="ACL87" s="158"/>
      <c r="ACM87" s="158"/>
      <c r="ACN87" s="158"/>
      <c r="ACO87" s="158"/>
      <c r="ACP87" s="158"/>
      <c r="ACQ87" s="158"/>
      <c r="ACR87" s="158"/>
      <c r="ACS87" s="158"/>
      <c r="ACU87" s="158"/>
      <c r="ACV87" s="158"/>
      <c r="ACW87" s="158"/>
      <c r="ACX87" s="158"/>
      <c r="ACY87" s="158"/>
      <c r="ACZ87" s="158"/>
      <c r="ADA87" s="158"/>
      <c r="ADB87" s="158"/>
      <c r="ADC87" s="158"/>
      <c r="ADD87" s="158"/>
      <c r="ADE87" s="158"/>
      <c r="ADF87" s="158"/>
      <c r="ADG87" s="158"/>
      <c r="ADH87" s="158"/>
      <c r="ADI87" s="158"/>
      <c r="ADJ87" s="158"/>
      <c r="ADK87" s="158"/>
      <c r="ADL87" s="158"/>
      <c r="ADM87" s="158"/>
      <c r="ADN87" s="158"/>
      <c r="ADP87" s="158"/>
      <c r="ADQ87" s="158"/>
      <c r="ADR87" s="158"/>
      <c r="ADS87" s="158"/>
      <c r="ADT87" s="158"/>
      <c r="ADU87" s="158"/>
      <c r="ADV87" s="158"/>
      <c r="ADW87" s="158"/>
      <c r="ADX87" s="158"/>
      <c r="ADY87" s="158"/>
      <c r="ADZ87" s="158"/>
      <c r="AEA87" s="158"/>
      <c r="AEB87" s="158"/>
      <c r="AEC87" s="158"/>
      <c r="AED87" s="158"/>
      <c r="AEE87" s="158"/>
      <c r="AEF87" s="158"/>
      <c r="AEG87" s="158"/>
      <c r="AEH87" s="158"/>
      <c r="AEI87" s="158"/>
      <c r="AEK87" s="158"/>
      <c r="AEL87" s="158"/>
      <c r="AEM87" s="158"/>
      <c r="AEN87" s="158"/>
      <c r="AEO87" s="158"/>
      <c r="AEP87" s="158"/>
      <c r="AEQ87" s="158"/>
      <c r="AER87" s="158"/>
      <c r="AES87" s="158"/>
      <c r="AET87" s="158"/>
      <c r="AEU87" s="158"/>
      <c r="AEV87" s="158"/>
      <c r="AEW87" s="158"/>
      <c r="AEX87" s="158"/>
      <c r="AEY87" s="158"/>
      <c r="AEZ87" s="158"/>
      <c r="AFA87" s="158"/>
      <c r="AFB87" s="158"/>
      <c r="AFC87" s="158"/>
      <c r="AFD87" s="158"/>
    </row>
    <row r="88" spans="1:836" s="151" customFormat="1" ht="20.100000000000001" customHeight="1" outlineLevel="1">
      <c r="A88" s="93" t="s">
        <v>402</v>
      </c>
      <c r="B88" s="94" t="s">
        <v>496</v>
      </c>
      <c r="C88" s="108" t="s">
        <v>403</v>
      </c>
      <c r="D88" s="109"/>
      <c r="E88" s="165"/>
      <c r="F88" s="204">
        <f>MIN(F89:F92)</f>
        <v>45549</v>
      </c>
      <c r="G88" s="204">
        <f>MAX(G89:G92)</f>
        <v>45601</v>
      </c>
      <c r="H88" s="96">
        <f t="shared" si="76"/>
        <v>53</v>
      </c>
      <c r="I88" s="97">
        <f t="shared" ca="1" si="80"/>
        <v>0</v>
      </c>
      <c r="J88" s="205">
        <f ca="1">AVERAGE(J89:J92)*2</f>
        <v>0</v>
      </c>
      <c r="K88" s="97">
        <f ca="1">I88+J88/H88</f>
        <v>0</v>
      </c>
      <c r="L88" s="150"/>
      <c r="M88" s="150"/>
      <c r="N88" s="150"/>
      <c r="O88" s="150"/>
      <c r="P88" s="150"/>
      <c r="Q88" s="150"/>
      <c r="R88" s="150"/>
      <c r="S88" s="150"/>
      <c r="T88" s="150"/>
      <c r="U88" s="150"/>
      <c r="V88" s="150"/>
      <c r="W88" s="150"/>
      <c r="X88" s="150"/>
      <c r="Y88" s="150"/>
      <c r="Z88" s="150"/>
      <c r="AA88" s="150"/>
      <c r="AB88" s="150"/>
      <c r="AC88" s="150"/>
      <c r="AD88" s="150"/>
      <c r="AE88" s="150"/>
      <c r="AF88" s="150"/>
      <c r="AG88" s="150"/>
      <c r="AH88" s="150"/>
      <c r="AI88" s="150"/>
      <c r="AJ88" s="150"/>
      <c r="AK88" s="150"/>
      <c r="AL88" s="150"/>
      <c r="AM88" s="150"/>
      <c r="AN88" s="150"/>
      <c r="AO88" s="150"/>
      <c r="AP88" s="150"/>
      <c r="AQ88" s="150"/>
      <c r="AR88" s="150"/>
      <c r="AS88" s="150"/>
      <c r="AT88" s="150"/>
      <c r="AU88" s="150"/>
      <c r="AV88" s="150"/>
      <c r="AW88" s="150"/>
      <c r="AX88" s="150"/>
      <c r="AY88" s="150"/>
      <c r="AZ88" s="150"/>
      <c r="BA88" s="150"/>
      <c r="BB88" s="150"/>
      <c r="BC88" s="150"/>
      <c r="BD88" s="150"/>
      <c r="BE88" s="150"/>
      <c r="BF88" s="150"/>
      <c r="BG88" s="150"/>
      <c r="BH88" s="150"/>
      <c r="BI88" s="150"/>
      <c r="BJ88" s="150"/>
      <c r="BK88" s="150"/>
      <c r="BL88" s="150"/>
      <c r="BM88" s="150"/>
      <c r="BN88" s="150"/>
      <c r="BO88" s="150"/>
      <c r="BP88" s="150"/>
      <c r="BQ88" s="150"/>
      <c r="BR88" s="150"/>
      <c r="BS88" s="150"/>
      <c r="BT88" s="150"/>
      <c r="BU88" s="150"/>
      <c r="BV88" s="150"/>
      <c r="BW88" s="150"/>
      <c r="BX88" s="150"/>
      <c r="BY88" s="150"/>
      <c r="BZ88" s="150"/>
      <c r="CA88" s="150"/>
      <c r="CB88" s="150"/>
      <c r="CC88" s="150"/>
      <c r="CD88" s="150"/>
      <c r="CE88" s="150"/>
      <c r="CF88" s="150"/>
      <c r="CG88" s="150"/>
      <c r="CH88" s="150"/>
      <c r="CI88" s="150"/>
      <c r="CJ88" s="150"/>
      <c r="CK88" s="150"/>
      <c r="CL88" s="150"/>
      <c r="CM88" s="150"/>
      <c r="CN88" s="150"/>
      <c r="CO88" s="150"/>
      <c r="CP88" s="150"/>
      <c r="CQ88" s="150"/>
      <c r="CR88" s="150"/>
      <c r="CS88" s="150"/>
      <c r="CT88" s="150"/>
      <c r="CU88" s="150"/>
      <c r="CV88" s="150"/>
      <c r="CW88" s="150"/>
      <c r="CX88" s="150"/>
      <c r="CY88" s="150"/>
      <c r="CZ88" s="150"/>
      <c r="DA88" s="150"/>
      <c r="DB88" s="150"/>
      <c r="DC88" s="150"/>
      <c r="DD88" s="150"/>
      <c r="DE88" s="150"/>
      <c r="DF88" s="150"/>
      <c r="DG88" s="150"/>
      <c r="DH88" s="150"/>
      <c r="DI88" s="150"/>
      <c r="DJ88" s="150"/>
      <c r="DK88" s="150"/>
      <c r="DL88" s="150"/>
      <c r="DM88" s="150"/>
      <c r="DN88" s="150"/>
      <c r="DO88" s="150"/>
      <c r="DP88" s="150"/>
      <c r="DQ88" s="150"/>
      <c r="DR88" s="150"/>
      <c r="DS88" s="150"/>
      <c r="DT88" s="150"/>
      <c r="DU88" s="150"/>
      <c r="DV88" s="150"/>
      <c r="DW88" s="150"/>
      <c r="DX88" s="150"/>
      <c r="DY88" s="150"/>
      <c r="DZ88" s="150"/>
      <c r="EA88" s="150"/>
      <c r="EB88" s="150"/>
      <c r="EC88" s="150"/>
      <c r="ED88" s="150"/>
      <c r="EE88" s="150"/>
      <c r="EF88" s="150"/>
      <c r="EG88" s="150"/>
      <c r="EH88" s="150"/>
      <c r="EI88" s="150"/>
      <c r="EJ88" s="150"/>
      <c r="EK88" s="150"/>
      <c r="EL88" s="150"/>
      <c r="EM88" s="150"/>
      <c r="EN88" s="150"/>
      <c r="EO88" s="150"/>
      <c r="EP88" s="150"/>
      <c r="EQ88" s="150"/>
      <c r="ER88" s="150"/>
      <c r="ES88" s="150"/>
      <c r="ET88" s="150"/>
      <c r="EU88" s="150"/>
      <c r="EV88" s="150"/>
      <c r="EW88" s="150"/>
      <c r="EX88" s="150"/>
      <c r="EY88" s="150"/>
      <c r="EZ88" s="150"/>
      <c r="FA88" s="150"/>
      <c r="FB88" s="150"/>
      <c r="FC88" s="150"/>
      <c r="FD88" s="150"/>
      <c r="FE88" s="150"/>
      <c r="FF88" s="150"/>
      <c r="FG88" s="150"/>
      <c r="FH88" s="150"/>
      <c r="FI88" s="150"/>
      <c r="FJ88" s="150"/>
      <c r="FK88" s="150"/>
      <c r="FL88" s="150"/>
      <c r="FM88" s="150"/>
      <c r="FN88" s="150"/>
      <c r="FO88" s="150"/>
      <c r="FP88" s="150"/>
      <c r="FQ88" s="150"/>
      <c r="FR88" s="150"/>
      <c r="FS88" s="150"/>
      <c r="FT88" s="150"/>
      <c r="FU88" s="150"/>
      <c r="FV88" s="150"/>
      <c r="FW88" s="150"/>
      <c r="FX88" s="150"/>
      <c r="FY88" s="150"/>
      <c r="FZ88" s="150"/>
      <c r="GA88" s="150"/>
      <c r="GB88" s="150"/>
      <c r="GC88" s="150"/>
      <c r="GD88" s="150"/>
      <c r="GE88" s="150"/>
      <c r="GF88" s="150"/>
      <c r="GG88" s="150"/>
      <c r="GH88" s="150"/>
      <c r="GI88" s="150"/>
      <c r="GJ88" s="150"/>
      <c r="GK88" s="150"/>
      <c r="GL88" s="150"/>
      <c r="GM88" s="150"/>
      <c r="GN88" s="150"/>
      <c r="GO88" s="150"/>
      <c r="GP88" s="150"/>
      <c r="GQ88" s="150"/>
      <c r="GR88" s="150"/>
      <c r="GS88" s="150"/>
      <c r="GT88" s="150"/>
      <c r="GU88" s="150"/>
      <c r="GV88" s="150"/>
      <c r="GW88" s="150"/>
      <c r="GX88" s="150"/>
      <c r="GY88" s="150"/>
      <c r="GZ88" s="150"/>
      <c r="HA88" s="150"/>
      <c r="HB88" s="150"/>
      <c r="HC88" s="150"/>
      <c r="HD88" s="150"/>
      <c r="HE88" s="150"/>
      <c r="HF88" s="150"/>
      <c r="HG88" s="150"/>
      <c r="HH88" s="150"/>
      <c r="HI88" s="150"/>
      <c r="HJ88" s="150"/>
      <c r="HK88" s="150"/>
      <c r="HL88" s="150"/>
      <c r="HM88" s="150"/>
      <c r="HN88" s="150"/>
      <c r="HO88" s="150"/>
      <c r="HP88" s="150"/>
      <c r="HQ88" s="150"/>
      <c r="HR88" s="150"/>
      <c r="HS88" s="150"/>
      <c r="HT88" s="150"/>
      <c r="HU88" s="150"/>
      <c r="HV88" s="150"/>
      <c r="HW88" s="150"/>
      <c r="HX88" s="150"/>
      <c r="HY88" s="150"/>
      <c r="HZ88" s="150"/>
      <c r="IA88" s="150"/>
      <c r="IB88" s="150"/>
      <c r="IC88" s="150"/>
      <c r="ID88" s="150"/>
      <c r="IE88" s="150"/>
      <c r="IF88" s="150"/>
      <c r="IG88" s="150"/>
      <c r="IH88" s="150"/>
      <c r="II88" s="150"/>
      <c r="IJ88" s="150"/>
      <c r="IK88" s="150"/>
      <c r="IL88" s="150"/>
      <c r="IM88" s="150"/>
      <c r="IN88" s="150"/>
      <c r="IO88" s="150"/>
      <c r="IP88" s="150"/>
      <c r="IQ88" s="150"/>
      <c r="IR88" s="150"/>
      <c r="IS88" s="150"/>
      <c r="IT88" s="150"/>
      <c r="IU88" s="150"/>
      <c r="IV88" s="150"/>
      <c r="IW88" s="150"/>
      <c r="IX88" s="150"/>
      <c r="IY88" s="150"/>
      <c r="IZ88" s="150"/>
      <c r="JA88" s="150"/>
      <c r="JB88" s="150"/>
      <c r="JC88" s="150"/>
      <c r="JD88" s="150"/>
      <c r="JE88" s="150"/>
      <c r="JF88" s="150"/>
      <c r="JG88" s="150"/>
      <c r="JH88" s="150"/>
      <c r="JI88" s="150"/>
      <c r="JJ88" s="150"/>
      <c r="JK88" s="150"/>
      <c r="JL88" s="150"/>
      <c r="JM88" s="150"/>
      <c r="JN88" s="150"/>
      <c r="JO88" s="150"/>
      <c r="JP88" s="150"/>
      <c r="JQ88" s="150"/>
      <c r="JR88" s="150"/>
      <c r="JS88" s="150"/>
      <c r="JT88" s="150"/>
      <c r="JU88" s="150"/>
      <c r="JV88" s="150"/>
      <c r="JW88" s="150"/>
      <c r="JX88" s="150"/>
      <c r="JY88" s="150"/>
      <c r="JZ88" s="150"/>
      <c r="KA88" s="150"/>
      <c r="KB88" s="150"/>
      <c r="KC88" s="150"/>
      <c r="KD88" s="150"/>
      <c r="KE88" s="150"/>
      <c r="KF88" s="150"/>
      <c r="KG88" s="150"/>
      <c r="KH88" s="150"/>
      <c r="KI88" s="150"/>
      <c r="KJ88" s="150"/>
      <c r="KK88" s="150"/>
      <c r="KL88" s="150"/>
      <c r="KM88" s="150"/>
      <c r="KN88" s="150"/>
      <c r="KO88" s="150"/>
      <c r="KP88" s="150"/>
      <c r="KQ88" s="150"/>
      <c r="KR88" s="150"/>
      <c r="KS88" s="150"/>
      <c r="KT88" s="150"/>
      <c r="KU88" s="150"/>
      <c r="KV88" s="150"/>
      <c r="KW88" s="150"/>
      <c r="KX88" s="150"/>
      <c r="KY88" s="150"/>
      <c r="KZ88" s="150"/>
      <c r="LA88" s="150"/>
      <c r="LB88" s="150"/>
      <c r="LC88" s="150"/>
      <c r="LD88" s="150"/>
      <c r="LE88" s="150"/>
      <c r="LF88" s="150"/>
      <c r="LG88" s="150"/>
      <c r="LH88" s="150"/>
      <c r="LI88" s="150"/>
      <c r="LJ88" s="150"/>
      <c r="LK88" s="150"/>
      <c r="LL88" s="150"/>
      <c r="LM88" s="150"/>
      <c r="LN88" s="150"/>
      <c r="LO88" s="150"/>
      <c r="LP88" s="150"/>
      <c r="LQ88" s="150"/>
      <c r="LR88" s="150"/>
      <c r="LS88" s="150"/>
      <c r="LT88" s="150"/>
      <c r="LU88" s="150"/>
      <c r="LV88" s="150"/>
      <c r="LW88" s="150"/>
      <c r="LX88" s="150"/>
      <c r="LY88" s="150"/>
      <c r="LZ88" s="150"/>
      <c r="MA88" s="150"/>
      <c r="MB88" s="150"/>
      <c r="MC88" s="150"/>
      <c r="MD88" s="150"/>
      <c r="ME88" s="150"/>
      <c r="MF88" s="150"/>
      <c r="MG88" s="150"/>
      <c r="MH88" s="150"/>
      <c r="MI88" s="150"/>
      <c r="MJ88" s="150"/>
      <c r="MK88" s="150"/>
      <c r="ML88" s="150"/>
      <c r="MM88" s="150"/>
      <c r="MN88" s="150"/>
      <c r="MO88" s="150"/>
      <c r="MP88" s="150"/>
      <c r="MQ88" s="150"/>
      <c r="MR88" s="150"/>
      <c r="MS88" s="150"/>
      <c r="MT88" s="150"/>
      <c r="MU88" s="150"/>
      <c r="MV88" s="150"/>
      <c r="MW88" s="150"/>
      <c r="MX88" s="150"/>
      <c r="MY88" s="150"/>
      <c r="MZ88" s="150"/>
      <c r="NA88" s="150"/>
      <c r="NB88" s="150"/>
      <c r="NC88" s="150"/>
      <c r="ND88" s="150"/>
      <c r="NE88" s="150"/>
      <c r="NF88" s="150"/>
      <c r="NG88" s="150"/>
      <c r="NH88" s="150"/>
      <c r="NI88" s="150"/>
      <c r="NJ88" s="150"/>
      <c r="NK88" s="150"/>
      <c r="NL88" s="150"/>
      <c r="NM88" s="150"/>
      <c r="NN88" s="150"/>
      <c r="NO88" s="150"/>
      <c r="NP88" s="150"/>
      <c r="NQ88" s="150"/>
      <c r="NR88" s="150"/>
      <c r="NS88" s="150"/>
      <c r="NT88" s="150"/>
      <c r="NU88" s="150"/>
      <c r="NV88" s="150"/>
      <c r="NW88" s="150"/>
      <c r="NX88" s="150"/>
      <c r="NY88" s="150"/>
      <c r="NZ88" s="150"/>
      <c r="OA88" s="150"/>
      <c r="OB88" s="150"/>
      <c r="OC88" s="150"/>
      <c r="OD88" s="150"/>
      <c r="OE88" s="150"/>
      <c r="OF88" s="150"/>
      <c r="OG88" s="150"/>
      <c r="OH88" s="150"/>
      <c r="OI88" s="150"/>
      <c r="OJ88" s="150"/>
      <c r="OK88" s="150"/>
      <c r="OL88" s="150"/>
      <c r="OM88" s="150"/>
      <c r="ON88" s="150"/>
      <c r="OO88" s="150"/>
      <c r="OP88" s="150"/>
      <c r="OQ88" s="150"/>
      <c r="OR88" s="150"/>
      <c r="OS88" s="150"/>
      <c r="OT88" s="150"/>
      <c r="OU88" s="150"/>
      <c r="OV88" s="150"/>
      <c r="OW88" s="150"/>
      <c r="OX88" s="150"/>
      <c r="OY88" s="150"/>
      <c r="OZ88" s="150"/>
      <c r="PA88" s="150"/>
      <c r="PB88" s="150"/>
      <c r="PC88" s="150"/>
      <c r="PD88" s="150"/>
      <c r="PE88" s="150"/>
      <c r="PF88" s="150"/>
      <c r="PG88" s="150"/>
      <c r="PH88" s="150"/>
      <c r="PI88" s="150"/>
      <c r="PJ88" s="150"/>
      <c r="PK88" s="150"/>
      <c r="PL88" s="150"/>
      <c r="PM88" s="150"/>
      <c r="PN88" s="150"/>
      <c r="PO88" s="150"/>
      <c r="PP88" s="150"/>
      <c r="PQ88" s="150"/>
      <c r="PR88" s="150"/>
      <c r="PS88" s="150"/>
      <c r="PT88" s="150"/>
      <c r="PU88" s="150"/>
      <c r="PV88" s="150"/>
      <c r="PW88" s="150"/>
      <c r="PX88" s="150"/>
      <c r="PY88" s="150"/>
      <c r="PZ88" s="150"/>
      <c r="QA88" s="150"/>
      <c r="QB88" s="150"/>
      <c r="QC88" s="150"/>
      <c r="QD88" s="150"/>
      <c r="QE88" s="150"/>
      <c r="QF88" s="150"/>
      <c r="QG88" s="150"/>
      <c r="QH88" s="150"/>
      <c r="QI88" s="150"/>
      <c r="QJ88" s="150"/>
      <c r="QK88" s="150"/>
      <c r="QL88" s="150"/>
      <c r="QM88" s="150"/>
      <c r="QN88" s="150"/>
      <c r="QO88" s="150"/>
      <c r="QP88" s="150"/>
      <c r="QQ88" s="150"/>
      <c r="QR88" s="150"/>
      <c r="QS88" s="150"/>
      <c r="QT88" s="150"/>
      <c r="QU88" s="150"/>
      <c r="QV88" s="150"/>
      <c r="QW88" s="150"/>
      <c r="QX88" s="150"/>
      <c r="QY88" s="150"/>
      <c r="QZ88" s="150"/>
      <c r="RA88" s="150"/>
      <c r="RB88" s="150"/>
      <c r="RC88" s="150"/>
      <c r="RD88" s="150"/>
      <c r="RE88" s="150"/>
      <c r="RF88" s="150"/>
      <c r="RG88" s="150"/>
      <c r="RH88" s="150"/>
      <c r="RI88" s="150"/>
      <c r="RJ88" s="150"/>
      <c r="RK88" s="150"/>
      <c r="RL88" s="150"/>
      <c r="RM88" s="150"/>
      <c r="RN88" s="150"/>
      <c r="RO88" s="150"/>
      <c r="RP88" s="150"/>
      <c r="RQ88" s="150"/>
      <c r="RR88" s="150"/>
      <c r="RS88" s="150"/>
      <c r="RT88" s="150"/>
      <c r="RU88" s="150"/>
      <c r="RV88" s="150"/>
      <c r="RW88" s="150"/>
      <c r="RX88" s="150"/>
      <c r="RY88" s="150"/>
      <c r="RZ88" s="150"/>
      <c r="SA88" s="150"/>
      <c r="SB88" s="150"/>
      <c r="SC88" s="150"/>
      <c r="SD88" s="150"/>
      <c r="SE88" s="150"/>
      <c r="SF88" s="150"/>
      <c r="SG88" s="150"/>
      <c r="SH88" s="150"/>
      <c r="SI88" s="150"/>
      <c r="SJ88" s="150"/>
      <c r="SK88" s="150"/>
      <c r="SL88" s="150"/>
      <c r="SM88" s="150"/>
      <c r="SN88" s="150"/>
      <c r="SO88" s="150"/>
      <c r="SP88" s="150"/>
      <c r="SQ88" s="150"/>
      <c r="SR88" s="150"/>
      <c r="SS88" s="150"/>
      <c r="ST88" s="150"/>
      <c r="SU88" s="150"/>
      <c r="SV88" s="150"/>
      <c r="SW88" s="150"/>
      <c r="SX88" s="150"/>
      <c r="SY88" s="150"/>
      <c r="SZ88" s="150"/>
      <c r="TA88" s="150"/>
      <c r="TB88" s="150"/>
      <c r="TC88" s="150"/>
      <c r="TD88" s="150"/>
      <c r="TE88" s="150"/>
      <c r="TF88" s="150"/>
      <c r="TG88" s="150"/>
      <c r="TH88" s="150"/>
      <c r="TI88" s="150"/>
      <c r="TJ88" s="150"/>
      <c r="TK88" s="150"/>
      <c r="TL88" s="150"/>
      <c r="TM88" s="150"/>
      <c r="TN88" s="150"/>
      <c r="TO88" s="150"/>
      <c r="TP88" s="150"/>
      <c r="TQ88" s="150"/>
      <c r="TR88" s="150"/>
      <c r="TS88" s="150"/>
      <c r="TT88" s="150"/>
      <c r="TU88" s="150"/>
      <c r="TV88" s="150"/>
      <c r="TW88" s="150"/>
      <c r="TX88" s="150"/>
      <c r="TY88" s="150"/>
      <c r="TZ88" s="150"/>
      <c r="UA88" s="150"/>
      <c r="UB88" s="150"/>
      <c r="UC88" s="150"/>
      <c r="UD88" s="150"/>
      <c r="UE88" s="150"/>
      <c r="UF88" s="150"/>
      <c r="UG88" s="150"/>
      <c r="UH88" s="150"/>
      <c r="UI88" s="150"/>
      <c r="UJ88" s="150"/>
      <c r="UK88" s="150"/>
      <c r="UL88" s="150"/>
      <c r="UM88" s="150"/>
      <c r="UN88" s="150"/>
      <c r="UO88" s="150"/>
      <c r="UP88" s="150"/>
      <c r="UQ88" s="150"/>
      <c r="US88" s="150"/>
      <c r="UT88" s="150"/>
      <c r="UU88" s="150"/>
      <c r="UV88" s="150"/>
      <c r="UW88" s="150"/>
      <c r="UX88" s="150"/>
      <c r="UY88" s="150"/>
      <c r="UZ88" s="150"/>
      <c r="VA88" s="150"/>
      <c r="VB88" s="150"/>
      <c r="VC88" s="150"/>
      <c r="VD88" s="150"/>
      <c r="VE88" s="150"/>
      <c r="VF88" s="150"/>
      <c r="VG88" s="150"/>
      <c r="VH88" s="150"/>
      <c r="VI88" s="150"/>
      <c r="VJ88" s="150"/>
      <c r="VK88" s="150"/>
      <c r="VL88" s="150"/>
      <c r="VN88" s="150"/>
      <c r="VO88" s="150"/>
      <c r="VP88" s="150"/>
      <c r="VQ88" s="150"/>
      <c r="VR88" s="150"/>
      <c r="VS88" s="150"/>
      <c r="VT88" s="150"/>
      <c r="VU88" s="150"/>
      <c r="VV88" s="150"/>
      <c r="VW88" s="150"/>
      <c r="VX88" s="150"/>
      <c r="VY88" s="150"/>
      <c r="VZ88" s="150"/>
      <c r="WA88" s="150"/>
      <c r="WB88" s="150"/>
      <c r="WC88" s="150"/>
      <c r="WD88" s="150"/>
      <c r="WE88" s="150"/>
      <c r="WF88" s="150"/>
      <c r="WG88" s="150"/>
      <c r="WI88" s="150"/>
      <c r="WJ88" s="150"/>
      <c r="WK88" s="150"/>
      <c r="WL88" s="150"/>
      <c r="WM88" s="150"/>
      <c r="WN88" s="150"/>
      <c r="WO88" s="150"/>
      <c r="WP88" s="150"/>
      <c r="WQ88" s="150"/>
      <c r="WR88" s="150"/>
      <c r="WS88" s="150"/>
      <c r="WT88" s="150"/>
      <c r="WU88" s="150"/>
      <c r="WV88" s="150"/>
      <c r="WW88" s="150"/>
      <c r="WX88" s="150"/>
      <c r="WY88" s="150"/>
      <c r="WZ88" s="150"/>
      <c r="XA88" s="150"/>
      <c r="XB88" s="150"/>
      <c r="XD88" s="150"/>
      <c r="XE88" s="150"/>
      <c r="XF88" s="150"/>
      <c r="XG88" s="150"/>
      <c r="XH88" s="150"/>
      <c r="XI88" s="150"/>
      <c r="XJ88" s="150"/>
      <c r="XK88" s="150"/>
      <c r="XL88" s="150"/>
      <c r="XM88" s="150"/>
      <c r="XN88" s="150"/>
      <c r="XO88" s="150"/>
      <c r="XP88" s="150"/>
      <c r="XQ88" s="150"/>
      <c r="XR88" s="150"/>
      <c r="XS88" s="150"/>
      <c r="XT88" s="150"/>
      <c r="XU88" s="150"/>
      <c r="XV88" s="150"/>
      <c r="XW88" s="150"/>
      <c r="XY88" s="150"/>
      <c r="XZ88" s="150"/>
      <c r="YA88" s="150"/>
      <c r="YB88" s="150"/>
      <c r="YC88" s="150"/>
      <c r="YD88" s="150"/>
      <c r="YE88" s="150"/>
      <c r="YF88" s="150"/>
      <c r="YG88" s="150"/>
      <c r="YH88" s="150"/>
      <c r="YI88" s="150"/>
      <c r="YJ88" s="150"/>
      <c r="YK88" s="150"/>
      <c r="YL88" s="150"/>
      <c r="YM88" s="150"/>
      <c r="YN88" s="150"/>
      <c r="YO88" s="150"/>
      <c r="YP88" s="150"/>
      <c r="YQ88" s="150"/>
      <c r="YR88" s="150"/>
      <c r="YT88" s="150"/>
      <c r="YU88" s="150"/>
      <c r="YV88" s="150"/>
      <c r="YW88" s="150"/>
      <c r="YX88" s="150"/>
      <c r="YY88" s="150"/>
      <c r="YZ88" s="150"/>
      <c r="ZA88" s="150"/>
      <c r="ZB88" s="150"/>
      <c r="ZC88" s="150"/>
      <c r="ZD88" s="150"/>
      <c r="ZE88" s="150"/>
      <c r="ZF88" s="150"/>
      <c r="ZG88" s="150"/>
      <c r="ZH88" s="150"/>
      <c r="ZI88" s="150"/>
      <c r="ZJ88" s="150"/>
      <c r="ZK88" s="150"/>
      <c r="ZL88" s="150"/>
      <c r="ZM88" s="150"/>
      <c r="ZO88" s="150"/>
      <c r="ZP88" s="150"/>
      <c r="ZQ88" s="150"/>
      <c r="ZR88" s="150"/>
      <c r="ZS88" s="150"/>
      <c r="ZT88" s="150"/>
      <c r="ZU88" s="150"/>
      <c r="ZV88" s="150"/>
      <c r="ZW88" s="150"/>
      <c r="ZX88" s="150"/>
      <c r="ZY88" s="150"/>
      <c r="ZZ88" s="150"/>
      <c r="AAA88" s="150"/>
      <c r="AAB88" s="150"/>
      <c r="AAC88" s="150"/>
      <c r="AAD88" s="150"/>
      <c r="AAE88" s="150"/>
      <c r="AAF88" s="150"/>
      <c r="AAG88" s="150"/>
      <c r="AAH88" s="150"/>
      <c r="AAJ88" s="150"/>
      <c r="AAK88" s="150"/>
      <c r="AAL88" s="150"/>
      <c r="AAM88" s="150"/>
      <c r="AAN88" s="150"/>
      <c r="AAO88" s="150"/>
      <c r="AAP88" s="150"/>
      <c r="AAQ88" s="150"/>
      <c r="AAR88" s="150"/>
      <c r="AAS88" s="150"/>
      <c r="AAT88" s="150"/>
      <c r="AAU88" s="150"/>
      <c r="AAV88" s="150"/>
      <c r="AAW88" s="150"/>
      <c r="AAX88" s="150"/>
      <c r="AAY88" s="150"/>
      <c r="AAZ88" s="150"/>
      <c r="ABA88" s="150"/>
      <c r="ABB88" s="150"/>
      <c r="ABC88" s="150"/>
      <c r="ABE88" s="150"/>
      <c r="ABF88" s="150"/>
      <c r="ABG88" s="150"/>
      <c r="ABH88" s="150"/>
      <c r="ABI88" s="150"/>
      <c r="ABJ88" s="150"/>
      <c r="ABK88" s="150"/>
      <c r="ABL88" s="150"/>
      <c r="ABM88" s="150"/>
      <c r="ABN88" s="150"/>
      <c r="ABO88" s="150"/>
      <c r="ABP88" s="150"/>
      <c r="ABQ88" s="150"/>
      <c r="ABR88" s="150"/>
      <c r="ABS88" s="150"/>
      <c r="ABT88" s="150"/>
      <c r="ABU88" s="150"/>
      <c r="ABV88" s="150"/>
      <c r="ABW88" s="150"/>
      <c r="ABX88" s="150"/>
      <c r="ABZ88" s="150"/>
      <c r="ACA88" s="150"/>
      <c r="ACB88" s="150"/>
      <c r="ACC88" s="150"/>
      <c r="ACD88" s="150"/>
      <c r="ACE88" s="150"/>
      <c r="ACF88" s="150"/>
      <c r="ACG88" s="150"/>
      <c r="ACH88" s="150"/>
      <c r="ACI88" s="150"/>
      <c r="ACJ88" s="150"/>
      <c r="ACK88" s="150"/>
      <c r="ACL88" s="150"/>
      <c r="ACM88" s="150"/>
      <c r="ACN88" s="150"/>
      <c r="ACO88" s="150"/>
      <c r="ACP88" s="150"/>
      <c r="ACQ88" s="150"/>
      <c r="ACR88" s="150"/>
      <c r="ACS88" s="150"/>
      <c r="ACU88" s="150"/>
      <c r="ACV88" s="150"/>
      <c r="ACW88" s="150"/>
      <c r="ACX88" s="150"/>
      <c r="ACY88" s="150"/>
      <c r="ACZ88" s="150"/>
      <c r="ADA88" s="150"/>
      <c r="ADB88" s="150"/>
      <c r="ADC88" s="150"/>
      <c r="ADD88" s="150"/>
      <c r="ADE88" s="150"/>
      <c r="ADF88" s="150"/>
      <c r="ADG88" s="150"/>
      <c r="ADH88" s="150"/>
      <c r="ADI88" s="150"/>
      <c r="ADJ88" s="150"/>
      <c r="ADK88" s="150"/>
      <c r="ADL88" s="150"/>
      <c r="ADM88" s="150"/>
      <c r="ADN88" s="150"/>
      <c r="ADP88" s="150"/>
      <c r="ADQ88" s="150"/>
      <c r="ADR88" s="150"/>
      <c r="ADS88" s="150"/>
      <c r="ADT88" s="150"/>
      <c r="ADU88" s="150"/>
      <c r="ADV88" s="150"/>
      <c r="ADW88" s="150"/>
      <c r="ADX88" s="150"/>
      <c r="ADY88" s="150"/>
      <c r="ADZ88" s="150"/>
      <c r="AEA88" s="150"/>
      <c r="AEB88" s="150"/>
      <c r="AEC88" s="150"/>
      <c r="AED88" s="150"/>
      <c r="AEE88" s="150"/>
      <c r="AEF88" s="150"/>
      <c r="AEG88" s="150"/>
      <c r="AEH88" s="150"/>
      <c r="AEI88" s="150"/>
      <c r="AEK88" s="150"/>
      <c r="AEL88" s="150"/>
      <c r="AEM88" s="150"/>
      <c r="AEN88" s="150"/>
      <c r="AEO88" s="150"/>
      <c r="AEP88" s="150"/>
      <c r="AEQ88" s="150"/>
      <c r="AER88" s="150"/>
      <c r="AES88" s="150"/>
      <c r="AET88" s="150"/>
      <c r="AEU88" s="150"/>
      <c r="AEV88" s="150"/>
      <c r="AEW88" s="150"/>
      <c r="AEX88" s="150"/>
      <c r="AEY88" s="150"/>
      <c r="AEZ88" s="150"/>
      <c r="AFA88" s="150"/>
      <c r="AFB88" s="150"/>
      <c r="AFC88" s="150"/>
      <c r="AFD88" s="150"/>
    </row>
    <row r="89" spans="1:836" s="159" customFormat="1" ht="20.100000000000001" customHeight="1" outlineLevel="4">
      <c r="A89" s="166"/>
      <c r="B89" s="162" t="s">
        <v>496</v>
      </c>
      <c r="C89" s="100" t="s">
        <v>404</v>
      </c>
      <c r="D89" s="110"/>
      <c r="E89" s="167"/>
      <c r="F89" s="211">
        <f>G53+14</f>
        <v>45549</v>
      </c>
      <c r="G89" s="212">
        <f>F89</f>
        <v>45549</v>
      </c>
      <c r="H89" s="156">
        <f t="shared" si="76"/>
        <v>1</v>
      </c>
      <c r="I89" s="157">
        <f t="shared" ca="1" si="80"/>
        <v>0</v>
      </c>
      <c r="J89" s="207">
        <f ca="1">H89*K89-H89*I89</f>
        <v>0</v>
      </c>
      <c r="K89" s="111">
        <v>0</v>
      </c>
      <c r="L89" s="158"/>
      <c r="M89" s="158"/>
      <c r="N89" s="158"/>
      <c r="O89" s="158"/>
      <c r="P89" s="158"/>
      <c r="Q89" s="158"/>
      <c r="R89" s="158"/>
      <c r="S89" s="158"/>
      <c r="T89" s="158"/>
      <c r="U89" s="158"/>
      <c r="V89" s="158"/>
      <c r="W89" s="158"/>
      <c r="X89" s="158"/>
      <c r="Y89" s="158"/>
      <c r="Z89" s="158"/>
      <c r="AA89" s="158"/>
      <c r="AB89" s="158"/>
      <c r="AC89" s="158"/>
      <c r="AD89" s="158"/>
      <c r="AE89" s="158"/>
      <c r="AF89" s="158"/>
      <c r="AG89" s="158"/>
      <c r="AH89" s="158"/>
      <c r="AI89" s="158"/>
      <c r="AJ89" s="158"/>
      <c r="AK89" s="158"/>
      <c r="AL89" s="158"/>
      <c r="AM89" s="158"/>
      <c r="AN89" s="158"/>
      <c r="AO89" s="158"/>
      <c r="AP89" s="158"/>
      <c r="AQ89" s="158"/>
      <c r="AR89" s="158"/>
      <c r="AS89" s="158"/>
      <c r="AT89" s="158"/>
      <c r="AU89" s="158"/>
      <c r="AV89" s="158"/>
      <c r="AW89" s="158"/>
      <c r="AX89" s="158"/>
      <c r="AY89" s="158"/>
      <c r="AZ89" s="158"/>
      <c r="BA89" s="158"/>
      <c r="BB89" s="158"/>
      <c r="BC89" s="158"/>
      <c r="BD89" s="158"/>
      <c r="BE89" s="158"/>
      <c r="BF89" s="158"/>
      <c r="BG89" s="158"/>
      <c r="BH89" s="158"/>
      <c r="BI89" s="158"/>
      <c r="BJ89" s="158"/>
      <c r="BK89" s="158"/>
      <c r="BL89" s="158"/>
      <c r="BM89" s="158"/>
      <c r="BN89" s="158"/>
      <c r="BO89" s="158"/>
      <c r="BP89" s="158"/>
      <c r="BQ89" s="158"/>
      <c r="BR89" s="158"/>
      <c r="BS89" s="158"/>
      <c r="BT89" s="158"/>
      <c r="BU89" s="158"/>
      <c r="BV89" s="158"/>
      <c r="BW89" s="158"/>
      <c r="BX89" s="158"/>
      <c r="BY89" s="158"/>
      <c r="BZ89" s="158"/>
      <c r="CA89" s="158"/>
      <c r="CB89" s="158"/>
      <c r="CC89" s="158"/>
      <c r="CD89" s="158"/>
      <c r="CE89" s="158"/>
      <c r="CF89" s="158"/>
      <c r="CG89" s="158"/>
      <c r="CH89" s="158"/>
      <c r="CI89" s="158"/>
      <c r="CJ89" s="158"/>
      <c r="CK89" s="158"/>
      <c r="CL89" s="158"/>
      <c r="CM89" s="158"/>
      <c r="CN89" s="158"/>
      <c r="CO89" s="158"/>
      <c r="CP89" s="158"/>
      <c r="CQ89" s="158"/>
      <c r="CR89" s="158"/>
      <c r="CS89" s="158"/>
      <c r="CT89" s="158"/>
      <c r="CU89" s="158"/>
      <c r="CV89" s="158"/>
      <c r="CW89" s="158"/>
      <c r="CX89" s="158"/>
      <c r="CY89" s="158"/>
      <c r="CZ89" s="158"/>
      <c r="DA89" s="158"/>
      <c r="DB89" s="158"/>
      <c r="DC89" s="158"/>
      <c r="DD89" s="158"/>
      <c r="DE89" s="158"/>
      <c r="DF89" s="158"/>
      <c r="DG89" s="158"/>
      <c r="DH89" s="158"/>
      <c r="DI89" s="158"/>
      <c r="DJ89" s="158"/>
      <c r="DK89" s="158"/>
      <c r="DL89" s="158"/>
      <c r="DM89" s="158"/>
      <c r="DN89" s="158"/>
      <c r="DO89" s="158"/>
      <c r="DP89" s="158"/>
      <c r="DQ89" s="158"/>
      <c r="DR89" s="158"/>
      <c r="DS89" s="158"/>
      <c r="DT89" s="158"/>
      <c r="DU89" s="158"/>
      <c r="DV89" s="158"/>
      <c r="DW89" s="158"/>
      <c r="DX89" s="158"/>
      <c r="DY89" s="158"/>
      <c r="DZ89" s="158"/>
      <c r="EA89" s="158"/>
      <c r="EB89" s="158"/>
      <c r="EC89" s="158"/>
      <c r="ED89" s="158"/>
      <c r="EE89" s="158"/>
      <c r="EF89" s="158"/>
      <c r="EG89" s="158"/>
      <c r="EH89" s="158"/>
      <c r="EI89" s="158"/>
      <c r="EJ89" s="158"/>
      <c r="EK89" s="158"/>
      <c r="EL89" s="158"/>
      <c r="EM89" s="158"/>
      <c r="EN89" s="158"/>
      <c r="EO89" s="158"/>
      <c r="EP89" s="158"/>
      <c r="EQ89" s="158"/>
      <c r="ER89" s="158"/>
      <c r="ES89" s="158"/>
      <c r="ET89" s="158"/>
      <c r="EU89" s="158"/>
      <c r="EV89" s="158"/>
      <c r="EW89" s="158"/>
      <c r="EX89" s="158"/>
      <c r="EY89" s="158"/>
      <c r="EZ89" s="158"/>
      <c r="FA89" s="158"/>
      <c r="FB89" s="158"/>
      <c r="FC89" s="158"/>
      <c r="FD89" s="158"/>
      <c r="FE89" s="158"/>
      <c r="FF89" s="158"/>
      <c r="FG89" s="158"/>
      <c r="FH89" s="158"/>
      <c r="FI89" s="158"/>
      <c r="FJ89" s="158"/>
      <c r="FK89" s="158"/>
      <c r="FL89" s="158"/>
      <c r="FM89" s="158"/>
      <c r="FN89" s="158"/>
      <c r="FO89" s="158"/>
      <c r="FP89" s="158"/>
      <c r="FQ89" s="158"/>
      <c r="FR89" s="158"/>
      <c r="FS89" s="158"/>
      <c r="FT89" s="158"/>
      <c r="FU89" s="158"/>
      <c r="FV89" s="158"/>
      <c r="FW89" s="158"/>
      <c r="FX89" s="158"/>
      <c r="FY89" s="158"/>
      <c r="FZ89" s="158"/>
      <c r="GA89" s="158"/>
      <c r="GB89" s="158"/>
      <c r="GC89" s="158"/>
      <c r="GD89" s="158"/>
      <c r="GE89" s="158"/>
      <c r="GF89" s="158"/>
      <c r="GG89" s="158"/>
      <c r="GH89" s="158"/>
      <c r="GI89" s="158"/>
      <c r="GJ89" s="158"/>
      <c r="GK89" s="158"/>
      <c r="GL89" s="158"/>
      <c r="GM89" s="158"/>
      <c r="GN89" s="158"/>
      <c r="GO89" s="158"/>
      <c r="GP89" s="158"/>
      <c r="GQ89" s="158"/>
      <c r="GR89" s="158"/>
      <c r="GS89" s="158"/>
      <c r="GT89" s="158"/>
      <c r="GU89" s="158"/>
      <c r="GV89" s="158"/>
      <c r="GW89" s="158"/>
      <c r="GX89" s="158"/>
      <c r="GY89" s="158"/>
      <c r="GZ89" s="158"/>
      <c r="HA89" s="158"/>
      <c r="HB89" s="158"/>
      <c r="HC89" s="158"/>
      <c r="HD89" s="158"/>
      <c r="HE89" s="158"/>
      <c r="HF89" s="158"/>
      <c r="HG89" s="158"/>
      <c r="HH89" s="158"/>
      <c r="HI89" s="158"/>
      <c r="HJ89" s="158"/>
      <c r="HK89" s="158"/>
      <c r="HL89" s="158"/>
      <c r="HM89" s="158"/>
      <c r="HN89" s="158"/>
      <c r="HO89" s="158"/>
      <c r="HP89" s="158"/>
      <c r="HQ89" s="158"/>
      <c r="HR89" s="158"/>
      <c r="HS89" s="158"/>
      <c r="HT89" s="158"/>
      <c r="HU89" s="158"/>
      <c r="HV89" s="158"/>
      <c r="HW89" s="158"/>
      <c r="HX89" s="158"/>
      <c r="HY89" s="158"/>
      <c r="HZ89" s="158"/>
      <c r="IA89" s="158"/>
      <c r="IB89" s="158"/>
      <c r="IC89" s="158"/>
      <c r="ID89" s="158"/>
      <c r="IE89" s="158"/>
      <c r="IF89" s="158"/>
      <c r="IG89" s="158"/>
      <c r="IH89" s="158"/>
      <c r="II89" s="158"/>
      <c r="IJ89" s="158"/>
      <c r="IK89" s="158"/>
      <c r="IL89" s="158"/>
      <c r="IM89" s="158"/>
      <c r="IN89" s="158"/>
      <c r="IO89" s="158"/>
      <c r="IP89" s="158"/>
      <c r="IQ89" s="158"/>
      <c r="IR89" s="158"/>
      <c r="IS89" s="158"/>
      <c r="IT89" s="158"/>
      <c r="IU89" s="158"/>
      <c r="IV89" s="158"/>
      <c r="IW89" s="158"/>
      <c r="IX89" s="158"/>
      <c r="IY89" s="158"/>
      <c r="IZ89" s="158"/>
      <c r="JA89" s="158"/>
      <c r="JB89" s="158"/>
      <c r="JC89" s="158"/>
      <c r="JD89" s="158"/>
      <c r="JE89" s="158"/>
      <c r="JF89" s="158"/>
      <c r="JG89" s="158"/>
      <c r="JH89" s="158"/>
      <c r="JI89" s="158"/>
      <c r="JJ89" s="158"/>
      <c r="JK89" s="158"/>
      <c r="JL89" s="158"/>
      <c r="JM89" s="158"/>
      <c r="JN89" s="158"/>
      <c r="JO89" s="158"/>
      <c r="JP89" s="158"/>
      <c r="JQ89" s="158"/>
      <c r="JR89" s="158"/>
      <c r="JS89" s="158"/>
      <c r="JT89" s="158"/>
      <c r="JU89" s="158"/>
      <c r="JV89" s="158"/>
      <c r="JW89" s="158"/>
      <c r="JX89" s="158"/>
      <c r="JY89" s="158"/>
      <c r="JZ89" s="158"/>
      <c r="KA89" s="158"/>
      <c r="KB89" s="158"/>
      <c r="KC89" s="158"/>
      <c r="KD89" s="158"/>
      <c r="KE89" s="158"/>
      <c r="KF89" s="158"/>
      <c r="KG89" s="158"/>
      <c r="KH89" s="158"/>
      <c r="KI89" s="158"/>
      <c r="KJ89" s="158"/>
      <c r="KK89" s="158"/>
      <c r="KL89" s="158"/>
      <c r="KM89" s="158"/>
      <c r="KN89" s="158"/>
      <c r="KO89" s="158"/>
      <c r="KP89" s="158"/>
      <c r="KQ89" s="158"/>
      <c r="KR89" s="158"/>
      <c r="KS89" s="158"/>
      <c r="KT89" s="158"/>
      <c r="KU89" s="158"/>
      <c r="KV89" s="158"/>
      <c r="KW89" s="158"/>
      <c r="KX89" s="158"/>
      <c r="KY89" s="158"/>
      <c r="KZ89" s="158"/>
      <c r="LA89" s="158"/>
      <c r="LB89" s="158"/>
      <c r="LC89" s="158"/>
      <c r="LD89" s="158"/>
      <c r="LE89" s="158"/>
      <c r="LF89" s="158"/>
      <c r="LG89" s="158"/>
      <c r="LH89" s="158"/>
      <c r="LI89" s="158"/>
      <c r="LJ89" s="158"/>
      <c r="LK89" s="158"/>
      <c r="LL89" s="158"/>
      <c r="LM89" s="158"/>
      <c r="LN89" s="158"/>
      <c r="LO89" s="158"/>
      <c r="LP89" s="158"/>
      <c r="LQ89" s="158"/>
      <c r="LR89" s="158"/>
      <c r="LS89" s="158"/>
      <c r="LT89" s="158"/>
      <c r="LU89" s="158"/>
      <c r="LV89" s="158"/>
      <c r="LW89" s="158"/>
      <c r="LX89" s="158"/>
      <c r="LY89" s="158"/>
      <c r="LZ89" s="158"/>
      <c r="MA89" s="158"/>
      <c r="MB89" s="158"/>
      <c r="MC89" s="158"/>
      <c r="MD89" s="158"/>
      <c r="ME89" s="158"/>
      <c r="MF89" s="158"/>
      <c r="MG89" s="158"/>
      <c r="MH89" s="158"/>
      <c r="MI89" s="158"/>
      <c r="MJ89" s="158"/>
      <c r="MK89" s="158"/>
      <c r="ML89" s="158"/>
      <c r="MM89" s="158"/>
      <c r="MN89" s="158"/>
      <c r="MO89" s="158"/>
      <c r="MP89" s="158"/>
      <c r="MQ89" s="158"/>
      <c r="MR89" s="158"/>
      <c r="MS89" s="158"/>
      <c r="MT89" s="158"/>
      <c r="MU89" s="158"/>
      <c r="MV89" s="158"/>
      <c r="MW89" s="158"/>
      <c r="MX89" s="158"/>
      <c r="MY89" s="158"/>
      <c r="MZ89" s="158"/>
      <c r="NA89" s="158"/>
      <c r="NB89" s="158"/>
      <c r="NC89" s="158"/>
      <c r="ND89" s="158"/>
      <c r="NE89" s="158"/>
      <c r="NF89" s="158"/>
      <c r="NG89" s="158"/>
      <c r="NH89" s="158"/>
      <c r="NI89" s="158"/>
      <c r="NJ89" s="158"/>
      <c r="NK89" s="158"/>
      <c r="NL89" s="158"/>
      <c r="NM89" s="158"/>
      <c r="NN89" s="158"/>
      <c r="NO89" s="158"/>
      <c r="NP89" s="158"/>
      <c r="NQ89" s="158"/>
      <c r="NR89" s="158"/>
      <c r="NS89" s="158"/>
      <c r="NT89" s="158"/>
      <c r="NU89" s="158"/>
      <c r="NV89" s="158"/>
      <c r="NW89" s="158"/>
      <c r="NX89" s="158"/>
      <c r="NY89" s="158"/>
      <c r="NZ89" s="158"/>
      <c r="OA89" s="158"/>
      <c r="OB89" s="158"/>
      <c r="OC89" s="158"/>
      <c r="OD89" s="158"/>
      <c r="OE89" s="158"/>
      <c r="OF89" s="158"/>
      <c r="OG89" s="158"/>
      <c r="OH89" s="158"/>
      <c r="OI89" s="158"/>
      <c r="OJ89" s="158"/>
      <c r="OK89" s="158"/>
      <c r="OL89" s="158"/>
      <c r="OM89" s="158"/>
      <c r="ON89" s="158"/>
      <c r="OO89" s="158"/>
      <c r="OP89" s="158"/>
      <c r="OQ89" s="158"/>
      <c r="OR89" s="158"/>
      <c r="OS89" s="158"/>
      <c r="OT89" s="158"/>
      <c r="OU89" s="158"/>
      <c r="OV89" s="158"/>
      <c r="OW89" s="158"/>
      <c r="OX89" s="158"/>
      <c r="OY89" s="158"/>
      <c r="OZ89" s="158"/>
      <c r="PA89" s="158"/>
      <c r="PB89" s="158"/>
      <c r="PC89" s="158"/>
      <c r="PD89" s="158"/>
      <c r="PE89" s="158"/>
      <c r="PF89" s="158"/>
      <c r="PG89" s="158"/>
      <c r="PH89" s="158"/>
      <c r="PI89" s="158"/>
      <c r="PJ89" s="158"/>
      <c r="PK89" s="158"/>
      <c r="PL89" s="158"/>
      <c r="PM89" s="158"/>
      <c r="PN89" s="158"/>
      <c r="PO89" s="158"/>
      <c r="PP89" s="158"/>
      <c r="PQ89" s="158"/>
      <c r="PR89" s="158"/>
      <c r="PS89" s="158"/>
      <c r="PT89" s="158"/>
      <c r="PU89" s="158"/>
      <c r="PV89" s="158"/>
      <c r="PW89" s="158"/>
      <c r="PX89" s="158"/>
      <c r="PY89" s="158"/>
      <c r="PZ89" s="158"/>
      <c r="QA89" s="158"/>
      <c r="QB89" s="158"/>
      <c r="QC89" s="158"/>
      <c r="QD89" s="158"/>
      <c r="QE89" s="158"/>
      <c r="QF89" s="158"/>
      <c r="QG89" s="158"/>
      <c r="QH89" s="158"/>
      <c r="QI89" s="158"/>
      <c r="QJ89" s="158"/>
      <c r="QK89" s="158"/>
      <c r="QL89" s="158"/>
      <c r="QM89" s="158"/>
      <c r="QN89" s="158"/>
      <c r="QO89" s="158"/>
      <c r="QP89" s="158"/>
      <c r="QQ89" s="158"/>
      <c r="QR89" s="158"/>
      <c r="QS89" s="158"/>
      <c r="QT89" s="158"/>
      <c r="QU89" s="158"/>
      <c r="QV89" s="158"/>
      <c r="QW89" s="158"/>
      <c r="QX89" s="158"/>
      <c r="QY89" s="158"/>
      <c r="QZ89" s="158"/>
      <c r="RA89" s="158"/>
      <c r="RB89" s="158"/>
      <c r="RC89" s="158"/>
      <c r="RD89" s="158"/>
      <c r="RE89" s="158"/>
      <c r="RF89" s="158"/>
      <c r="RG89" s="158"/>
      <c r="RH89" s="158"/>
      <c r="RI89" s="158"/>
      <c r="RJ89" s="158"/>
      <c r="RK89" s="158"/>
      <c r="RL89" s="158"/>
      <c r="RM89" s="158"/>
      <c r="RN89" s="158"/>
      <c r="RO89" s="158"/>
      <c r="RP89" s="158"/>
      <c r="RQ89" s="158"/>
      <c r="RR89" s="158"/>
      <c r="RS89" s="158"/>
      <c r="RT89" s="158"/>
      <c r="RU89" s="158"/>
      <c r="RV89" s="158"/>
      <c r="RW89" s="158"/>
      <c r="RX89" s="158"/>
      <c r="RY89" s="158"/>
      <c r="RZ89" s="158"/>
      <c r="SA89" s="158"/>
      <c r="SB89" s="158"/>
      <c r="SC89" s="158"/>
      <c r="SD89" s="158"/>
      <c r="SE89" s="158"/>
      <c r="SF89" s="158"/>
      <c r="SG89" s="158"/>
      <c r="SH89" s="158"/>
      <c r="SI89" s="158"/>
      <c r="SJ89" s="158"/>
      <c r="SK89" s="158"/>
      <c r="SL89" s="158"/>
      <c r="SM89" s="158"/>
      <c r="SN89" s="158"/>
      <c r="SO89" s="158"/>
      <c r="SP89" s="158"/>
      <c r="SQ89" s="158"/>
      <c r="SR89" s="158"/>
      <c r="SS89" s="158"/>
      <c r="ST89" s="158"/>
      <c r="SU89" s="158"/>
      <c r="SV89" s="158"/>
      <c r="SW89" s="158"/>
      <c r="SX89" s="158"/>
      <c r="SY89" s="158"/>
      <c r="SZ89" s="158"/>
      <c r="TA89" s="158"/>
      <c r="TB89" s="158"/>
      <c r="TC89" s="158"/>
      <c r="TD89" s="158"/>
      <c r="TE89" s="158"/>
      <c r="TF89" s="158"/>
      <c r="TG89" s="158"/>
      <c r="TH89" s="158"/>
      <c r="TI89" s="158"/>
      <c r="TJ89" s="158"/>
      <c r="TK89" s="158"/>
      <c r="TL89" s="158"/>
      <c r="TM89" s="158"/>
      <c r="TN89" s="158"/>
      <c r="TO89" s="158"/>
      <c r="TP89" s="158"/>
      <c r="TQ89" s="158"/>
      <c r="TR89" s="158"/>
      <c r="TS89" s="158"/>
      <c r="TT89" s="158"/>
      <c r="TU89" s="158"/>
      <c r="TV89" s="158"/>
      <c r="TW89" s="158"/>
      <c r="TX89" s="158"/>
      <c r="TY89" s="158"/>
      <c r="TZ89" s="158"/>
      <c r="UA89" s="158"/>
      <c r="UB89" s="158"/>
      <c r="UC89" s="158"/>
      <c r="UD89" s="158"/>
      <c r="UE89" s="158"/>
      <c r="UF89" s="158"/>
      <c r="UG89" s="158"/>
      <c r="UH89" s="158"/>
      <c r="UI89" s="158"/>
      <c r="UJ89" s="158"/>
      <c r="UK89" s="158"/>
      <c r="UL89" s="158"/>
      <c r="UM89" s="158"/>
      <c r="UN89" s="158"/>
      <c r="UO89" s="158"/>
      <c r="UP89" s="158"/>
      <c r="UQ89" s="158"/>
      <c r="US89" s="158"/>
      <c r="UT89" s="158"/>
      <c r="UU89" s="158"/>
      <c r="UV89" s="158"/>
      <c r="UW89" s="158"/>
      <c r="UX89" s="158"/>
      <c r="UY89" s="158"/>
      <c r="UZ89" s="158"/>
      <c r="VA89" s="158"/>
      <c r="VB89" s="158"/>
      <c r="VC89" s="158"/>
      <c r="VD89" s="158"/>
      <c r="VE89" s="158"/>
      <c r="VF89" s="158"/>
      <c r="VG89" s="158"/>
      <c r="VH89" s="158"/>
      <c r="VI89" s="158"/>
      <c r="VJ89" s="158"/>
      <c r="VK89" s="158"/>
      <c r="VL89" s="158"/>
      <c r="VN89" s="158"/>
      <c r="VO89" s="158"/>
      <c r="VP89" s="158"/>
      <c r="VQ89" s="158"/>
      <c r="VR89" s="158"/>
      <c r="VS89" s="158"/>
      <c r="VT89" s="158"/>
      <c r="VU89" s="158"/>
      <c r="VV89" s="158"/>
      <c r="VW89" s="158"/>
      <c r="VX89" s="158"/>
      <c r="VY89" s="158"/>
      <c r="VZ89" s="158"/>
      <c r="WA89" s="158"/>
      <c r="WB89" s="158"/>
      <c r="WC89" s="158"/>
      <c r="WD89" s="158"/>
      <c r="WE89" s="158"/>
      <c r="WF89" s="158"/>
      <c r="WG89" s="158"/>
      <c r="WI89" s="158"/>
      <c r="WJ89" s="158"/>
      <c r="WK89" s="158"/>
      <c r="WL89" s="158"/>
      <c r="WM89" s="158"/>
      <c r="WN89" s="158"/>
      <c r="WO89" s="158"/>
      <c r="WP89" s="158"/>
      <c r="WQ89" s="158"/>
      <c r="WR89" s="158"/>
      <c r="WS89" s="158"/>
      <c r="WT89" s="158"/>
      <c r="WU89" s="158"/>
      <c r="WV89" s="158"/>
      <c r="WW89" s="158"/>
      <c r="WX89" s="158"/>
      <c r="WY89" s="158"/>
      <c r="WZ89" s="158"/>
      <c r="XA89" s="158"/>
      <c r="XB89" s="158"/>
      <c r="XD89" s="158"/>
      <c r="XE89" s="158"/>
      <c r="XF89" s="158"/>
      <c r="XG89" s="158"/>
      <c r="XH89" s="158"/>
      <c r="XI89" s="158"/>
      <c r="XJ89" s="158"/>
      <c r="XK89" s="158"/>
      <c r="XL89" s="158"/>
      <c r="XM89" s="158"/>
      <c r="XN89" s="158"/>
      <c r="XO89" s="158"/>
      <c r="XP89" s="158"/>
      <c r="XQ89" s="158"/>
      <c r="XR89" s="158"/>
      <c r="XS89" s="158"/>
      <c r="XT89" s="158"/>
      <c r="XU89" s="158"/>
      <c r="XV89" s="158"/>
      <c r="XW89" s="158"/>
      <c r="XY89" s="158"/>
      <c r="XZ89" s="158"/>
      <c r="YA89" s="158"/>
      <c r="YB89" s="158"/>
      <c r="YC89" s="158"/>
      <c r="YD89" s="158"/>
      <c r="YE89" s="158"/>
      <c r="YF89" s="158"/>
      <c r="YG89" s="158"/>
      <c r="YH89" s="158"/>
      <c r="YI89" s="158"/>
      <c r="YJ89" s="158"/>
      <c r="YK89" s="158"/>
      <c r="YL89" s="158"/>
      <c r="YM89" s="158"/>
      <c r="YN89" s="158"/>
      <c r="YO89" s="158"/>
      <c r="YP89" s="158"/>
      <c r="YQ89" s="158"/>
      <c r="YR89" s="158"/>
      <c r="YT89" s="158"/>
      <c r="YU89" s="158"/>
      <c r="YV89" s="158"/>
      <c r="YW89" s="158"/>
      <c r="YX89" s="158"/>
      <c r="YY89" s="158"/>
      <c r="YZ89" s="158"/>
      <c r="ZA89" s="158"/>
      <c r="ZB89" s="158"/>
      <c r="ZC89" s="158"/>
      <c r="ZD89" s="158"/>
      <c r="ZE89" s="158"/>
      <c r="ZF89" s="158"/>
      <c r="ZG89" s="158"/>
      <c r="ZH89" s="158"/>
      <c r="ZI89" s="158"/>
      <c r="ZJ89" s="158"/>
      <c r="ZK89" s="158"/>
      <c r="ZL89" s="158"/>
      <c r="ZM89" s="158"/>
      <c r="ZO89" s="158"/>
      <c r="ZP89" s="158"/>
      <c r="ZQ89" s="158"/>
      <c r="ZR89" s="158"/>
      <c r="ZS89" s="158"/>
      <c r="ZT89" s="158"/>
      <c r="ZU89" s="158"/>
      <c r="ZV89" s="158"/>
      <c r="ZW89" s="158"/>
      <c r="ZX89" s="158"/>
      <c r="ZY89" s="158"/>
      <c r="ZZ89" s="158"/>
      <c r="AAA89" s="158"/>
      <c r="AAB89" s="158"/>
      <c r="AAC89" s="158"/>
      <c r="AAD89" s="158"/>
      <c r="AAE89" s="158"/>
      <c r="AAF89" s="158"/>
      <c r="AAG89" s="158"/>
      <c r="AAH89" s="158"/>
      <c r="AAJ89" s="158"/>
      <c r="AAK89" s="158"/>
      <c r="AAL89" s="158"/>
      <c r="AAM89" s="158"/>
      <c r="AAN89" s="158"/>
      <c r="AAO89" s="158"/>
      <c r="AAP89" s="158"/>
      <c r="AAQ89" s="158"/>
      <c r="AAR89" s="158"/>
      <c r="AAS89" s="158"/>
      <c r="AAT89" s="158"/>
      <c r="AAU89" s="158"/>
      <c r="AAV89" s="158"/>
      <c r="AAW89" s="158"/>
      <c r="AAX89" s="158"/>
      <c r="AAY89" s="158"/>
      <c r="AAZ89" s="158"/>
      <c r="ABA89" s="158"/>
      <c r="ABB89" s="158"/>
      <c r="ABC89" s="158"/>
      <c r="ABE89" s="158"/>
      <c r="ABF89" s="158"/>
      <c r="ABG89" s="158"/>
      <c r="ABH89" s="158"/>
      <c r="ABI89" s="158"/>
      <c r="ABJ89" s="158"/>
      <c r="ABK89" s="158"/>
      <c r="ABL89" s="158"/>
      <c r="ABM89" s="158"/>
      <c r="ABN89" s="158"/>
      <c r="ABO89" s="158"/>
      <c r="ABP89" s="158"/>
      <c r="ABQ89" s="158"/>
      <c r="ABR89" s="158"/>
      <c r="ABS89" s="158"/>
      <c r="ABT89" s="158"/>
      <c r="ABU89" s="158"/>
      <c r="ABV89" s="158"/>
      <c r="ABW89" s="158"/>
      <c r="ABX89" s="158"/>
      <c r="ABZ89" s="158"/>
      <c r="ACA89" s="158"/>
      <c r="ACB89" s="158"/>
      <c r="ACC89" s="158"/>
      <c r="ACD89" s="158"/>
      <c r="ACE89" s="158"/>
      <c r="ACF89" s="158"/>
      <c r="ACG89" s="158"/>
      <c r="ACH89" s="158"/>
      <c r="ACI89" s="158"/>
      <c r="ACJ89" s="158"/>
      <c r="ACK89" s="158"/>
      <c r="ACL89" s="158"/>
      <c r="ACM89" s="158"/>
      <c r="ACN89" s="158"/>
      <c r="ACO89" s="158"/>
      <c r="ACP89" s="158"/>
      <c r="ACQ89" s="158"/>
      <c r="ACR89" s="158"/>
      <c r="ACS89" s="158"/>
      <c r="ACU89" s="158"/>
      <c r="ACV89" s="158"/>
      <c r="ACW89" s="158"/>
      <c r="ACX89" s="158"/>
      <c r="ACY89" s="158"/>
      <c r="ACZ89" s="158"/>
      <c r="ADA89" s="158"/>
      <c r="ADB89" s="158"/>
      <c r="ADC89" s="158"/>
      <c r="ADD89" s="158"/>
      <c r="ADE89" s="158"/>
      <c r="ADF89" s="158"/>
      <c r="ADG89" s="158"/>
      <c r="ADH89" s="158"/>
      <c r="ADI89" s="158"/>
      <c r="ADJ89" s="158"/>
      <c r="ADK89" s="158"/>
      <c r="ADL89" s="158"/>
      <c r="ADM89" s="158"/>
      <c r="ADN89" s="158"/>
      <c r="ADP89" s="158"/>
      <c r="ADQ89" s="158"/>
      <c r="ADR89" s="158"/>
      <c r="ADS89" s="158"/>
      <c r="ADT89" s="158"/>
      <c r="ADU89" s="158"/>
      <c r="ADV89" s="158"/>
      <c r="ADW89" s="158"/>
      <c r="ADX89" s="158"/>
      <c r="ADY89" s="158"/>
      <c r="ADZ89" s="158"/>
      <c r="AEA89" s="158"/>
      <c r="AEB89" s="158"/>
      <c r="AEC89" s="158"/>
      <c r="AED89" s="158"/>
      <c r="AEE89" s="158"/>
      <c r="AEF89" s="158"/>
      <c r="AEG89" s="158"/>
      <c r="AEH89" s="158"/>
      <c r="AEI89" s="158"/>
      <c r="AEK89" s="158"/>
      <c r="AEL89" s="158"/>
      <c r="AEM89" s="158"/>
      <c r="AEN89" s="158"/>
      <c r="AEO89" s="158"/>
      <c r="AEP89" s="158"/>
      <c r="AEQ89" s="158"/>
      <c r="AER89" s="158"/>
      <c r="AES89" s="158"/>
      <c r="AET89" s="158"/>
      <c r="AEU89" s="158"/>
      <c r="AEV89" s="158"/>
      <c r="AEW89" s="158"/>
      <c r="AEX89" s="158"/>
      <c r="AEY89" s="158"/>
      <c r="AEZ89" s="158"/>
      <c r="AFA89" s="158"/>
      <c r="AFB89" s="158"/>
      <c r="AFC89" s="158"/>
      <c r="AFD89" s="158"/>
    </row>
    <row r="90" spans="1:836" s="159" customFormat="1" ht="20.100000000000001" customHeight="1" outlineLevel="4">
      <c r="A90" s="166"/>
      <c r="B90" s="162" t="s">
        <v>496</v>
      </c>
      <c r="C90" s="100" t="s">
        <v>405</v>
      </c>
      <c r="D90" s="110"/>
      <c r="E90" s="167"/>
      <c r="F90" s="211">
        <f>G89+1</f>
        <v>45550</v>
      </c>
      <c r="G90" s="212">
        <f>F90+H90-1</f>
        <v>45556</v>
      </c>
      <c r="H90" s="156">
        <v>7</v>
      </c>
      <c r="I90" s="157">
        <f t="shared" ca="1" si="80"/>
        <v>0</v>
      </c>
      <c r="J90" s="207">
        <f ca="1">H90*K90-H90*I90</f>
        <v>0</v>
      </c>
      <c r="K90" s="111">
        <v>0</v>
      </c>
      <c r="L90" s="158"/>
      <c r="M90" s="158"/>
      <c r="N90" s="158"/>
      <c r="O90" s="158"/>
      <c r="P90" s="158"/>
      <c r="Q90" s="158"/>
      <c r="R90" s="158"/>
      <c r="S90" s="158"/>
      <c r="T90" s="158"/>
      <c r="U90" s="158"/>
      <c r="V90" s="158"/>
      <c r="W90" s="158"/>
      <c r="X90" s="158"/>
      <c r="Y90" s="158"/>
      <c r="Z90" s="158"/>
      <c r="AA90" s="158"/>
      <c r="AB90" s="158"/>
      <c r="AC90" s="158"/>
      <c r="AD90" s="158"/>
      <c r="AE90" s="158"/>
      <c r="AF90" s="158"/>
      <c r="AG90" s="158"/>
      <c r="AH90" s="158"/>
      <c r="AI90" s="158"/>
      <c r="AJ90" s="158"/>
      <c r="AK90" s="158"/>
      <c r="AL90" s="158"/>
      <c r="AM90" s="158"/>
      <c r="AN90" s="158"/>
      <c r="AO90" s="158"/>
      <c r="AP90" s="158"/>
      <c r="AQ90" s="158"/>
      <c r="AR90" s="158"/>
      <c r="AS90" s="158"/>
      <c r="AT90" s="158"/>
      <c r="AU90" s="158"/>
      <c r="AV90" s="158"/>
      <c r="AW90" s="158"/>
      <c r="AX90" s="158"/>
      <c r="AY90" s="158"/>
      <c r="AZ90" s="158"/>
      <c r="BA90" s="158"/>
      <c r="BB90" s="158"/>
      <c r="BC90" s="158"/>
      <c r="BD90" s="158"/>
      <c r="BE90" s="158"/>
      <c r="BF90" s="158"/>
      <c r="BG90" s="158"/>
      <c r="BH90" s="158"/>
      <c r="BI90" s="158"/>
      <c r="BJ90" s="158"/>
      <c r="BK90" s="158"/>
      <c r="BL90" s="158"/>
      <c r="BM90" s="158"/>
      <c r="BN90" s="158"/>
      <c r="BO90" s="158"/>
      <c r="BP90" s="158"/>
      <c r="BQ90" s="158"/>
      <c r="BR90" s="158"/>
      <c r="BS90" s="158"/>
      <c r="BT90" s="158"/>
      <c r="BU90" s="158"/>
      <c r="BV90" s="158"/>
      <c r="BW90" s="158"/>
      <c r="BX90" s="158"/>
      <c r="BY90" s="158"/>
      <c r="BZ90" s="158"/>
      <c r="CA90" s="158"/>
      <c r="CB90" s="158"/>
      <c r="CC90" s="158"/>
      <c r="CD90" s="158"/>
      <c r="CE90" s="158"/>
      <c r="CF90" s="158"/>
      <c r="CG90" s="158"/>
      <c r="CH90" s="158"/>
      <c r="CI90" s="158"/>
      <c r="CJ90" s="158"/>
      <c r="CK90" s="158"/>
      <c r="CL90" s="158"/>
      <c r="CM90" s="158"/>
      <c r="CN90" s="158"/>
      <c r="CO90" s="158"/>
      <c r="CP90" s="158"/>
      <c r="CQ90" s="158"/>
      <c r="CR90" s="158"/>
      <c r="CS90" s="158"/>
      <c r="CT90" s="158"/>
      <c r="CU90" s="158"/>
      <c r="CV90" s="158"/>
      <c r="CW90" s="158"/>
      <c r="CX90" s="158"/>
      <c r="CY90" s="158"/>
      <c r="CZ90" s="158"/>
      <c r="DA90" s="158"/>
      <c r="DB90" s="158"/>
      <c r="DC90" s="158"/>
      <c r="DD90" s="158"/>
      <c r="DE90" s="158"/>
      <c r="DF90" s="158"/>
      <c r="DG90" s="158"/>
      <c r="DH90" s="158"/>
      <c r="DI90" s="158"/>
      <c r="DJ90" s="158"/>
      <c r="DK90" s="158"/>
      <c r="DL90" s="158"/>
      <c r="DM90" s="158"/>
      <c r="DN90" s="158"/>
      <c r="DO90" s="158"/>
      <c r="DP90" s="158"/>
      <c r="DQ90" s="158"/>
      <c r="DR90" s="158"/>
      <c r="DS90" s="158"/>
      <c r="DT90" s="158"/>
      <c r="DU90" s="158"/>
      <c r="DV90" s="158"/>
      <c r="DW90" s="158"/>
      <c r="DX90" s="158"/>
      <c r="DY90" s="158"/>
      <c r="DZ90" s="158"/>
      <c r="EA90" s="158"/>
      <c r="EB90" s="158"/>
      <c r="EC90" s="158"/>
      <c r="ED90" s="158"/>
      <c r="EE90" s="158"/>
      <c r="EF90" s="158"/>
      <c r="EG90" s="158"/>
      <c r="EH90" s="158"/>
      <c r="EI90" s="158"/>
      <c r="EJ90" s="158"/>
      <c r="EK90" s="158"/>
      <c r="EL90" s="158"/>
      <c r="EM90" s="158"/>
      <c r="EN90" s="158"/>
      <c r="EO90" s="158"/>
      <c r="EP90" s="158"/>
      <c r="EQ90" s="158"/>
      <c r="ER90" s="158"/>
      <c r="ES90" s="158"/>
      <c r="ET90" s="158"/>
      <c r="EU90" s="158"/>
      <c r="EV90" s="158"/>
      <c r="EW90" s="158"/>
      <c r="EX90" s="158"/>
      <c r="EY90" s="158"/>
      <c r="EZ90" s="158"/>
      <c r="FA90" s="158"/>
      <c r="FB90" s="158"/>
      <c r="FC90" s="158"/>
      <c r="FD90" s="158"/>
      <c r="FE90" s="158"/>
      <c r="FF90" s="158"/>
      <c r="FG90" s="158"/>
      <c r="FH90" s="158"/>
      <c r="FI90" s="158"/>
      <c r="FJ90" s="158"/>
      <c r="FK90" s="158"/>
      <c r="FL90" s="158"/>
      <c r="FM90" s="158"/>
      <c r="FN90" s="158"/>
      <c r="FO90" s="158"/>
      <c r="FP90" s="158"/>
      <c r="FQ90" s="158"/>
      <c r="FR90" s="158"/>
      <c r="FS90" s="158"/>
      <c r="FT90" s="158"/>
      <c r="FU90" s="158"/>
      <c r="FV90" s="158"/>
      <c r="FW90" s="158"/>
      <c r="FX90" s="158"/>
      <c r="FY90" s="158"/>
      <c r="FZ90" s="158"/>
      <c r="GA90" s="158"/>
      <c r="GB90" s="158"/>
      <c r="GC90" s="158"/>
      <c r="GD90" s="158"/>
      <c r="GE90" s="158"/>
      <c r="GF90" s="158"/>
      <c r="GG90" s="158"/>
      <c r="GH90" s="158"/>
      <c r="GI90" s="158"/>
      <c r="GJ90" s="158"/>
      <c r="GK90" s="158"/>
      <c r="GL90" s="158"/>
      <c r="GM90" s="158"/>
      <c r="GN90" s="158"/>
      <c r="GO90" s="158"/>
      <c r="GP90" s="158"/>
      <c r="GQ90" s="158"/>
      <c r="GR90" s="158"/>
      <c r="GS90" s="158"/>
      <c r="GT90" s="158"/>
      <c r="GU90" s="158"/>
      <c r="GV90" s="158"/>
      <c r="GW90" s="158"/>
      <c r="GX90" s="158"/>
      <c r="GY90" s="158"/>
      <c r="GZ90" s="158"/>
      <c r="HA90" s="158"/>
      <c r="HB90" s="158"/>
      <c r="HC90" s="158"/>
      <c r="HD90" s="158"/>
      <c r="HE90" s="158"/>
      <c r="HF90" s="158"/>
      <c r="HG90" s="158"/>
      <c r="HH90" s="158"/>
      <c r="HI90" s="158"/>
      <c r="HJ90" s="158"/>
      <c r="HK90" s="158"/>
      <c r="HL90" s="158"/>
      <c r="HM90" s="158"/>
      <c r="HN90" s="158"/>
      <c r="HO90" s="158"/>
      <c r="HP90" s="158"/>
      <c r="HQ90" s="158"/>
      <c r="HR90" s="158"/>
      <c r="HS90" s="158"/>
      <c r="HT90" s="158"/>
      <c r="HU90" s="158"/>
      <c r="HV90" s="158"/>
      <c r="HW90" s="158"/>
      <c r="HX90" s="158"/>
      <c r="HY90" s="158"/>
      <c r="HZ90" s="158"/>
      <c r="IA90" s="158"/>
      <c r="IB90" s="158"/>
      <c r="IC90" s="158"/>
      <c r="ID90" s="158"/>
      <c r="IE90" s="158"/>
      <c r="IF90" s="158"/>
      <c r="IG90" s="158"/>
      <c r="IH90" s="158"/>
      <c r="II90" s="158"/>
      <c r="IJ90" s="158"/>
      <c r="IK90" s="158"/>
      <c r="IL90" s="158"/>
      <c r="IM90" s="158"/>
      <c r="IN90" s="158"/>
      <c r="IO90" s="158"/>
      <c r="IP90" s="158"/>
      <c r="IQ90" s="158"/>
      <c r="IR90" s="158"/>
      <c r="IS90" s="158"/>
      <c r="IT90" s="158"/>
      <c r="IU90" s="158"/>
      <c r="IV90" s="158"/>
      <c r="IW90" s="158"/>
      <c r="IX90" s="158"/>
      <c r="IY90" s="158"/>
      <c r="IZ90" s="158"/>
      <c r="JA90" s="158"/>
      <c r="JB90" s="158"/>
      <c r="JC90" s="158"/>
      <c r="JD90" s="158"/>
      <c r="JE90" s="158"/>
      <c r="JF90" s="158"/>
      <c r="JG90" s="158"/>
      <c r="JH90" s="158"/>
      <c r="JI90" s="158"/>
      <c r="JJ90" s="158"/>
      <c r="JK90" s="158"/>
      <c r="JL90" s="158"/>
      <c r="JM90" s="158"/>
      <c r="JN90" s="158"/>
      <c r="JO90" s="158"/>
      <c r="JP90" s="158"/>
      <c r="JQ90" s="158"/>
      <c r="JR90" s="158"/>
      <c r="JS90" s="158"/>
      <c r="JT90" s="158"/>
      <c r="JU90" s="158"/>
      <c r="JV90" s="158"/>
      <c r="JW90" s="158"/>
      <c r="JX90" s="158"/>
      <c r="JY90" s="158"/>
      <c r="JZ90" s="158"/>
      <c r="KA90" s="158"/>
      <c r="KB90" s="158"/>
      <c r="KC90" s="158"/>
      <c r="KD90" s="158"/>
      <c r="KE90" s="158"/>
      <c r="KF90" s="158"/>
      <c r="KG90" s="158"/>
      <c r="KH90" s="158"/>
      <c r="KI90" s="158"/>
      <c r="KJ90" s="158"/>
      <c r="KK90" s="158"/>
      <c r="KL90" s="158"/>
      <c r="KM90" s="158"/>
      <c r="KN90" s="158"/>
      <c r="KO90" s="158"/>
      <c r="KP90" s="158"/>
      <c r="KQ90" s="158"/>
      <c r="KR90" s="158"/>
      <c r="KS90" s="158"/>
      <c r="KT90" s="158"/>
      <c r="KU90" s="158"/>
      <c r="KV90" s="158"/>
      <c r="KW90" s="158"/>
      <c r="KX90" s="158"/>
      <c r="KY90" s="158"/>
      <c r="KZ90" s="158"/>
      <c r="LA90" s="158"/>
      <c r="LB90" s="158"/>
      <c r="LC90" s="158"/>
      <c r="LD90" s="158"/>
      <c r="LE90" s="158"/>
      <c r="LF90" s="158"/>
      <c r="LG90" s="158"/>
      <c r="LH90" s="158"/>
      <c r="LI90" s="158"/>
      <c r="LJ90" s="158"/>
      <c r="LK90" s="158"/>
      <c r="LL90" s="158"/>
      <c r="LM90" s="158"/>
      <c r="LN90" s="158"/>
      <c r="LO90" s="158"/>
      <c r="LP90" s="158"/>
      <c r="LQ90" s="158"/>
      <c r="LR90" s="158"/>
      <c r="LS90" s="158"/>
      <c r="LT90" s="158"/>
      <c r="LU90" s="158"/>
      <c r="LV90" s="158"/>
      <c r="LW90" s="158"/>
      <c r="LX90" s="158"/>
      <c r="LY90" s="158"/>
      <c r="LZ90" s="158"/>
      <c r="MA90" s="158"/>
      <c r="MB90" s="158"/>
      <c r="MC90" s="158"/>
      <c r="MD90" s="158"/>
      <c r="ME90" s="158"/>
      <c r="MF90" s="158"/>
      <c r="MG90" s="158"/>
      <c r="MH90" s="158"/>
      <c r="MI90" s="158"/>
      <c r="MJ90" s="158"/>
      <c r="MK90" s="158"/>
      <c r="ML90" s="158"/>
      <c r="MM90" s="158"/>
      <c r="MN90" s="158"/>
      <c r="MO90" s="158"/>
      <c r="MP90" s="158"/>
      <c r="MQ90" s="158"/>
      <c r="MR90" s="158"/>
      <c r="MS90" s="158"/>
      <c r="MT90" s="158"/>
      <c r="MU90" s="158"/>
      <c r="MV90" s="158"/>
      <c r="MW90" s="158"/>
      <c r="MX90" s="158"/>
      <c r="MY90" s="158"/>
      <c r="MZ90" s="158"/>
      <c r="NA90" s="158"/>
      <c r="NB90" s="158"/>
      <c r="NC90" s="158"/>
      <c r="ND90" s="158"/>
      <c r="NE90" s="158"/>
      <c r="NF90" s="158"/>
      <c r="NG90" s="158"/>
      <c r="NH90" s="158"/>
      <c r="NI90" s="158"/>
      <c r="NJ90" s="158"/>
      <c r="NK90" s="158"/>
      <c r="NL90" s="158"/>
      <c r="NM90" s="158"/>
      <c r="NN90" s="158"/>
      <c r="NO90" s="158"/>
      <c r="NP90" s="158"/>
      <c r="NQ90" s="158"/>
      <c r="NR90" s="158"/>
      <c r="NS90" s="158"/>
      <c r="NT90" s="158"/>
      <c r="NU90" s="158"/>
      <c r="NV90" s="158"/>
      <c r="NW90" s="158"/>
      <c r="NX90" s="158"/>
      <c r="NY90" s="158"/>
      <c r="NZ90" s="158"/>
      <c r="OA90" s="158"/>
      <c r="OB90" s="158"/>
      <c r="OC90" s="158"/>
      <c r="OD90" s="158"/>
      <c r="OE90" s="158"/>
      <c r="OF90" s="158"/>
      <c r="OG90" s="158"/>
      <c r="OH90" s="158"/>
      <c r="OI90" s="158"/>
      <c r="OJ90" s="158"/>
      <c r="OK90" s="158"/>
      <c r="OL90" s="158"/>
      <c r="OM90" s="158"/>
      <c r="ON90" s="158"/>
      <c r="OO90" s="158"/>
      <c r="OP90" s="158"/>
      <c r="OQ90" s="158"/>
      <c r="OR90" s="158"/>
      <c r="OS90" s="158"/>
      <c r="OT90" s="158"/>
      <c r="OU90" s="158"/>
      <c r="OV90" s="158"/>
      <c r="OW90" s="158"/>
      <c r="OX90" s="158"/>
      <c r="OY90" s="158"/>
      <c r="OZ90" s="158"/>
      <c r="PA90" s="158"/>
      <c r="PB90" s="158"/>
      <c r="PC90" s="158"/>
      <c r="PD90" s="158"/>
      <c r="PE90" s="158"/>
      <c r="PF90" s="158"/>
      <c r="PG90" s="158"/>
      <c r="PH90" s="158"/>
      <c r="PI90" s="158"/>
      <c r="PJ90" s="158"/>
      <c r="PK90" s="158"/>
      <c r="PL90" s="158"/>
      <c r="PM90" s="158"/>
      <c r="PN90" s="158"/>
      <c r="PO90" s="158"/>
      <c r="PP90" s="158"/>
      <c r="PQ90" s="158"/>
      <c r="PR90" s="158"/>
      <c r="PS90" s="158"/>
      <c r="PT90" s="158"/>
      <c r="PU90" s="158"/>
      <c r="PV90" s="158"/>
      <c r="PW90" s="158"/>
      <c r="PX90" s="158"/>
      <c r="PY90" s="158"/>
      <c r="PZ90" s="158"/>
      <c r="QA90" s="158"/>
      <c r="QB90" s="158"/>
      <c r="QC90" s="158"/>
      <c r="QD90" s="158"/>
      <c r="QE90" s="158"/>
      <c r="QF90" s="158"/>
      <c r="QG90" s="158"/>
      <c r="QH90" s="158"/>
      <c r="QI90" s="158"/>
      <c r="QJ90" s="158"/>
      <c r="QK90" s="158"/>
      <c r="QL90" s="158"/>
      <c r="QM90" s="158"/>
      <c r="QN90" s="158"/>
      <c r="QO90" s="158"/>
      <c r="QP90" s="158"/>
      <c r="QQ90" s="158"/>
      <c r="QR90" s="158"/>
      <c r="QS90" s="158"/>
      <c r="QT90" s="158"/>
      <c r="QU90" s="158"/>
      <c r="QV90" s="158"/>
      <c r="QW90" s="158"/>
      <c r="QX90" s="158"/>
      <c r="QY90" s="158"/>
      <c r="QZ90" s="158"/>
      <c r="RA90" s="158"/>
      <c r="RB90" s="158"/>
      <c r="RC90" s="158"/>
      <c r="RD90" s="158"/>
      <c r="RE90" s="158"/>
      <c r="RF90" s="158"/>
      <c r="RG90" s="158"/>
      <c r="RH90" s="158"/>
      <c r="RI90" s="158"/>
      <c r="RJ90" s="158"/>
      <c r="RK90" s="158"/>
      <c r="RL90" s="158"/>
      <c r="RM90" s="158"/>
      <c r="RN90" s="158"/>
      <c r="RO90" s="158"/>
      <c r="RP90" s="158"/>
      <c r="RQ90" s="158"/>
      <c r="RR90" s="158"/>
      <c r="RS90" s="158"/>
      <c r="RT90" s="158"/>
      <c r="RU90" s="158"/>
      <c r="RV90" s="158"/>
      <c r="RW90" s="158"/>
      <c r="RX90" s="158"/>
      <c r="RY90" s="158"/>
      <c r="RZ90" s="158"/>
      <c r="SA90" s="158"/>
      <c r="SB90" s="158"/>
      <c r="SC90" s="158"/>
      <c r="SD90" s="158"/>
      <c r="SE90" s="158"/>
      <c r="SF90" s="158"/>
      <c r="SG90" s="158"/>
      <c r="SH90" s="158"/>
      <c r="SI90" s="158"/>
      <c r="SJ90" s="158"/>
      <c r="SK90" s="158"/>
      <c r="SL90" s="158"/>
      <c r="SM90" s="158"/>
      <c r="SN90" s="158"/>
      <c r="SO90" s="158"/>
      <c r="SP90" s="158"/>
      <c r="SQ90" s="158"/>
      <c r="SR90" s="158"/>
      <c r="SS90" s="158"/>
      <c r="ST90" s="158"/>
      <c r="SU90" s="158"/>
      <c r="SV90" s="158"/>
      <c r="SW90" s="158"/>
      <c r="SX90" s="158"/>
      <c r="SY90" s="158"/>
      <c r="SZ90" s="158"/>
      <c r="TA90" s="158"/>
      <c r="TB90" s="158"/>
      <c r="TC90" s="158"/>
      <c r="TD90" s="158"/>
      <c r="TE90" s="158"/>
      <c r="TF90" s="158"/>
      <c r="TG90" s="158"/>
      <c r="TH90" s="158"/>
      <c r="TI90" s="158"/>
      <c r="TJ90" s="158"/>
      <c r="TK90" s="158"/>
      <c r="TL90" s="158"/>
      <c r="TM90" s="158"/>
      <c r="TN90" s="158"/>
      <c r="TO90" s="158"/>
      <c r="TP90" s="158"/>
      <c r="TQ90" s="158"/>
      <c r="TR90" s="158"/>
      <c r="TS90" s="158"/>
      <c r="TT90" s="158"/>
      <c r="TU90" s="158"/>
      <c r="TV90" s="158"/>
      <c r="TW90" s="158"/>
      <c r="TX90" s="158"/>
      <c r="TY90" s="158"/>
      <c r="TZ90" s="158"/>
      <c r="UA90" s="158"/>
      <c r="UB90" s="158"/>
      <c r="UC90" s="158"/>
      <c r="UD90" s="158"/>
      <c r="UE90" s="158"/>
      <c r="UF90" s="158"/>
      <c r="UG90" s="158"/>
      <c r="UH90" s="158"/>
      <c r="UI90" s="158"/>
      <c r="UJ90" s="158"/>
      <c r="UK90" s="158"/>
      <c r="UL90" s="158"/>
      <c r="UM90" s="158"/>
      <c r="UN90" s="158"/>
      <c r="UO90" s="158"/>
      <c r="UP90" s="158"/>
      <c r="UQ90" s="158"/>
      <c r="US90" s="158"/>
      <c r="UT90" s="158"/>
      <c r="UU90" s="158"/>
      <c r="UV90" s="158"/>
      <c r="UW90" s="158"/>
      <c r="UX90" s="158"/>
      <c r="UY90" s="158"/>
      <c r="UZ90" s="158"/>
      <c r="VA90" s="158"/>
      <c r="VB90" s="158"/>
      <c r="VC90" s="158"/>
      <c r="VD90" s="158"/>
      <c r="VE90" s="158"/>
      <c r="VF90" s="158"/>
      <c r="VG90" s="158"/>
      <c r="VH90" s="158"/>
      <c r="VI90" s="158"/>
      <c r="VJ90" s="158"/>
      <c r="VK90" s="158"/>
      <c r="VL90" s="158"/>
      <c r="VN90" s="158"/>
      <c r="VO90" s="158"/>
      <c r="VP90" s="158"/>
      <c r="VQ90" s="158"/>
      <c r="VR90" s="158"/>
      <c r="VS90" s="158"/>
      <c r="VT90" s="158"/>
      <c r="VU90" s="158"/>
      <c r="VV90" s="158"/>
      <c r="VW90" s="158"/>
      <c r="VX90" s="158"/>
      <c r="VY90" s="158"/>
      <c r="VZ90" s="158"/>
      <c r="WA90" s="158"/>
      <c r="WB90" s="158"/>
      <c r="WC90" s="158"/>
      <c r="WD90" s="158"/>
      <c r="WE90" s="158"/>
      <c r="WF90" s="158"/>
      <c r="WG90" s="158"/>
      <c r="WI90" s="158"/>
      <c r="WJ90" s="158"/>
      <c r="WK90" s="158"/>
      <c r="WL90" s="158"/>
      <c r="WM90" s="158"/>
      <c r="WN90" s="158"/>
      <c r="WO90" s="158"/>
      <c r="WP90" s="158"/>
      <c r="WQ90" s="158"/>
      <c r="WR90" s="158"/>
      <c r="WS90" s="158"/>
      <c r="WT90" s="158"/>
      <c r="WU90" s="158"/>
      <c r="WV90" s="158"/>
      <c r="WW90" s="158"/>
      <c r="WX90" s="158"/>
      <c r="WY90" s="158"/>
      <c r="WZ90" s="158"/>
      <c r="XA90" s="158"/>
      <c r="XB90" s="158"/>
      <c r="XD90" s="158"/>
      <c r="XE90" s="158"/>
      <c r="XF90" s="158"/>
      <c r="XG90" s="158"/>
      <c r="XH90" s="158"/>
      <c r="XI90" s="158"/>
      <c r="XJ90" s="158"/>
      <c r="XK90" s="158"/>
      <c r="XL90" s="158"/>
      <c r="XM90" s="158"/>
      <c r="XN90" s="158"/>
      <c r="XO90" s="158"/>
      <c r="XP90" s="158"/>
      <c r="XQ90" s="158"/>
      <c r="XR90" s="158"/>
      <c r="XS90" s="158"/>
      <c r="XT90" s="158"/>
      <c r="XU90" s="158"/>
      <c r="XV90" s="158"/>
      <c r="XW90" s="158"/>
      <c r="XY90" s="158"/>
      <c r="XZ90" s="158"/>
      <c r="YA90" s="158"/>
      <c r="YB90" s="158"/>
      <c r="YC90" s="158"/>
      <c r="YD90" s="158"/>
      <c r="YE90" s="158"/>
      <c r="YF90" s="158"/>
      <c r="YG90" s="158"/>
      <c r="YH90" s="158"/>
      <c r="YI90" s="158"/>
      <c r="YJ90" s="158"/>
      <c r="YK90" s="158"/>
      <c r="YL90" s="158"/>
      <c r="YM90" s="158"/>
      <c r="YN90" s="158"/>
      <c r="YO90" s="158"/>
      <c r="YP90" s="158"/>
      <c r="YQ90" s="158"/>
      <c r="YR90" s="158"/>
      <c r="YT90" s="158"/>
      <c r="YU90" s="158"/>
      <c r="YV90" s="158"/>
      <c r="YW90" s="158"/>
      <c r="YX90" s="158"/>
      <c r="YY90" s="158"/>
      <c r="YZ90" s="158"/>
      <c r="ZA90" s="158"/>
      <c r="ZB90" s="158"/>
      <c r="ZC90" s="158"/>
      <c r="ZD90" s="158"/>
      <c r="ZE90" s="158"/>
      <c r="ZF90" s="158"/>
      <c r="ZG90" s="158"/>
      <c r="ZH90" s="158"/>
      <c r="ZI90" s="158"/>
      <c r="ZJ90" s="158"/>
      <c r="ZK90" s="158"/>
      <c r="ZL90" s="158"/>
      <c r="ZM90" s="158"/>
      <c r="ZO90" s="158"/>
      <c r="ZP90" s="158"/>
      <c r="ZQ90" s="158"/>
      <c r="ZR90" s="158"/>
      <c r="ZS90" s="158"/>
      <c r="ZT90" s="158"/>
      <c r="ZU90" s="158"/>
      <c r="ZV90" s="158"/>
      <c r="ZW90" s="158"/>
      <c r="ZX90" s="158"/>
      <c r="ZY90" s="158"/>
      <c r="ZZ90" s="158"/>
      <c r="AAA90" s="158"/>
      <c r="AAB90" s="158"/>
      <c r="AAC90" s="158"/>
      <c r="AAD90" s="158"/>
      <c r="AAE90" s="158"/>
      <c r="AAF90" s="158"/>
      <c r="AAG90" s="158"/>
      <c r="AAH90" s="158"/>
      <c r="AAJ90" s="158"/>
      <c r="AAK90" s="158"/>
      <c r="AAL90" s="158"/>
      <c r="AAM90" s="158"/>
      <c r="AAN90" s="158"/>
      <c r="AAO90" s="158"/>
      <c r="AAP90" s="158"/>
      <c r="AAQ90" s="158"/>
      <c r="AAR90" s="158"/>
      <c r="AAS90" s="158"/>
      <c r="AAT90" s="158"/>
      <c r="AAU90" s="158"/>
      <c r="AAV90" s="158"/>
      <c r="AAW90" s="158"/>
      <c r="AAX90" s="158"/>
      <c r="AAY90" s="158"/>
      <c r="AAZ90" s="158"/>
      <c r="ABA90" s="158"/>
      <c r="ABB90" s="158"/>
      <c r="ABC90" s="158"/>
      <c r="ABE90" s="158"/>
      <c r="ABF90" s="158"/>
      <c r="ABG90" s="158"/>
      <c r="ABH90" s="158"/>
      <c r="ABI90" s="158"/>
      <c r="ABJ90" s="158"/>
      <c r="ABK90" s="158"/>
      <c r="ABL90" s="158"/>
      <c r="ABM90" s="158"/>
      <c r="ABN90" s="158"/>
      <c r="ABO90" s="158"/>
      <c r="ABP90" s="158"/>
      <c r="ABQ90" s="158"/>
      <c r="ABR90" s="158"/>
      <c r="ABS90" s="158"/>
      <c r="ABT90" s="158"/>
      <c r="ABU90" s="158"/>
      <c r="ABV90" s="158"/>
      <c r="ABW90" s="158"/>
      <c r="ABX90" s="158"/>
      <c r="ABZ90" s="158"/>
      <c r="ACA90" s="158"/>
      <c r="ACB90" s="158"/>
      <c r="ACC90" s="158"/>
      <c r="ACD90" s="158"/>
      <c r="ACE90" s="158"/>
      <c r="ACF90" s="158"/>
      <c r="ACG90" s="158"/>
      <c r="ACH90" s="158"/>
      <c r="ACI90" s="158"/>
      <c r="ACJ90" s="158"/>
      <c r="ACK90" s="158"/>
      <c r="ACL90" s="158"/>
      <c r="ACM90" s="158"/>
      <c r="ACN90" s="158"/>
      <c r="ACO90" s="158"/>
      <c r="ACP90" s="158"/>
      <c r="ACQ90" s="158"/>
      <c r="ACR90" s="158"/>
      <c r="ACS90" s="158"/>
      <c r="ACU90" s="158"/>
      <c r="ACV90" s="158"/>
      <c r="ACW90" s="158"/>
      <c r="ACX90" s="158"/>
      <c r="ACY90" s="158"/>
      <c r="ACZ90" s="158"/>
      <c r="ADA90" s="158"/>
      <c r="ADB90" s="158"/>
      <c r="ADC90" s="158"/>
      <c r="ADD90" s="158"/>
      <c r="ADE90" s="158"/>
      <c r="ADF90" s="158"/>
      <c r="ADG90" s="158"/>
      <c r="ADH90" s="158"/>
      <c r="ADI90" s="158"/>
      <c r="ADJ90" s="158"/>
      <c r="ADK90" s="158"/>
      <c r="ADL90" s="158"/>
      <c r="ADM90" s="158"/>
      <c r="ADN90" s="158"/>
      <c r="ADP90" s="158"/>
      <c r="ADQ90" s="158"/>
      <c r="ADR90" s="158"/>
      <c r="ADS90" s="158"/>
      <c r="ADT90" s="158"/>
      <c r="ADU90" s="158"/>
      <c r="ADV90" s="158"/>
      <c r="ADW90" s="158"/>
      <c r="ADX90" s="158"/>
      <c r="ADY90" s="158"/>
      <c r="ADZ90" s="158"/>
      <c r="AEA90" s="158"/>
      <c r="AEB90" s="158"/>
      <c r="AEC90" s="158"/>
      <c r="AED90" s="158"/>
      <c r="AEE90" s="158"/>
      <c r="AEF90" s="158"/>
      <c r="AEG90" s="158"/>
      <c r="AEH90" s="158"/>
      <c r="AEI90" s="158"/>
      <c r="AEK90" s="158"/>
      <c r="AEL90" s="158"/>
      <c r="AEM90" s="158"/>
      <c r="AEN90" s="158"/>
      <c r="AEO90" s="158"/>
      <c r="AEP90" s="158"/>
      <c r="AEQ90" s="158"/>
      <c r="AER90" s="158"/>
      <c r="AES90" s="158"/>
      <c r="AET90" s="158"/>
      <c r="AEU90" s="158"/>
      <c r="AEV90" s="158"/>
      <c r="AEW90" s="158"/>
      <c r="AEX90" s="158"/>
      <c r="AEY90" s="158"/>
      <c r="AEZ90" s="158"/>
      <c r="AFA90" s="158"/>
      <c r="AFB90" s="158"/>
      <c r="AFC90" s="158"/>
      <c r="AFD90" s="158"/>
    </row>
    <row r="91" spans="1:836" s="159" customFormat="1" ht="20.100000000000001" customHeight="1" outlineLevel="4">
      <c r="A91" s="166"/>
      <c r="B91" s="162" t="s">
        <v>496</v>
      </c>
      <c r="C91" s="100" t="s">
        <v>498</v>
      </c>
      <c r="D91" s="110"/>
      <c r="E91" s="167"/>
      <c r="F91" s="211">
        <f>G90+14</f>
        <v>45570</v>
      </c>
      <c r="G91" s="212">
        <f t="shared" ref="G91:G92" si="84">F91+H91-1</f>
        <v>45597</v>
      </c>
      <c r="H91" s="156">
        <v>28</v>
      </c>
      <c r="I91" s="157">
        <f t="shared" ca="1" si="80"/>
        <v>0</v>
      </c>
      <c r="J91" s="207">
        <f ca="1">H91*K91-H91*I91</f>
        <v>0</v>
      </c>
      <c r="K91" s="111">
        <v>0</v>
      </c>
      <c r="L91" s="158"/>
      <c r="M91" s="158"/>
      <c r="N91" s="158"/>
      <c r="O91" s="158"/>
      <c r="P91" s="158"/>
      <c r="Q91" s="158"/>
      <c r="R91" s="158"/>
      <c r="S91" s="158"/>
      <c r="T91" s="158"/>
      <c r="U91" s="158"/>
      <c r="V91" s="158"/>
      <c r="W91" s="158"/>
      <c r="X91" s="158"/>
      <c r="Y91" s="158"/>
      <c r="Z91" s="158"/>
      <c r="AA91" s="158"/>
      <c r="AB91" s="158"/>
      <c r="AC91" s="158"/>
      <c r="AD91" s="158"/>
      <c r="AE91" s="158"/>
      <c r="AF91" s="158"/>
      <c r="AG91" s="158"/>
      <c r="AH91" s="158"/>
      <c r="AI91" s="158"/>
      <c r="AJ91" s="158"/>
      <c r="AK91" s="158"/>
      <c r="AL91" s="158"/>
      <c r="AM91" s="158"/>
      <c r="AN91" s="158"/>
      <c r="AO91" s="158"/>
      <c r="AP91" s="158"/>
      <c r="AQ91" s="158"/>
      <c r="AR91" s="158"/>
      <c r="AS91" s="158"/>
      <c r="AT91" s="158"/>
      <c r="AU91" s="158"/>
      <c r="AV91" s="158"/>
      <c r="AW91" s="158"/>
      <c r="AX91" s="158"/>
      <c r="AY91" s="158"/>
      <c r="AZ91" s="158"/>
      <c r="BA91" s="158"/>
      <c r="BB91" s="158"/>
      <c r="BC91" s="158"/>
      <c r="BD91" s="158"/>
      <c r="BE91" s="158"/>
      <c r="BF91" s="158"/>
      <c r="BG91" s="158"/>
      <c r="BH91" s="158"/>
      <c r="BI91" s="158"/>
      <c r="BJ91" s="158"/>
      <c r="BK91" s="158"/>
      <c r="BL91" s="158"/>
      <c r="BM91" s="158"/>
      <c r="BN91" s="158"/>
      <c r="BO91" s="158"/>
      <c r="BP91" s="158"/>
      <c r="BQ91" s="158"/>
      <c r="BR91" s="158"/>
      <c r="BS91" s="158"/>
      <c r="BT91" s="158"/>
      <c r="BU91" s="158"/>
      <c r="BV91" s="158"/>
      <c r="BW91" s="158"/>
      <c r="BX91" s="158"/>
      <c r="BY91" s="158"/>
      <c r="BZ91" s="158"/>
      <c r="CA91" s="158"/>
      <c r="CB91" s="158"/>
      <c r="CC91" s="158"/>
      <c r="CD91" s="158"/>
      <c r="CE91" s="158"/>
      <c r="CF91" s="158"/>
      <c r="CG91" s="158"/>
      <c r="CH91" s="158"/>
      <c r="CI91" s="158"/>
      <c r="CJ91" s="158"/>
      <c r="CK91" s="158"/>
      <c r="CL91" s="158"/>
      <c r="CM91" s="158"/>
      <c r="CN91" s="158"/>
      <c r="CO91" s="158"/>
      <c r="CP91" s="158"/>
      <c r="CQ91" s="158"/>
      <c r="CR91" s="158"/>
      <c r="CS91" s="158"/>
      <c r="CT91" s="158"/>
      <c r="CU91" s="158"/>
      <c r="CV91" s="158"/>
      <c r="CW91" s="158"/>
      <c r="CX91" s="158"/>
      <c r="CY91" s="158"/>
      <c r="CZ91" s="158"/>
      <c r="DA91" s="158"/>
      <c r="DB91" s="158"/>
      <c r="DC91" s="158"/>
      <c r="DD91" s="158"/>
      <c r="DE91" s="158"/>
      <c r="DF91" s="158"/>
      <c r="DG91" s="158"/>
      <c r="DH91" s="158"/>
      <c r="DI91" s="158"/>
      <c r="DJ91" s="158"/>
      <c r="DK91" s="158"/>
      <c r="DL91" s="158"/>
      <c r="DM91" s="158"/>
      <c r="DN91" s="158"/>
      <c r="DO91" s="158"/>
      <c r="DP91" s="158"/>
      <c r="DQ91" s="158"/>
      <c r="DR91" s="158"/>
      <c r="DS91" s="158"/>
      <c r="DT91" s="158"/>
      <c r="DU91" s="158"/>
      <c r="DV91" s="158"/>
      <c r="DW91" s="158"/>
      <c r="DX91" s="158"/>
      <c r="DY91" s="158"/>
      <c r="DZ91" s="158"/>
      <c r="EA91" s="158"/>
      <c r="EB91" s="158"/>
      <c r="EC91" s="158"/>
      <c r="ED91" s="158"/>
      <c r="EE91" s="158"/>
      <c r="EF91" s="158"/>
      <c r="EG91" s="158"/>
      <c r="EH91" s="158"/>
      <c r="EI91" s="158"/>
      <c r="EJ91" s="158"/>
      <c r="EK91" s="158"/>
      <c r="EL91" s="158"/>
      <c r="EM91" s="158"/>
      <c r="EN91" s="158"/>
      <c r="EO91" s="158"/>
      <c r="EP91" s="158"/>
      <c r="EQ91" s="158"/>
      <c r="ER91" s="158"/>
      <c r="ES91" s="158"/>
      <c r="ET91" s="158"/>
      <c r="EU91" s="158"/>
      <c r="EV91" s="158"/>
      <c r="EW91" s="158"/>
      <c r="EX91" s="158"/>
      <c r="EY91" s="158"/>
      <c r="EZ91" s="158"/>
      <c r="FA91" s="158"/>
      <c r="FB91" s="158"/>
      <c r="FC91" s="158"/>
      <c r="FD91" s="158"/>
      <c r="FE91" s="158"/>
      <c r="FF91" s="158"/>
      <c r="FG91" s="158"/>
      <c r="FH91" s="158"/>
      <c r="FI91" s="158"/>
      <c r="FJ91" s="158"/>
      <c r="FK91" s="158"/>
      <c r="FL91" s="158"/>
      <c r="FM91" s="158"/>
      <c r="FN91" s="158"/>
      <c r="FO91" s="158"/>
      <c r="FP91" s="158"/>
      <c r="FQ91" s="158"/>
      <c r="FR91" s="158"/>
      <c r="FS91" s="158"/>
      <c r="FT91" s="158"/>
      <c r="FU91" s="158"/>
      <c r="FV91" s="158"/>
      <c r="FW91" s="158"/>
      <c r="FX91" s="158"/>
      <c r="FY91" s="158"/>
      <c r="FZ91" s="158"/>
      <c r="GA91" s="158"/>
      <c r="GB91" s="158"/>
      <c r="GC91" s="158"/>
      <c r="GD91" s="158"/>
      <c r="GE91" s="158"/>
      <c r="GF91" s="158"/>
      <c r="GG91" s="158"/>
      <c r="GH91" s="158"/>
      <c r="GI91" s="158"/>
      <c r="GJ91" s="158"/>
      <c r="GK91" s="158"/>
      <c r="GL91" s="158"/>
      <c r="GM91" s="158"/>
      <c r="GN91" s="158"/>
      <c r="GO91" s="158"/>
      <c r="GP91" s="158"/>
      <c r="GQ91" s="158"/>
      <c r="GR91" s="158"/>
      <c r="GS91" s="158"/>
      <c r="GT91" s="158"/>
      <c r="GU91" s="158"/>
      <c r="GV91" s="158"/>
      <c r="GW91" s="158"/>
      <c r="GX91" s="158"/>
      <c r="GY91" s="158"/>
      <c r="GZ91" s="158"/>
      <c r="HA91" s="158"/>
      <c r="HB91" s="158"/>
      <c r="HC91" s="158"/>
      <c r="HD91" s="158"/>
      <c r="HE91" s="158"/>
      <c r="HF91" s="158"/>
      <c r="HG91" s="158"/>
      <c r="HH91" s="158"/>
      <c r="HI91" s="158"/>
      <c r="HJ91" s="158"/>
      <c r="HK91" s="158"/>
      <c r="HL91" s="158"/>
      <c r="HM91" s="158"/>
      <c r="HN91" s="158"/>
      <c r="HO91" s="158"/>
      <c r="HP91" s="158"/>
      <c r="HQ91" s="158"/>
      <c r="HR91" s="158"/>
      <c r="HS91" s="158"/>
      <c r="HT91" s="158"/>
      <c r="HU91" s="158"/>
      <c r="HV91" s="158"/>
      <c r="HW91" s="158"/>
      <c r="HX91" s="158"/>
      <c r="HY91" s="158"/>
      <c r="HZ91" s="158"/>
      <c r="IA91" s="158"/>
      <c r="IB91" s="158"/>
      <c r="IC91" s="158"/>
      <c r="ID91" s="158"/>
      <c r="IE91" s="158"/>
      <c r="IF91" s="158"/>
      <c r="IG91" s="158"/>
      <c r="IH91" s="158"/>
      <c r="II91" s="158"/>
      <c r="IJ91" s="158"/>
      <c r="IK91" s="158"/>
      <c r="IL91" s="158"/>
      <c r="IM91" s="158"/>
      <c r="IN91" s="158"/>
      <c r="IO91" s="158"/>
      <c r="IP91" s="158"/>
      <c r="IQ91" s="158"/>
      <c r="IR91" s="158"/>
      <c r="IS91" s="158"/>
      <c r="IT91" s="158"/>
      <c r="IU91" s="158"/>
      <c r="IV91" s="158"/>
      <c r="IW91" s="158"/>
      <c r="IX91" s="158"/>
      <c r="IY91" s="158"/>
      <c r="IZ91" s="158"/>
      <c r="JA91" s="158"/>
      <c r="JB91" s="158"/>
      <c r="JC91" s="158"/>
      <c r="JD91" s="158"/>
      <c r="JE91" s="158"/>
      <c r="JF91" s="158"/>
      <c r="JG91" s="158"/>
      <c r="JH91" s="158"/>
      <c r="JI91" s="158"/>
      <c r="JJ91" s="158"/>
      <c r="JK91" s="158"/>
      <c r="JL91" s="158"/>
      <c r="JM91" s="158"/>
      <c r="JN91" s="158"/>
      <c r="JO91" s="158"/>
      <c r="JP91" s="158"/>
      <c r="JQ91" s="158"/>
      <c r="JR91" s="158"/>
      <c r="JS91" s="158"/>
      <c r="JT91" s="158"/>
      <c r="JU91" s="158"/>
      <c r="JV91" s="158"/>
      <c r="JW91" s="158"/>
      <c r="JX91" s="158"/>
      <c r="JY91" s="158"/>
      <c r="JZ91" s="158"/>
      <c r="KA91" s="158"/>
      <c r="KB91" s="158"/>
      <c r="KC91" s="158"/>
      <c r="KD91" s="158"/>
      <c r="KE91" s="158"/>
      <c r="KF91" s="158"/>
      <c r="KG91" s="158"/>
      <c r="KH91" s="158"/>
      <c r="KI91" s="158"/>
      <c r="KJ91" s="158"/>
      <c r="KK91" s="158"/>
      <c r="KL91" s="158"/>
      <c r="KM91" s="158"/>
      <c r="KN91" s="158"/>
      <c r="KO91" s="158"/>
      <c r="KP91" s="158"/>
      <c r="KQ91" s="158"/>
      <c r="KR91" s="158"/>
      <c r="KS91" s="158"/>
      <c r="KT91" s="158"/>
      <c r="KU91" s="158"/>
      <c r="KV91" s="158"/>
      <c r="KW91" s="158"/>
      <c r="KX91" s="158"/>
      <c r="KY91" s="158"/>
      <c r="KZ91" s="158"/>
      <c r="LA91" s="158"/>
      <c r="LB91" s="158"/>
      <c r="LC91" s="158"/>
      <c r="LD91" s="158"/>
      <c r="LE91" s="158"/>
      <c r="LF91" s="158"/>
      <c r="LG91" s="158"/>
      <c r="LH91" s="158"/>
      <c r="LI91" s="158"/>
      <c r="LJ91" s="158"/>
      <c r="LK91" s="158"/>
      <c r="LL91" s="158"/>
      <c r="LM91" s="158"/>
      <c r="LN91" s="158"/>
      <c r="LO91" s="158"/>
      <c r="LP91" s="158"/>
      <c r="LQ91" s="158"/>
      <c r="LR91" s="158"/>
      <c r="LS91" s="158"/>
      <c r="LT91" s="158"/>
      <c r="LU91" s="158"/>
      <c r="LV91" s="158"/>
      <c r="LW91" s="158"/>
      <c r="LX91" s="158"/>
      <c r="LY91" s="158"/>
      <c r="LZ91" s="158"/>
      <c r="MA91" s="158"/>
      <c r="MB91" s="158"/>
      <c r="MC91" s="158"/>
      <c r="MD91" s="158"/>
      <c r="ME91" s="158"/>
      <c r="MF91" s="158"/>
      <c r="MG91" s="158"/>
      <c r="MH91" s="158"/>
      <c r="MI91" s="158"/>
      <c r="MJ91" s="158"/>
      <c r="MK91" s="158"/>
      <c r="ML91" s="158"/>
      <c r="MM91" s="158"/>
      <c r="MN91" s="158"/>
      <c r="MO91" s="158"/>
      <c r="MP91" s="158"/>
      <c r="MQ91" s="158"/>
      <c r="MR91" s="158"/>
      <c r="MS91" s="158"/>
      <c r="MT91" s="158"/>
      <c r="MU91" s="158"/>
      <c r="MV91" s="158"/>
      <c r="MW91" s="158"/>
      <c r="MX91" s="158"/>
      <c r="MY91" s="158"/>
      <c r="MZ91" s="158"/>
      <c r="NA91" s="158"/>
      <c r="NB91" s="158"/>
      <c r="NC91" s="158"/>
      <c r="ND91" s="158"/>
      <c r="NE91" s="158"/>
      <c r="NF91" s="158"/>
      <c r="NG91" s="158"/>
      <c r="NH91" s="158"/>
      <c r="NI91" s="158"/>
      <c r="NJ91" s="158"/>
      <c r="NK91" s="158"/>
      <c r="NL91" s="158"/>
      <c r="NM91" s="158"/>
      <c r="NN91" s="158"/>
      <c r="NO91" s="158"/>
      <c r="NP91" s="158"/>
      <c r="NQ91" s="158"/>
      <c r="NR91" s="158"/>
      <c r="NS91" s="158"/>
      <c r="NT91" s="158"/>
      <c r="NU91" s="158"/>
      <c r="NV91" s="158"/>
      <c r="NW91" s="158"/>
      <c r="NX91" s="158"/>
      <c r="NY91" s="158"/>
      <c r="NZ91" s="158"/>
      <c r="OA91" s="158"/>
      <c r="OB91" s="158"/>
      <c r="OC91" s="158"/>
      <c r="OD91" s="158"/>
      <c r="OE91" s="158"/>
      <c r="OF91" s="158"/>
      <c r="OG91" s="158"/>
      <c r="OH91" s="158"/>
      <c r="OI91" s="158"/>
      <c r="OJ91" s="158"/>
      <c r="OK91" s="158"/>
      <c r="OL91" s="158"/>
      <c r="OM91" s="158"/>
      <c r="ON91" s="158"/>
      <c r="OO91" s="158"/>
      <c r="OP91" s="158"/>
      <c r="OQ91" s="158"/>
      <c r="OR91" s="158"/>
      <c r="OS91" s="158"/>
      <c r="OT91" s="158"/>
      <c r="OU91" s="158"/>
      <c r="OV91" s="158"/>
      <c r="OW91" s="158"/>
      <c r="OX91" s="158"/>
      <c r="OY91" s="158"/>
      <c r="OZ91" s="158"/>
      <c r="PA91" s="158"/>
      <c r="PB91" s="158"/>
      <c r="PC91" s="158"/>
      <c r="PD91" s="158"/>
      <c r="PE91" s="158"/>
      <c r="PF91" s="158"/>
      <c r="PG91" s="158"/>
      <c r="PH91" s="158"/>
      <c r="PI91" s="158"/>
      <c r="PJ91" s="158"/>
      <c r="PK91" s="158"/>
      <c r="PL91" s="158"/>
      <c r="PM91" s="158"/>
      <c r="PN91" s="158"/>
      <c r="PO91" s="158"/>
      <c r="PP91" s="158"/>
      <c r="PQ91" s="158"/>
      <c r="PR91" s="158"/>
      <c r="PS91" s="158"/>
      <c r="PT91" s="158"/>
      <c r="PU91" s="158"/>
      <c r="PV91" s="158"/>
      <c r="PW91" s="158"/>
      <c r="PX91" s="158"/>
      <c r="PY91" s="158"/>
      <c r="PZ91" s="158"/>
      <c r="QA91" s="158"/>
      <c r="QB91" s="158"/>
      <c r="QC91" s="158"/>
      <c r="QD91" s="158"/>
      <c r="QE91" s="158"/>
      <c r="QF91" s="158"/>
      <c r="QG91" s="158"/>
      <c r="QH91" s="158"/>
      <c r="QI91" s="158"/>
      <c r="QJ91" s="158"/>
      <c r="QK91" s="158"/>
      <c r="QL91" s="158"/>
      <c r="QM91" s="158"/>
      <c r="QN91" s="158"/>
      <c r="QO91" s="158"/>
      <c r="QP91" s="158"/>
      <c r="QQ91" s="158"/>
      <c r="QR91" s="158"/>
      <c r="QS91" s="158"/>
      <c r="QT91" s="158"/>
      <c r="QU91" s="158"/>
      <c r="QV91" s="158"/>
      <c r="QW91" s="158"/>
      <c r="QX91" s="158"/>
      <c r="QY91" s="158"/>
      <c r="QZ91" s="158"/>
      <c r="RA91" s="158"/>
      <c r="RB91" s="158"/>
      <c r="RC91" s="158"/>
      <c r="RD91" s="158"/>
      <c r="RE91" s="158"/>
      <c r="RF91" s="158"/>
      <c r="RG91" s="158"/>
      <c r="RH91" s="158"/>
      <c r="RI91" s="158"/>
      <c r="RJ91" s="158"/>
      <c r="RK91" s="158"/>
      <c r="RL91" s="158"/>
      <c r="RM91" s="158"/>
      <c r="RN91" s="158"/>
      <c r="RO91" s="158"/>
      <c r="RP91" s="158"/>
      <c r="RQ91" s="158"/>
      <c r="RR91" s="158"/>
      <c r="RS91" s="158"/>
      <c r="RT91" s="158"/>
      <c r="RU91" s="158"/>
      <c r="RV91" s="158"/>
      <c r="RW91" s="158"/>
      <c r="RX91" s="158"/>
      <c r="RY91" s="158"/>
      <c r="RZ91" s="158"/>
      <c r="SA91" s="158"/>
      <c r="SB91" s="158"/>
      <c r="SC91" s="158"/>
      <c r="SD91" s="158"/>
      <c r="SE91" s="158"/>
      <c r="SF91" s="158"/>
      <c r="SG91" s="158"/>
      <c r="SH91" s="158"/>
      <c r="SI91" s="158"/>
      <c r="SJ91" s="158"/>
      <c r="SK91" s="158"/>
      <c r="SL91" s="158"/>
      <c r="SM91" s="158"/>
      <c r="SN91" s="158"/>
      <c r="SO91" s="158"/>
      <c r="SP91" s="158"/>
      <c r="SQ91" s="158"/>
      <c r="SR91" s="158"/>
      <c r="SS91" s="158"/>
      <c r="ST91" s="158"/>
      <c r="SU91" s="158"/>
      <c r="SV91" s="158"/>
      <c r="SW91" s="158"/>
      <c r="SX91" s="158"/>
      <c r="SY91" s="158"/>
      <c r="SZ91" s="158"/>
      <c r="TA91" s="158"/>
      <c r="TB91" s="158"/>
      <c r="TC91" s="158"/>
      <c r="TD91" s="158"/>
      <c r="TE91" s="158"/>
      <c r="TF91" s="158"/>
      <c r="TG91" s="158"/>
      <c r="TH91" s="158"/>
      <c r="TI91" s="158"/>
      <c r="TJ91" s="158"/>
      <c r="TK91" s="158"/>
      <c r="TL91" s="158"/>
      <c r="TM91" s="158"/>
      <c r="TN91" s="158"/>
      <c r="TO91" s="158"/>
      <c r="TP91" s="158"/>
      <c r="TQ91" s="158"/>
      <c r="TR91" s="158"/>
      <c r="TS91" s="158"/>
      <c r="TT91" s="158"/>
      <c r="TU91" s="158"/>
      <c r="TV91" s="158"/>
      <c r="TW91" s="158"/>
      <c r="TX91" s="158"/>
      <c r="TY91" s="158"/>
      <c r="TZ91" s="158"/>
      <c r="UA91" s="158"/>
      <c r="UB91" s="158"/>
      <c r="UC91" s="158"/>
      <c r="UD91" s="158"/>
      <c r="UE91" s="158"/>
      <c r="UF91" s="158"/>
      <c r="UG91" s="158"/>
      <c r="UH91" s="158"/>
      <c r="UI91" s="158"/>
      <c r="UJ91" s="158"/>
      <c r="UK91" s="158"/>
      <c r="UL91" s="158"/>
      <c r="UM91" s="158"/>
      <c r="UN91" s="158"/>
      <c r="UO91" s="158"/>
      <c r="UP91" s="158"/>
      <c r="UQ91" s="158"/>
      <c r="US91" s="158"/>
      <c r="UT91" s="158"/>
      <c r="UU91" s="158"/>
      <c r="UV91" s="158"/>
      <c r="UW91" s="158"/>
      <c r="UX91" s="158"/>
      <c r="UY91" s="158"/>
      <c r="UZ91" s="158"/>
      <c r="VA91" s="158"/>
      <c r="VB91" s="158"/>
      <c r="VC91" s="158"/>
      <c r="VD91" s="158"/>
      <c r="VE91" s="158"/>
      <c r="VF91" s="158"/>
      <c r="VG91" s="158"/>
      <c r="VH91" s="158"/>
      <c r="VI91" s="158"/>
      <c r="VJ91" s="158"/>
      <c r="VK91" s="158"/>
      <c r="VL91" s="158"/>
      <c r="VN91" s="158"/>
      <c r="VO91" s="158"/>
      <c r="VP91" s="158"/>
      <c r="VQ91" s="158"/>
      <c r="VR91" s="158"/>
      <c r="VS91" s="158"/>
      <c r="VT91" s="158"/>
      <c r="VU91" s="158"/>
      <c r="VV91" s="158"/>
      <c r="VW91" s="158"/>
      <c r="VX91" s="158"/>
      <c r="VY91" s="158"/>
      <c r="VZ91" s="158"/>
      <c r="WA91" s="158"/>
      <c r="WB91" s="158"/>
      <c r="WC91" s="158"/>
      <c r="WD91" s="158"/>
      <c r="WE91" s="158"/>
      <c r="WF91" s="158"/>
      <c r="WG91" s="158"/>
      <c r="WI91" s="158"/>
      <c r="WJ91" s="158"/>
      <c r="WK91" s="158"/>
      <c r="WL91" s="158"/>
      <c r="WM91" s="158"/>
      <c r="WN91" s="158"/>
      <c r="WO91" s="158"/>
      <c r="WP91" s="158"/>
      <c r="WQ91" s="158"/>
      <c r="WR91" s="158"/>
      <c r="WS91" s="158"/>
      <c r="WT91" s="158"/>
      <c r="WU91" s="158"/>
      <c r="WV91" s="158"/>
      <c r="WW91" s="158"/>
      <c r="WX91" s="158"/>
      <c r="WY91" s="158"/>
      <c r="WZ91" s="158"/>
      <c r="XA91" s="158"/>
      <c r="XB91" s="158"/>
      <c r="XD91" s="158"/>
      <c r="XE91" s="158"/>
      <c r="XF91" s="158"/>
      <c r="XG91" s="158"/>
      <c r="XH91" s="158"/>
      <c r="XI91" s="158"/>
      <c r="XJ91" s="158"/>
      <c r="XK91" s="158"/>
      <c r="XL91" s="158"/>
      <c r="XM91" s="158"/>
      <c r="XN91" s="158"/>
      <c r="XO91" s="158"/>
      <c r="XP91" s="158"/>
      <c r="XQ91" s="158"/>
      <c r="XR91" s="158"/>
      <c r="XS91" s="158"/>
      <c r="XT91" s="158"/>
      <c r="XU91" s="158"/>
      <c r="XV91" s="158"/>
      <c r="XW91" s="158"/>
      <c r="XY91" s="158"/>
      <c r="XZ91" s="158"/>
      <c r="YA91" s="158"/>
      <c r="YB91" s="158"/>
      <c r="YC91" s="158"/>
      <c r="YD91" s="158"/>
      <c r="YE91" s="158"/>
      <c r="YF91" s="158"/>
      <c r="YG91" s="158"/>
      <c r="YH91" s="158"/>
      <c r="YI91" s="158"/>
      <c r="YJ91" s="158"/>
      <c r="YK91" s="158"/>
      <c r="YL91" s="158"/>
      <c r="YM91" s="158"/>
      <c r="YN91" s="158"/>
      <c r="YO91" s="158"/>
      <c r="YP91" s="158"/>
      <c r="YQ91" s="158"/>
      <c r="YR91" s="158"/>
      <c r="YT91" s="158"/>
      <c r="YU91" s="158"/>
      <c r="YV91" s="158"/>
      <c r="YW91" s="158"/>
      <c r="YX91" s="158"/>
      <c r="YY91" s="158"/>
      <c r="YZ91" s="158"/>
      <c r="ZA91" s="158"/>
      <c r="ZB91" s="158"/>
      <c r="ZC91" s="158"/>
      <c r="ZD91" s="158"/>
      <c r="ZE91" s="158"/>
      <c r="ZF91" s="158"/>
      <c r="ZG91" s="158"/>
      <c r="ZH91" s="158"/>
      <c r="ZI91" s="158"/>
      <c r="ZJ91" s="158"/>
      <c r="ZK91" s="158"/>
      <c r="ZL91" s="158"/>
      <c r="ZM91" s="158"/>
      <c r="ZO91" s="158"/>
      <c r="ZP91" s="158"/>
      <c r="ZQ91" s="158"/>
      <c r="ZR91" s="158"/>
      <c r="ZS91" s="158"/>
      <c r="ZT91" s="158"/>
      <c r="ZU91" s="158"/>
      <c r="ZV91" s="158"/>
      <c r="ZW91" s="158"/>
      <c r="ZX91" s="158"/>
      <c r="ZY91" s="158"/>
      <c r="ZZ91" s="158"/>
      <c r="AAA91" s="158"/>
      <c r="AAB91" s="158"/>
      <c r="AAC91" s="158"/>
      <c r="AAD91" s="158"/>
      <c r="AAE91" s="158"/>
      <c r="AAF91" s="158"/>
      <c r="AAG91" s="158"/>
      <c r="AAH91" s="158"/>
      <c r="AAJ91" s="158"/>
      <c r="AAK91" s="158"/>
      <c r="AAL91" s="158"/>
      <c r="AAM91" s="158"/>
      <c r="AAN91" s="158"/>
      <c r="AAO91" s="158"/>
      <c r="AAP91" s="158"/>
      <c r="AAQ91" s="158"/>
      <c r="AAR91" s="158"/>
      <c r="AAS91" s="158"/>
      <c r="AAT91" s="158"/>
      <c r="AAU91" s="158"/>
      <c r="AAV91" s="158"/>
      <c r="AAW91" s="158"/>
      <c r="AAX91" s="158"/>
      <c r="AAY91" s="158"/>
      <c r="AAZ91" s="158"/>
      <c r="ABA91" s="158"/>
      <c r="ABB91" s="158"/>
      <c r="ABC91" s="158"/>
      <c r="ABE91" s="158"/>
      <c r="ABF91" s="158"/>
      <c r="ABG91" s="158"/>
      <c r="ABH91" s="158"/>
      <c r="ABI91" s="158"/>
      <c r="ABJ91" s="158"/>
      <c r="ABK91" s="158"/>
      <c r="ABL91" s="158"/>
      <c r="ABM91" s="158"/>
      <c r="ABN91" s="158"/>
      <c r="ABO91" s="158"/>
      <c r="ABP91" s="158"/>
      <c r="ABQ91" s="158"/>
      <c r="ABR91" s="158"/>
      <c r="ABS91" s="158"/>
      <c r="ABT91" s="158"/>
      <c r="ABU91" s="158"/>
      <c r="ABV91" s="158"/>
      <c r="ABW91" s="158"/>
      <c r="ABX91" s="158"/>
      <c r="ABZ91" s="158"/>
      <c r="ACA91" s="158"/>
      <c r="ACB91" s="158"/>
      <c r="ACC91" s="158"/>
      <c r="ACD91" s="158"/>
      <c r="ACE91" s="158"/>
      <c r="ACF91" s="158"/>
      <c r="ACG91" s="158"/>
      <c r="ACH91" s="158"/>
      <c r="ACI91" s="158"/>
      <c r="ACJ91" s="158"/>
      <c r="ACK91" s="158"/>
      <c r="ACL91" s="158"/>
      <c r="ACM91" s="158"/>
      <c r="ACN91" s="158"/>
      <c r="ACO91" s="158"/>
      <c r="ACP91" s="158"/>
      <c r="ACQ91" s="158"/>
      <c r="ACR91" s="158"/>
      <c r="ACS91" s="158"/>
      <c r="ACU91" s="158"/>
      <c r="ACV91" s="158"/>
      <c r="ACW91" s="158"/>
      <c r="ACX91" s="158"/>
      <c r="ACY91" s="158"/>
      <c r="ACZ91" s="158"/>
      <c r="ADA91" s="158"/>
      <c r="ADB91" s="158"/>
      <c r="ADC91" s="158"/>
      <c r="ADD91" s="158"/>
      <c r="ADE91" s="158"/>
      <c r="ADF91" s="158"/>
      <c r="ADG91" s="158"/>
      <c r="ADH91" s="158"/>
      <c r="ADI91" s="158"/>
      <c r="ADJ91" s="158"/>
      <c r="ADK91" s="158"/>
      <c r="ADL91" s="158"/>
      <c r="ADM91" s="158"/>
      <c r="ADN91" s="158"/>
      <c r="ADP91" s="158"/>
      <c r="ADQ91" s="158"/>
      <c r="ADR91" s="158"/>
      <c r="ADS91" s="158"/>
      <c r="ADT91" s="158"/>
      <c r="ADU91" s="158"/>
      <c r="ADV91" s="158"/>
      <c r="ADW91" s="158"/>
      <c r="ADX91" s="158"/>
      <c r="ADY91" s="158"/>
      <c r="ADZ91" s="158"/>
      <c r="AEA91" s="158"/>
      <c r="AEB91" s="158"/>
      <c r="AEC91" s="158"/>
      <c r="AED91" s="158"/>
      <c r="AEE91" s="158"/>
      <c r="AEF91" s="158"/>
      <c r="AEG91" s="158"/>
      <c r="AEH91" s="158"/>
      <c r="AEI91" s="158"/>
      <c r="AEK91" s="158"/>
      <c r="AEL91" s="158"/>
      <c r="AEM91" s="158"/>
      <c r="AEN91" s="158"/>
      <c r="AEO91" s="158"/>
      <c r="AEP91" s="158"/>
      <c r="AEQ91" s="158"/>
      <c r="AER91" s="158"/>
      <c r="AES91" s="158"/>
      <c r="AET91" s="158"/>
      <c r="AEU91" s="158"/>
      <c r="AEV91" s="158"/>
      <c r="AEW91" s="158"/>
      <c r="AEX91" s="158"/>
      <c r="AEY91" s="158"/>
      <c r="AEZ91" s="158"/>
      <c r="AFA91" s="158"/>
      <c r="AFB91" s="158"/>
      <c r="AFC91" s="158"/>
      <c r="AFD91" s="158"/>
    </row>
    <row r="92" spans="1:836" s="159" customFormat="1" ht="20.100000000000001" customHeight="1" outlineLevel="4">
      <c r="A92" s="166"/>
      <c r="B92" s="162" t="s">
        <v>496</v>
      </c>
      <c r="C92" s="100" t="s">
        <v>499</v>
      </c>
      <c r="D92" s="110"/>
      <c r="E92" s="167"/>
      <c r="F92" s="211">
        <f>G91+1</f>
        <v>45598</v>
      </c>
      <c r="G92" s="212">
        <f t="shared" si="84"/>
        <v>45601</v>
      </c>
      <c r="H92" s="156">
        <v>4</v>
      </c>
      <c r="I92" s="157">
        <f t="shared" ca="1" si="80"/>
        <v>0</v>
      </c>
      <c r="J92" s="207">
        <f ca="1">H92*K92-H92*I92</f>
        <v>0</v>
      </c>
      <c r="K92" s="111">
        <v>0</v>
      </c>
      <c r="L92" s="158"/>
      <c r="M92" s="158"/>
      <c r="N92" s="158"/>
      <c r="O92" s="158"/>
      <c r="P92" s="158"/>
      <c r="Q92" s="158"/>
      <c r="R92" s="158"/>
      <c r="S92" s="158"/>
      <c r="T92" s="158"/>
      <c r="U92" s="158"/>
      <c r="V92" s="158"/>
      <c r="W92" s="158"/>
      <c r="X92" s="158"/>
      <c r="Y92" s="158"/>
      <c r="Z92" s="158"/>
      <c r="AA92" s="158"/>
      <c r="AB92" s="158"/>
      <c r="AC92" s="158"/>
      <c r="AD92" s="158"/>
      <c r="AE92" s="158"/>
      <c r="AF92" s="158"/>
      <c r="AG92" s="158"/>
      <c r="AH92" s="158"/>
      <c r="AI92" s="158"/>
      <c r="AJ92" s="158"/>
      <c r="AK92" s="158"/>
      <c r="AL92" s="158"/>
      <c r="AM92" s="158"/>
      <c r="AN92" s="158"/>
      <c r="AO92" s="158"/>
      <c r="AP92" s="158"/>
      <c r="AQ92" s="158"/>
      <c r="AR92" s="158"/>
      <c r="AS92" s="158"/>
      <c r="AT92" s="158"/>
      <c r="AU92" s="158"/>
      <c r="AV92" s="158"/>
      <c r="AW92" s="158"/>
      <c r="AX92" s="158"/>
      <c r="AY92" s="158"/>
      <c r="AZ92" s="158"/>
      <c r="BA92" s="158"/>
      <c r="BB92" s="158"/>
      <c r="BC92" s="158"/>
      <c r="BD92" s="158"/>
      <c r="BE92" s="158"/>
      <c r="BF92" s="158"/>
      <c r="BG92" s="158"/>
      <c r="BH92" s="158"/>
      <c r="BI92" s="158"/>
      <c r="BJ92" s="158"/>
      <c r="BK92" s="158"/>
      <c r="BL92" s="158"/>
      <c r="BM92" s="158"/>
      <c r="BN92" s="158"/>
      <c r="BO92" s="158"/>
      <c r="BP92" s="158"/>
      <c r="BQ92" s="158"/>
      <c r="BR92" s="158"/>
      <c r="BS92" s="158"/>
      <c r="BT92" s="158"/>
      <c r="BU92" s="158"/>
      <c r="BV92" s="158"/>
      <c r="BW92" s="158"/>
      <c r="BX92" s="158"/>
      <c r="BY92" s="158"/>
      <c r="BZ92" s="158"/>
      <c r="CA92" s="158"/>
      <c r="CB92" s="158"/>
      <c r="CC92" s="158"/>
      <c r="CD92" s="158"/>
      <c r="CE92" s="158"/>
      <c r="CF92" s="158"/>
      <c r="CG92" s="158"/>
      <c r="CH92" s="158"/>
      <c r="CI92" s="158"/>
      <c r="CJ92" s="158"/>
      <c r="CK92" s="158"/>
      <c r="CL92" s="158"/>
      <c r="CM92" s="158"/>
      <c r="CN92" s="158"/>
      <c r="CO92" s="158"/>
      <c r="CP92" s="158"/>
      <c r="CQ92" s="158"/>
      <c r="CR92" s="158"/>
      <c r="CS92" s="158"/>
      <c r="CT92" s="158"/>
      <c r="CU92" s="158"/>
      <c r="CV92" s="158"/>
      <c r="CW92" s="158"/>
      <c r="CX92" s="158"/>
      <c r="CY92" s="158"/>
      <c r="CZ92" s="158"/>
      <c r="DA92" s="158"/>
      <c r="DB92" s="158"/>
      <c r="DC92" s="158"/>
      <c r="DD92" s="158"/>
      <c r="DE92" s="158"/>
      <c r="DF92" s="158"/>
      <c r="DG92" s="158"/>
      <c r="DH92" s="158"/>
      <c r="DI92" s="158"/>
      <c r="DJ92" s="158"/>
      <c r="DK92" s="158"/>
      <c r="DL92" s="158"/>
      <c r="DM92" s="158"/>
      <c r="DN92" s="158"/>
      <c r="DO92" s="158"/>
      <c r="DP92" s="158"/>
      <c r="DQ92" s="158"/>
      <c r="DR92" s="158"/>
      <c r="DS92" s="158"/>
      <c r="DT92" s="158"/>
      <c r="DU92" s="158"/>
      <c r="DV92" s="158"/>
      <c r="DW92" s="158"/>
      <c r="DX92" s="158"/>
      <c r="DY92" s="158"/>
      <c r="DZ92" s="158"/>
      <c r="EA92" s="158"/>
      <c r="EB92" s="158"/>
      <c r="EC92" s="158"/>
      <c r="ED92" s="158"/>
      <c r="EE92" s="158"/>
      <c r="EF92" s="158"/>
      <c r="EG92" s="158"/>
      <c r="EH92" s="158"/>
      <c r="EI92" s="158"/>
      <c r="EJ92" s="158"/>
      <c r="EK92" s="158"/>
      <c r="EL92" s="158"/>
      <c r="EM92" s="158"/>
      <c r="EN92" s="158"/>
      <c r="EO92" s="158"/>
      <c r="EP92" s="158"/>
      <c r="EQ92" s="158"/>
      <c r="ER92" s="158"/>
      <c r="ES92" s="158"/>
      <c r="ET92" s="158"/>
      <c r="EU92" s="158"/>
      <c r="EV92" s="158"/>
      <c r="EW92" s="158"/>
      <c r="EX92" s="158"/>
      <c r="EY92" s="158"/>
      <c r="EZ92" s="158"/>
      <c r="FA92" s="158"/>
      <c r="FB92" s="158"/>
      <c r="FC92" s="158"/>
      <c r="FD92" s="158"/>
      <c r="FE92" s="158"/>
      <c r="FF92" s="158"/>
      <c r="FG92" s="158"/>
      <c r="FH92" s="158"/>
      <c r="FI92" s="158"/>
      <c r="FJ92" s="158"/>
      <c r="FK92" s="158"/>
      <c r="FL92" s="158"/>
      <c r="FM92" s="158"/>
      <c r="FN92" s="158"/>
      <c r="FO92" s="158"/>
      <c r="FP92" s="158"/>
      <c r="FQ92" s="158"/>
      <c r="FR92" s="158"/>
      <c r="FS92" s="158"/>
      <c r="FT92" s="158"/>
      <c r="FU92" s="158"/>
      <c r="FV92" s="158"/>
      <c r="FW92" s="158"/>
      <c r="FX92" s="158"/>
      <c r="FY92" s="158"/>
      <c r="FZ92" s="158"/>
      <c r="GA92" s="158"/>
      <c r="GB92" s="158"/>
      <c r="GC92" s="158"/>
      <c r="GD92" s="158"/>
      <c r="GE92" s="158"/>
      <c r="GF92" s="158"/>
      <c r="GG92" s="158"/>
      <c r="GH92" s="158"/>
      <c r="GI92" s="158"/>
      <c r="GJ92" s="158"/>
      <c r="GK92" s="158"/>
      <c r="GL92" s="158"/>
      <c r="GM92" s="158"/>
      <c r="GN92" s="158"/>
      <c r="GO92" s="158"/>
      <c r="GP92" s="158"/>
      <c r="GQ92" s="158"/>
      <c r="GR92" s="158"/>
      <c r="GS92" s="158"/>
      <c r="GT92" s="158"/>
      <c r="GU92" s="158"/>
      <c r="GV92" s="158"/>
      <c r="GW92" s="158"/>
      <c r="GX92" s="158"/>
      <c r="GY92" s="158"/>
      <c r="GZ92" s="158"/>
      <c r="HA92" s="158"/>
      <c r="HB92" s="158"/>
      <c r="HC92" s="158"/>
      <c r="HD92" s="158"/>
      <c r="HE92" s="158"/>
      <c r="HF92" s="158"/>
      <c r="HG92" s="158"/>
      <c r="HH92" s="158"/>
      <c r="HI92" s="158"/>
      <c r="HJ92" s="158"/>
      <c r="HK92" s="158"/>
      <c r="HL92" s="158"/>
      <c r="HM92" s="158"/>
      <c r="HN92" s="158"/>
      <c r="HO92" s="158"/>
      <c r="HP92" s="158"/>
      <c r="HQ92" s="158"/>
      <c r="HR92" s="158"/>
      <c r="HS92" s="158"/>
      <c r="HT92" s="158"/>
      <c r="HU92" s="158"/>
      <c r="HV92" s="158"/>
      <c r="HW92" s="158"/>
      <c r="HX92" s="158"/>
      <c r="HY92" s="158"/>
      <c r="HZ92" s="158"/>
      <c r="IA92" s="158"/>
      <c r="IB92" s="158"/>
      <c r="IC92" s="158"/>
      <c r="ID92" s="158"/>
      <c r="IE92" s="158"/>
      <c r="IF92" s="158"/>
      <c r="IG92" s="158"/>
      <c r="IH92" s="158"/>
      <c r="II92" s="158"/>
      <c r="IJ92" s="158"/>
      <c r="IK92" s="158"/>
      <c r="IL92" s="158"/>
      <c r="IM92" s="158"/>
      <c r="IN92" s="158"/>
      <c r="IO92" s="158"/>
      <c r="IP92" s="158"/>
      <c r="IQ92" s="158"/>
      <c r="IR92" s="158"/>
      <c r="IS92" s="158"/>
      <c r="IT92" s="158"/>
      <c r="IU92" s="158"/>
      <c r="IV92" s="158"/>
      <c r="IW92" s="158"/>
      <c r="IX92" s="158"/>
      <c r="IY92" s="158"/>
      <c r="IZ92" s="158"/>
      <c r="JA92" s="158"/>
      <c r="JB92" s="158"/>
      <c r="JC92" s="158"/>
      <c r="JD92" s="158"/>
      <c r="JE92" s="158"/>
      <c r="JF92" s="158"/>
      <c r="JG92" s="158"/>
      <c r="JH92" s="158"/>
      <c r="JI92" s="158"/>
      <c r="JJ92" s="158"/>
      <c r="JK92" s="158"/>
      <c r="JL92" s="158"/>
      <c r="JM92" s="158"/>
      <c r="JN92" s="158"/>
      <c r="JO92" s="158"/>
      <c r="JP92" s="158"/>
      <c r="JQ92" s="158"/>
      <c r="JR92" s="158"/>
      <c r="JS92" s="158"/>
      <c r="JT92" s="158"/>
      <c r="JU92" s="158"/>
      <c r="JV92" s="158"/>
      <c r="JW92" s="158"/>
      <c r="JX92" s="158"/>
      <c r="JY92" s="158"/>
      <c r="JZ92" s="158"/>
      <c r="KA92" s="158"/>
      <c r="KB92" s="158"/>
      <c r="KC92" s="158"/>
      <c r="KD92" s="158"/>
      <c r="KE92" s="158"/>
      <c r="KF92" s="158"/>
      <c r="KG92" s="158"/>
      <c r="KH92" s="158"/>
      <c r="KI92" s="158"/>
      <c r="KJ92" s="158"/>
      <c r="KK92" s="158"/>
      <c r="KL92" s="158"/>
      <c r="KM92" s="158"/>
      <c r="KN92" s="158"/>
      <c r="KO92" s="158"/>
      <c r="KP92" s="158"/>
      <c r="KQ92" s="158"/>
      <c r="KR92" s="158"/>
      <c r="KS92" s="158"/>
      <c r="KT92" s="158"/>
      <c r="KU92" s="158"/>
      <c r="KV92" s="158"/>
      <c r="KW92" s="158"/>
      <c r="KX92" s="158"/>
      <c r="KY92" s="158"/>
      <c r="KZ92" s="158"/>
      <c r="LA92" s="158"/>
      <c r="LB92" s="158"/>
      <c r="LC92" s="158"/>
      <c r="LD92" s="158"/>
      <c r="LE92" s="158"/>
      <c r="LF92" s="158"/>
      <c r="LG92" s="158"/>
      <c r="LH92" s="158"/>
      <c r="LI92" s="158"/>
      <c r="LJ92" s="158"/>
      <c r="LK92" s="158"/>
      <c r="LL92" s="158"/>
      <c r="LM92" s="158"/>
      <c r="LN92" s="158"/>
      <c r="LO92" s="158"/>
      <c r="LP92" s="158"/>
      <c r="LQ92" s="158"/>
      <c r="LR92" s="158"/>
      <c r="LS92" s="158"/>
      <c r="LT92" s="158"/>
      <c r="LU92" s="158"/>
      <c r="LV92" s="158"/>
      <c r="LW92" s="158"/>
      <c r="LX92" s="158"/>
      <c r="LY92" s="158"/>
      <c r="LZ92" s="158"/>
      <c r="MA92" s="158"/>
      <c r="MB92" s="158"/>
      <c r="MC92" s="158"/>
      <c r="MD92" s="158"/>
      <c r="ME92" s="158"/>
      <c r="MF92" s="158"/>
      <c r="MG92" s="158"/>
      <c r="MH92" s="158"/>
      <c r="MI92" s="158"/>
      <c r="MJ92" s="158"/>
      <c r="MK92" s="158"/>
      <c r="ML92" s="158"/>
      <c r="MM92" s="158"/>
      <c r="MN92" s="158"/>
      <c r="MO92" s="158"/>
      <c r="MP92" s="158"/>
      <c r="MQ92" s="158"/>
      <c r="MR92" s="158"/>
      <c r="MS92" s="158"/>
      <c r="MT92" s="158"/>
      <c r="MU92" s="158"/>
      <c r="MV92" s="158"/>
      <c r="MW92" s="158"/>
      <c r="MX92" s="158"/>
      <c r="MY92" s="158"/>
      <c r="MZ92" s="158"/>
      <c r="NA92" s="158"/>
      <c r="NB92" s="158"/>
      <c r="NC92" s="158"/>
      <c r="ND92" s="158"/>
      <c r="NE92" s="158"/>
      <c r="NF92" s="158"/>
      <c r="NG92" s="158"/>
      <c r="NH92" s="158"/>
      <c r="NI92" s="158"/>
      <c r="NJ92" s="158"/>
      <c r="NK92" s="158"/>
      <c r="NL92" s="158"/>
      <c r="NM92" s="158"/>
      <c r="NN92" s="158"/>
      <c r="NO92" s="158"/>
      <c r="NP92" s="158"/>
      <c r="NQ92" s="158"/>
      <c r="NR92" s="158"/>
      <c r="NS92" s="158"/>
      <c r="NT92" s="158"/>
      <c r="NU92" s="158"/>
      <c r="NV92" s="158"/>
      <c r="NW92" s="158"/>
      <c r="NX92" s="158"/>
      <c r="NY92" s="158"/>
      <c r="NZ92" s="158"/>
      <c r="OA92" s="158"/>
      <c r="OB92" s="158"/>
      <c r="OC92" s="158"/>
      <c r="OD92" s="158"/>
      <c r="OE92" s="158"/>
      <c r="OF92" s="158"/>
      <c r="OG92" s="158"/>
      <c r="OH92" s="158"/>
      <c r="OI92" s="158"/>
      <c r="OJ92" s="158"/>
      <c r="OK92" s="158"/>
      <c r="OL92" s="158"/>
      <c r="OM92" s="158"/>
      <c r="ON92" s="158"/>
      <c r="OO92" s="158"/>
      <c r="OP92" s="158"/>
      <c r="OQ92" s="158"/>
      <c r="OR92" s="158"/>
      <c r="OS92" s="158"/>
      <c r="OT92" s="158"/>
      <c r="OU92" s="158"/>
      <c r="OV92" s="158"/>
      <c r="OW92" s="158"/>
      <c r="OX92" s="158"/>
      <c r="OY92" s="158"/>
      <c r="OZ92" s="158"/>
      <c r="PA92" s="158"/>
      <c r="PB92" s="158"/>
      <c r="PC92" s="158"/>
      <c r="PD92" s="158"/>
      <c r="PE92" s="158"/>
      <c r="PF92" s="158"/>
      <c r="PG92" s="158"/>
      <c r="PH92" s="158"/>
      <c r="PI92" s="158"/>
      <c r="PJ92" s="158"/>
      <c r="PK92" s="158"/>
      <c r="PL92" s="158"/>
      <c r="PM92" s="158"/>
      <c r="PN92" s="158"/>
      <c r="PO92" s="158"/>
      <c r="PP92" s="158"/>
      <c r="PQ92" s="158"/>
      <c r="PR92" s="158"/>
      <c r="PS92" s="158"/>
      <c r="PT92" s="158"/>
      <c r="PU92" s="158"/>
      <c r="PV92" s="158"/>
      <c r="PW92" s="158"/>
      <c r="PX92" s="158"/>
      <c r="PY92" s="158"/>
      <c r="PZ92" s="158"/>
      <c r="QA92" s="158"/>
      <c r="QB92" s="158"/>
      <c r="QC92" s="158"/>
      <c r="QD92" s="158"/>
      <c r="QE92" s="158"/>
      <c r="QF92" s="158"/>
      <c r="QG92" s="158"/>
      <c r="QH92" s="158"/>
      <c r="QI92" s="158"/>
      <c r="QJ92" s="158"/>
      <c r="QK92" s="158"/>
      <c r="QL92" s="158"/>
      <c r="QM92" s="158"/>
      <c r="QN92" s="158"/>
      <c r="QO92" s="158"/>
      <c r="QP92" s="158"/>
      <c r="QQ92" s="158"/>
      <c r="QR92" s="158"/>
      <c r="QS92" s="158"/>
      <c r="QT92" s="158"/>
      <c r="QU92" s="158"/>
      <c r="QV92" s="158"/>
      <c r="QW92" s="158"/>
      <c r="QX92" s="158"/>
      <c r="QY92" s="158"/>
      <c r="QZ92" s="158"/>
      <c r="RA92" s="158"/>
      <c r="RB92" s="158"/>
      <c r="RC92" s="158"/>
      <c r="RD92" s="158"/>
      <c r="RE92" s="158"/>
      <c r="RF92" s="158"/>
      <c r="RG92" s="158"/>
      <c r="RH92" s="158"/>
      <c r="RI92" s="158"/>
      <c r="RJ92" s="158"/>
      <c r="RK92" s="158"/>
      <c r="RL92" s="158"/>
      <c r="RM92" s="158"/>
      <c r="RN92" s="158"/>
      <c r="RO92" s="158"/>
      <c r="RP92" s="158"/>
      <c r="RQ92" s="158"/>
      <c r="RR92" s="158"/>
      <c r="RS92" s="158"/>
      <c r="RT92" s="158"/>
      <c r="RU92" s="158"/>
      <c r="RV92" s="158"/>
      <c r="RW92" s="158"/>
      <c r="RX92" s="158"/>
      <c r="RY92" s="158"/>
      <c r="RZ92" s="158"/>
      <c r="SA92" s="158"/>
      <c r="SB92" s="158"/>
      <c r="SC92" s="158"/>
      <c r="SD92" s="158"/>
      <c r="SE92" s="158"/>
      <c r="SF92" s="158"/>
      <c r="SG92" s="158"/>
      <c r="SH92" s="158"/>
      <c r="SI92" s="158"/>
      <c r="SJ92" s="158"/>
      <c r="SK92" s="158"/>
      <c r="SL92" s="158"/>
      <c r="SM92" s="158"/>
      <c r="SN92" s="158"/>
      <c r="SO92" s="158"/>
      <c r="SP92" s="158"/>
      <c r="SQ92" s="158"/>
      <c r="SR92" s="158"/>
      <c r="SS92" s="158"/>
      <c r="ST92" s="158"/>
      <c r="SU92" s="158"/>
      <c r="SV92" s="158"/>
      <c r="SW92" s="158"/>
      <c r="SX92" s="158"/>
      <c r="SY92" s="158"/>
      <c r="SZ92" s="158"/>
      <c r="TA92" s="158"/>
      <c r="TB92" s="158"/>
      <c r="TC92" s="158"/>
      <c r="TD92" s="158"/>
      <c r="TE92" s="158"/>
      <c r="TF92" s="158"/>
      <c r="TG92" s="158"/>
      <c r="TH92" s="158"/>
      <c r="TI92" s="158"/>
      <c r="TJ92" s="158"/>
      <c r="TK92" s="158"/>
      <c r="TL92" s="158"/>
      <c r="TM92" s="158"/>
      <c r="TN92" s="158"/>
      <c r="TO92" s="158"/>
      <c r="TP92" s="158"/>
      <c r="TQ92" s="158"/>
      <c r="TR92" s="158"/>
      <c r="TS92" s="158"/>
      <c r="TT92" s="158"/>
      <c r="TU92" s="158"/>
      <c r="TV92" s="158"/>
      <c r="TW92" s="158"/>
      <c r="TX92" s="158"/>
      <c r="TY92" s="158"/>
      <c r="TZ92" s="158"/>
      <c r="UA92" s="158"/>
      <c r="UB92" s="158"/>
      <c r="UC92" s="158"/>
      <c r="UD92" s="158"/>
      <c r="UE92" s="158"/>
      <c r="UF92" s="158"/>
      <c r="UG92" s="158"/>
      <c r="UH92" s="158"/>
      <c r="UI92" s="158"/>
      <c r="UJ92" s="158"/>
      <c r="UK92" s="158"/>
      <c r="UL92" s="158"/>
      <c r="UM92" s="158"/>
      <c r="UN92" s="158"/>
      <c r="UO92" s="158"/>
      <c r="UP92" s="158"/>
      <c r="UQ92" s="158"/>
      <c r="US92" s="158"/>
      <c r="UT92" s="158"/>
      <c r="UU92" s="158"/>
      <c r="UV92" s="158"/>
      <c r="UW92" s="158"/>
      <c r="UX92" s="158"/>
      <c r="UY92" s="158"/>
      <c r="UZ92" s="158"/>
      <c r="VA92" s="158"/>
      <c r="VB92" s="158"/>
      <c r="VC92" s="158"/>
      <c r="VD92" s="158"/>
      <c r="VE92" s="158"/>
      <c r="VF92" s="158"/>
      <c r="VG92" s="158"/>
      <c r="VH92" s="158"/>
      <c r="VI92" s="158"/>
      <c r="VJ92" s="158"/>
      <c r="VK92" s="158"/>
      <c r="VL92" s="158"/>
      <c r="VN92" s="158"/>
      <c r="VO92" s="158"/>
      <c r="VP92" s="158"/>
      <c r="VQ92" s="158"/>
      <c r="VR92" s="158"/>
      <c r="VS92" s="158"/>
      <c r="VT92" s="158"/>
      <c r="VU92" s="158"/>
      <c r="VV92" s="158"/>
      <c r="VW92" s="158"/>
      <c r="VX92" s="158"/>
      <c r="VY92" s="158"/>
      <c r="VZ92" s="158"/>
      <c r="WA92" s="158"/>
      <c r="WB92" s="158"/>
      <c r="WC92" s="158"/>
      <c r="WD92" s="158"/>
      <c r="WE92" s="158"/>
      <c r="WF92" s="158"/>
      <c r="WG92" s="158"/>
      <c r="WI92" s="158"/>
      <c r="WJ92" s="158"/>
      <c r="WK92" s="158"/>
      <c r="WL92" s="158"/>
      <c r="WM92" s="158"/>
      <c r="WN92" s="158"/>
      <c r="WO92" s="158"/>
      <c r="WP92" s="158"/>
      <c r="WQ92" s="158"/>
      <c r="WR92" s="158"/>
      <c r="WS92" s="158"/>
      <c r="WT92" s="158"/>
      <c r="WU92" s="158"/>
      <c r="WV92" s="158"/>
      <c r="WW92" s="158"/>
      <c r="WX92" s="158"/>
      <c r="WY92" s="158"/>
      <c r="WZ92" s="158"/>
      <c r="XA92" s="158"/>
      <c r="XB92" s="158"/>
      <c r="XD92" s="158"/>
      <c r="XE92" s="158"/>
      <c r="XF92" s="158"/>
      <c r="XG92" s="158"/>
      <c r="XH92" s="158"/>
      <c r="XI92" s="158"/>
      <c r="XJ92" s="158"/>
      <c r="XK92" s="158"/>
      <c r="XL92" s="158"/>
      <c r="XM92" s="158"/>
      <c r="XN92" s="158"/>
      <c r="XO92" s="158"/>
      <c r="XP92" s="158"/>
      <c r="XQ92" s="158"/>
      <c r="XR92" s="158"/>
      <c r="XS92" s="158"/>
      <c r="XT92" s="158"/>
      <c r="XU92" s="158"/>
      <c r="XV92" s="158"/>
      <c r="XW92" s="158"/>
      <c r="XY92" s="158"/>
      <c r="XZ92" s="158"/>
      <c r="YA92" s="158"/>
      <c r="YB92" s="158"/>
      <c r="YC92" s="158"/>
      <c r="YD92" s="158"/>
      <c r="YE92" s="158"/>
      <c r="YF92" s="158"/>
      <c r="YG92" s="158"/>
      <c r="YH92" s="158"/>
      <c r="YI92" s="158"/>
      <c r="YJ92" s="158"/>
      <c r="YK92" s="158"/>
      <c r="YL92" s="158"/>
      <c r="YM92" s="158"/>
      <c r="YN92" s="158"/>
      <c r="YO92" s="158"/>
      <c r="YP92" s="158"/>
      <c r="YQ92" s="158"/>
      <c r="YR92" s="158"/>
      <c r="YT92" s="158"/>
      <c r="YU92" s="158"/>
      <c r="YV92" s="158"/>
      <c r="YW92" s="158"/>
      <c r="YX92" s="158"/>
      <c r="YY92" s="158"/>
      <c r="YZ92" s="158"/>
      <c r="ZA92" s="158"/>
      <c r="ZB92" s="158"/>
      <c r="ZC92" s="158"/>
      <c r="ZD92" s="158"/>
      <c r="ZE92" s="158"/>
      <c r="ZF92" s="158"/>
      <c r="ZG92" s="158"/>
      <c r="ZH92" s="158"/>
      <c r="ZI92" s="158"/>
      <c r="ZJ92" s="158"/>
      <c r="ZK92" s="158"/>
      <c r="ZL92" s="158"/>
      <c r="ZM92" s="158"/>
      <c r="ZO92" s="158"/>
      <c r="ZP92" s="158"/>
      <c r="ZQ92" s="158"/>
      <c r="ZR92" s="158"/>
      <c r="ZS92" s="158"/>
      <c r="ZT92" s="158"/>
      <c r="ZU92" s="158"/>
      <c r="ZV92" s="158"/>
      <c r="ZW92" s="158"/>
      <c r="ZX92" s="158"/>
      <c r="ZY92" s="158"/>
      <c r="ZZ92" s="158"/>
      <c r="AAA92" s="158"/>
      <c r="AAB92" s="158"/>
      <c r="AAC92" s="158"/>
      <c r="AAD92" s="158"/>
      <c r="AAE92" s="158"/>
      <c r="AAF92" s="158"/>
      <c r="AAG92" s="158"/>
      <c r="AAH92" s="158"/>
      <c r="AAJ92" s="158"/>
      <c r="AAK92" s="158"/>
      <c r="AAL92" s="158"/>
      <c r="AAM92" s="158"/>
      <c r="AAN92" s="158"/>
      <c r="AAO92" s="158"/>
      <c r="AAP92" s="158"/>
      <c r="AAQ92" s="158"/>
      <c r="AAR92" s="158"/>
      <c r="AAS92" s="158"/>
      <c r="AAT92" s="158"/>
      <c r="AAU92" s="158"/>
      <c r="AAV92" s="158"/>
      <c r="AAW92" s="158"/>
      <c r="AAX92" s="158"/>
      <c r="AAY92" s="158"/>
      <c r="AAZ92" s="158"/>
      <c r="ABA92" s="158"/>
      <c r="ABB92" s="158"/>
      <c r="ABC92" s="158"/>
      <c r="ABE92" s="158"/>
      <c r="ABF92" s="158"/>
      <c r="ABG92" s="158"/>
      <c r="ABH92" s="158"/>
      <c r="ABI92" s="158"/>
      <c r="ABJ92" s="158"/>
      <c r="ABK92" s="158"/>
      <c r="ABL92" s="158"/>
      <c r="ABM92" s="158"/>
      <c r="ABN92" s="158"/>
      <c r="ABO92" s="158"/>
      <c r="ABP92" s="158"/>
      <c r="ABQ92" s="158"/>
      <c r="ABR92" s="158"/>
      <c r="ABS92" s="158"/>
      <c r="ABT92" s="158"/>
      <c r="ABU92" s="158"/>
      <c r="ABV92" s="158"/>
      <c r="ABW92" s="158"/>
      <c r="ABX92" s="158"/>
      <c r="ABZ92" s="158"/>
      <c r="ACA92" s="158"/>
      <c r="ACB92" s="158"/>
      <c r="ACC92" s="158"/>
      <c r="ACD92" s="158"/>
      <c r="ACE92" s="158"/>
      <c r="ACF92" s="158"/>
      <c r="ACG92" s="158"/>
      <c r="ACH92" s="158"/>
      <c r="ACI92" s="158"/>
      <c r="ACJ92" s="158"/>
      <c r="ACK92" s="158"/>
      <c r="ACL92" s="158"/>
      <c r="ACM92" s="158"/>
      <c r="ACN92" s="158"/>
      <c r="ACO92" s="158"/>
      <c r="ACP92" s="158"/>
      <c r="ACQ92" s="158"/>
      <c r="ACR92" s="158"/>
      <c r="ACS92" s="158"/>
      <c r="ACU92" s="158"/>
      <c r="ACV92" s="158"/>
      <c r="ACW92" s="158"/>
      <c r="ACX92" s="158"/>
      <c r="ACY92" s="158"/>
      <c r="ACZ92" s="158"/>
      <c r="ADA92" s="158"/>
      <c r="ADB92" s="158"/>
      <c r="ADC92" s="158"/>
      <c r="ADD92" s="158"/>
      <c r="ADE92" s="158"/>
      <c r="ADF92" s="158"/>
      <c r="ADG92" s="158"/>
      <c r="ADH92" s="158"/>
      <c r="ADI92" s="158"/>
      <c r="ADJ92" s="158"/>
      <c r="ADK92" s="158"/>
      <c r="ADL92" s="158"/>
      <c r="ADM92" s="158"/>
      <c r="ADN92" s="158"/>
      <c r="ADP92" s="158"/>
      <c r="ADQ92" s="158"/>
      <c r="ADR92" s="158"/>
      <c r="ADS92" s="158"/>
      <c r="ADT92" s="158"/>
      <c r="ADU92" s="158"/>
      <c r="ADV92" s="158"/>
      <c r="ADW92" s="158"/>
      <c r="ADX92" s="158"/>
      <c r="ADY92" s="158"/>
      <c r="ADZ92" s="158"/>
      <c r="AEA92" s="158"/>
      <c r="AEB92" s="158"/>
      <c r="AEC92" s="158"/>
      <c r="AED92" s="158"/>
      <c r="AEE92" s="158"/>
      <c r="AEF92" s="158"/>
      <c r="AEG92" s="158"/>
      <c r="AEH92" s="158"/>
      <c r="AEI92" s="158"/>
      <c r="AEK92" s="158"/>
      <c r="AEL92" s="158"/>
      <c r="AEM92" s="158"/>
      <c r="AEN92" s="158"/>
      <c r="AEO92" s="158"/>
      <c r="AEP92" s="158"/>
      <c r="AEQ92" s="158"/>
      <c r="AER92" s="158"/>
      <c r="AES92" s="158"/>
      <c r="AET92" s="158"/>
      <c r="AEU92" s="158"/>
      <c r="AEV92" s="158"/>
      <c r="AEW92" s="158"/>
      <c r="AEX92" s="158"/>
      <c r="AEY92" s="158"/>
      <c r="AEZ92" s="158"/>
      <c r="AFA92" s="158"/>
      <c r="AFB92" s="158"/>
      <c r="AFC92" s="158"/>
      <c r="AFD92" s="158"/>
    </row>
    <row r="93" spans="1:836" s="151" customFormat="1" ht="20.100000000000001" customHeight="1" outlineLevel="1">
      <c r="A93" s="93" t="s">
        <v>402</v>
      </c>
      <c r="B93" s="94" t="s">
        <v>497</v>
      </c>
      <c r="C93" s="108" t="s">
        <v>403</v>
      </c>
      <c r="D93" s="109"/>
      <c r="E93" s="165"/>
      <c r="F93" s="204">
        <f>MIN(F94:F97)</f>
        <v>45556</v>
      </c>
      <c r="G93" s="204">
        <f>MAX(G94:G97)</f>
        <v>45608</v>
      </c>
      <c r="H93" s="96">
        <f t="shared" si="76"/>
        <v>53</v>
      </c>
      <c r="I93" s="97">
        <f t="shared" ca="1" si="80"/>
        <v>0</v>
      </c>
      <c r="J93" s="205">
        <f ca="1">AVERAGE(J94:J97)*2</f>
        <v>0</v>
      </c>
      <c r="K93" s="97">
        <f ca="1">I93+J93/H93</f>
        <v>0</v>
      </c>
      <c r="L93" s="150"/>
      <c r="M93" s="150"/>
      <c r="N93" s="150"/>
      <c r="O93" s="150"/>
      <c r="P93" s="150"/>
      <c r="Q93" s="150"/>
      <c r="R93" s="150"/>
      <c r="S93" s="150"/>
      <c r="T93" s="150"/>
      <c r="U93" s="150"/>
      <c r="V93" s="150"/>
      <c r="W93" s="150"/>
      <c r="X93" s="150"/>
      <c r="Y93" s="150"/>
      <c r="Z93" s="150"/>
      <c r="AA93" s="150"/>
      <c r="AB93" s="150"/>
      <c r="AC93" s="150"/>
      <c r="AD93" s="150"/>
      <c r="AE93" s="150"/>
      <c r="AF93" s="150"/>
      <c r="AG93" s="150"/>
      <c r="AH93" s="150"/>
      <c r="AI93" s="150"/>
      <c r="AJ93" s="150"/>
      <c r="AK93" s="150"/>
      <c r="AL93" s="150"/>
      <c r="AM93" s="150"/>
      <c r="AN93" s="150"/>
      <c r="AO93" s="150"/>
      <c r="AP93" s="150"/>
      <c r="AQ93" s="150"/>
      <c r="AR93" s="150"/>
      <c r="AS93" s="150"/>
      <c r="AT93" s="150"/>
      <c r="AU93" s="150"/>
      <c r="AV93" s="150"/>
      <c r="AW93" s="150"/>
      <c r="AX93" s="150"/>
      <c r="AY93" s="150"/>
      <c r="AZ93" s="150"/>
      <c r="BA93" s="150"/>
      <c r="BB93" s="150"/>
      <c r="BC93" s="150"/>
      <c r="BD93" s="150"/>
      <c r="BE93" s="150"/>
      <c r="BF93" s="150"/>
      <c r="BG93" s="150"/>
      <c r="BH93" s="150"/>
      <c r="BI93" s="150"/>
      <c r="BJ93" s="150"/>
      <c r="BK93" s="150"/>
      <c r="BL93" s="150"/>
      <c r="BM93" s="150"/>
      <c r="BN93" s="150"/>
      <c r="BO93" s="150"/>
      <c r="BP93" s="150"/>
      <c r="BQ93" s="150"/>
      <c r="BR93" s="150"/>
      <c r="BS93" s="150"/>
      <c r="BT93" s="150"/>
      <c r="BU93" s="150"/>
      <c r="BV93" s="150"/>
      <c r="BW93" s="150"/>
      <c r="BX93" s="150"/>
      <c r="BY93" s="150"/>
      <c r="BZ93" s="150"/>
      <c r="CA93" s="150"/>
      <c r="CB93" s="150"/>
      <c r="CC93" s="150"/>
      <c r="CD93" s="150"/>
      <c r="CE93" s="150"/>
      <c r="CF93" s="150"/>
      <c r="CG93" s="150"/>
      <c r="CH93" s="150"/>
      <c r="CI93" s="150"/>
      <c r="CJ93" s="150"/>
      <c r="CK93" s="150"/>
      <c r="CL93" s="150"/>
      <c r="CM93" s="150"/>
      <c r="CN93" s="150"/>
      <c r="CO93" s="150"/>
      <c r="CP93" s="150"/>
      <c r="CQ93" s="150"/>
      <c r="CR93" s="150"/>
      <c r="CS93" s="150"/>
      <c r="CT93" s="150"/>
      <c r="CU93" s="150"/>
      <c r="CV93" s="150"/>
      <c r="CW93" s="150"/>
      <c r="CX93" s="150"/>
      <c r="CY93" s="150"/>
      <c r="CZ93" s="150"/>
      <c r="DA93" s="150"/>
      <c r="DB93" s="150"/>
      <c r="DC93" s="150"/>
      <c r="DD93" s="150"/>
      <c r="DE93" s="150"/>
      <c r="DF93" s="150"/>
      <c r="DG93" s="150"/>
      <c r="DH93" s="150"/>
      <c r="DI93" s="150"/>
      <c r="DJ93" s="150"/>
      <c r="DK93" s="150"/>
      <c r="DL93" s="150"/>
      <c r="DM93" s="150"/>
      <c r="DN93" s="150"/>
      <c r="DO93" s="150"/>
      <c r="DP93" s="150"/>
      <c r="DQ93" s="150"/>
      <c r="DR93" s="150"/>
      <c r="DS93" s="150"/>
      <c r="DT93" s="150"/>
      <c r="DU93" s="150"/>
      <c r="DV93" s="150"/>
      <c r="DW93" s="150"/>
      <c r="DX93" s="150"/>
      <c r="DY93" s="150"/>
      <c r="DZ93" s="150"/>
      <c r="EA93" s="150"/>
      <c r="EB93" s="150"/>
      <c r="EC93" s="150"/>
      <c r="ED93" s="150"/>
      <c r="EE93" s="150"/>
      <c r="EF93" s="150"/>
      <c r="EG93" s="150"/>
      <c r="EH93" s="150"/>
      <c r="EI93" s="150"/>
      <c r="EJ93" s="150"/>
      <c r="EK93" s="150"/>
      <c r="EL93" s="150"/>
      <c r="EM93" s="150"/>
      <c r="EN93" s="150"/>
      <c r="EO93" s="150"/>
      <c r="EP93" s="150"/>
      <c r="EQ93" s="150"/>
      <c r="ER93" s="150"/>
      <c r="ES93" s="150"/>
      <c r="ET93" s="150"/>
      <c r="EU93" s="150"/>
      <c r="EV93" s="150"/>
      <c r="EW93" s="150"/>
      <c r="EX93" s="150"/>
      <c r="EY93" s="150"/>
      <c r="EZ93" s="150"/>
      <c r="FA93" s="150"/>
      <c r="FB93" s="150"/>
      <c r="FC93" s="150"/>
      <c r="FD93" s="150"/>
      <c r="FE93" s="150"/>
      <c r="FF93" s="150"/>
      <c r="FG93" s="150"/>
      <c r="FH93" s="150"/>
      <c r="FI93" s="150"/>
      <c r="FJ93" s="150"/>
      <c r="FK93" s="150"/>
      <c r="FL93" s="150"/>
      <c r="FM93" s="150"/>
      <c r="FN93" s="150"/>
      <c r="FO93" s="150"/>
      <c r="FP93" s="150"/>
      <c r="FQ93" s="150"/>
      <c r="FR93" s="150"/>
      <c r="FS93" s="150"/>
      <c r="FT93" s="150"/>
      <c r="FU93" s="150"/>
      <c r="FV93" s="150"/>
      <c r="FW93" s="150"/>
      <c r="FX93" s="150"/>
      <c r="FY93" s="150"/>
      <c r="FZ93" s="150"/>
      <c r="GA93" s="150"/>
      <c r="GB93" s="150"/>
      <c r="GC93" s="150"/>
      <c r="GD93" s="150"/>
      <c r="GE93" s="150"/>
      <c r="GF93" s="150"/>
      <c r="GG93" s="150"/>
      <c r="GH93" s="150"/>
      <c r="GI93" s="150"/>
      <c r="GJ93" s="150"/>
      <c r="GK93" s="150"/>
      <c r="GL93" s="150"/>
      <c r="GM93" s="150"/>
      <c r="GN93" s="150"/>
      <c r="GO93" s="150"/>
      <c r="GP93" s="150"/>
      <c r="GQ93" s="150"/>
      <c r="GR93" s="150"/>
      <c r="GS93" s="150"/>
      <c r="GT93" s="150"/>
      <c r="GU93" s="150"/>
      <c r="GV93" s="150"/>
      <c r="GW93" s="150"/>
      <c r="GX93" s="150"/>
      <c r="GY93" s="150"/>
      <c r="GZ93" s="150"/>
      <c r="HA93" s="150"/>
      <c r="HB93" s="150"/>
      <c r="HC93" s="150"/>
      <c r="HD93" s="150"/>
      <c r="HE93" s="150"/>
      <c r="HF93" s="150"/>
      <c r="HG93" s="150"/>
      <c r="HH93" s="150"/>
      <c r="HI93" s="150"/>
      <c r="HJ93" s="150"/>
      <c r="HK93" s="150"/>
      <c r="HL93" s="150"/>
      <c r="HM93" s="150"/>
      <c r="HN93" s="150"/>
      <c r="HO93" s="150"/>
      <c r="HP93" s="150"/>
      <c r="HQ93" s="150"/>
      <c r="HR93" s="150"/>
      <c r="HS93" s="150"/>
      <c r="HT93" s="150"/>
      <c r="HU93" s="150"/>
      <c r="HV93" s="150"/>
      <c r="HW93" s="150"/>
      <c r="HX93" s="150"/>
      <c r="HY93" s="150"/>
      <c r="HZ93" s="150"/>
      <c r="IA93" s="150"/>
      <c r="IB93" s="150"/>
      <c r="IC93" s="150"/>
      <c r="ID93" s="150"/>
      <c r="IE93" s="150"/>
      <c r="IF93" s="150"/>
      <c r="IG93" s="150"/>
      <c r="IH93" s="150"/>
      <c r="II93" s="150"/>
      <c r="IJ93" s="150"/>
      <c r="IK93" s="150"/>
      <c r="IL93" s="150"/>
      <c r="IM93" s="150"/>
      <c r="IN93" s="150"/>
      <c r="IO93" s="150"/>
      <c r="IP93" s="150"/>
      <c r="IQ93" s="150"/>
      <c r="IR93" s="150"/>
      <c r="IS93" s="150"/>
      <c r="IT93" s="150"/>
      <c r="IU93" s="150"/>
      <c r="IV93" s="150"/>
      <c r="IW93" s="150"/>
      <c r="IX93" s="150"/>
      <c r="IY93" s="150"/>
      <c r="IZ93" s="150"/>
      <c r="JA93" s="150"/>
      <c r="JB93" s="150"/>
      <c r="JC93" s="150"/>
      <c r="JD93" s="150"/>
      <c r="JE93" s="150"/>
      <c r="JF93" s="150"/>
      <c r="JG93" s="150"/>
      <c r="JH93" s="150"/>
      <c r="JI93" s="150"/>
      <c r="JJ93" s="150"/>
      <c r="JK93" s="150"/>
      <c r="JL93" s="150"/>
      <c r="JM93" s="150"/>
      <c r="JN93" s="150"/>
      <c r="JO93" s="150"/>
      <c r="JP93" s="150"/>
      <c r="JQ93" s="150"/>
      <c r="JR93" s="150"/>
      <c r="JS93" s="150"/>
      <c r="JT93" s="150"/>
      <c r="JU93" s="150"/>
      <c r="JV93" s="150"/>
      <c r="JW93" s="150"/>
      <c r="JX93" s="150"/>
      <c r="JY93" s="150"/>
      <c r="JZ93" s="150"/>
      <c r="KA93" s="150"/>
      <c r="KB93" s="150"/>
      <c r="KC93" s="150"/>
      <c r="KD93" s="150"/>
      <c r="KE93" s="150"/>
      <c r="KF93" s="150"/>
      <c r="KG93" s="150"/>
      <c r="KH93" s="150"/>
      <c r="KI93" s="150"/>
      <c r="KJ93" s="150"/>
      <c r="KK93" s="150"/>
      <c r="KL93" s="150"/>
      <c r="KM93" s="150"/>
      <c r="KN93" s="150"/>
      <c r="KO93" s="150"/>
      <c r="KP93" s="150"/>
      <c r="KQ93" s="150"/>
      <c r="KR93" s="150"/>
      <c r="KS93" s="150"/>
      <c r="KT93" s="150"/>
      <c r="KU93" s="150"/>
      <c r="KV93" s="150"/>
      <c r="KW93" s="150"/>
      <c r="KX93" s="150"/>
      <c r="KY93" s="150"/>
      <c r="KZ93" s="150"/>
      <c r="LA93" s="150"/>
      <c r="LB93" s="150"/>
      <c r="LC93" s="150"/>
      <c r="LD93" s="150"/>
      <c r="LE93" s="150"/>
      <c r="LF93" s="150"/>
      <c r="LG93" s="150"/>
      <c r="LH93" s="150"/>
      <c r="LI93" s="150"/>
      <c r="LJ93" s="150"/>
      <c r="LK93" s="150"/>
      <c r="LL93" s="150"/>
      <c r="LM93" s="150"/>
      <c r="LN93" s="150"/>
      <c r="LO93" s="150"/>
      <c r="LP93" s="150"/>
      <c r="LQ93" s="150"/>
      <c r="LR93" s="150"/>
      <c r="LS93" s="150"/>
      <c r="LT93" s="150"/>
      <c r="LU93" s="150"/>
      <c r="LV93" s="150"/>
      <c r="LW93" s="150"/>
      <c r="LX93" s="150"/>
      <c r="LY93" s="150"/>
      <c r="LZ93" s="150"/>
      <c r="MA93" s="150"/>
      <c r="MB93" s="150"/>
      <c r="MC93" s="150"/>
      <c r="MD93" s="150"/>
      <c r="ME93" s="150"/>
      <c r="MF93" s="150"/>
      <c r="MG93" s="150"/>
      <c r="MH93" s="150"/>
      <c r="MI93" s="150"/>
      <c r="MJ93" s="150"/>
      <c r="MK93" s="150"/>
      <c r="ML93" s="150"/>
      <c r="MM93" s="150"/>
      <c r="MN93" s="150"/>
      <c r="MO93" s="150"/>
      <c r="MP93" s="150"/>
      <c r="MQ93" s="150"/>
      <c r="MR93" s="150"/>
      <c r="MS93" s="150"/>
      <c r="MT93" s="150"/>
      <c r="MU93" s="150"/>
      <c r="MV93" s="150"/>
      <c r="MW93" s="150"/>
      <c r="MX93" s="150"/>
      <c r="MY93" s="150"/>
      <c r="MZ93" s="150"/>
      <c r="NA93" s="150"/>
      <c r="NB93" s="150"/>
      <c r="NC93" s="150"/>
      <c r="ND93" s="150"/>
      <c r="NE93" s="150"/>
      <c r="NF93" s="150"/>
      <c r="NG93" s="150"/>
      <c r="NH93" s="150"/>
      <c r="NI93" s="150"/>
      <c r="NJ93" s="150"/>
      <c r="NK93" s="150"/>
      <c r="NL93" s="150"/>
      <c r="NM93" s="150"/>
      <c r="NN93" s="150"/>
      <c r="NO93" s="150"/>
      <c r="NP93" s="150"/>
      <c r="NQ93" s="150"/>
      <c r="NR93" s="150"/>
      <c r="NS93" s="150"/>
      <c r="NT93" s="150"/>
      <c r="NU93" s="150"/>
      <c r="NV93" s="150"/>
      <c r="NW93" s="150"/>
      <c r="NX93" s="150"/>
      <c r="NY93" s="150"/>
      <c r="NZ93" s="150"/>
      <c r="OA93" s="150"/>
      <c r="OB93" s="150"/>
      <c r="OC93" s="150"/>
      <c r="OD93" s="150"/>
      <c r="OE93" s="150"/>
      <c r="OF93" s="150"/>
      <c r="OG93" s="150"/>
      <c r="OH93" s="150"/>
      <c r="OI93" s="150"/>
      <c r="OJ93" s="150"/>
      <c r="OK93" s="150"/>
      <c r="OL93" s="150"/>
      <c r="OM93" s="150"/>
      <c r="ON93" s="150"/>
      <c r="OO93" s="150"/>
      <c r="OP93" s="150"/>
      <c r="OQ93" s="150"/>
      <c r="OR93" s="150"/>
      <c r="OS93" s="150"/>
      <c r="OT93" s="150"/>
      <c r="OU93" s="150"/>
      <c r="OV93" s="150"/>
      <c r="OW93" s="150"/>
      <c r="OX93" s="150"/>
      <c r="OY93" s="150"/>
      <c r="OZ93" s="150"/>
      <c r="PA93" s="150"/>
      <c r="PB93" s="150"/>
      <c r="PC93" s="150"/>
      <c r="PD93" s="150"/>
      <c r="PE93" s="150"/>
      <c r="PF93" s="150"/>
      <c r="PG93" s="150"/>
      <c r="PH93" s="150"/>
      <c r="PI93" s="150"/>
      <c r="PJ93" s="150"/>
      <c r="PK93" s="150"/>
      <c r="PL93" s="150"/>
      <c r="PM93" s="150"/>
      <c r="PN93" s="150"/>
      <c r="PO93" s="150"/>
      <c r="PP93" s="150"/>
      <c r="PQ93" s="150"/>
      <c r="PR93" s="150"/>
      <c r="PS93" s="150"/>
      <c r="PT93" s="150"/>
      <c r="PU93" s="150"/>
      <c r="PV93" s="150"/>
      <c r="PW93" s="150"/>
      <c r="PX93" s="150"/>
      <c r="PY93" s="150"/>
      <c r="PZ93" s="150"/>
      <c r="QA93" s="150"/>
      <c r="QB93" s="150"/>
      <c r="QC93" s="150"/>
      <c r="QD93" s="150"/>
      <c r="QE93" s="150"/>
      <c r="QF93" s="150"/>
      <c r="QG93" s="150"/>
      <c r="QH93" s="150"/>
      <c r="QI93" s="150"/>
      <c r="QJ93" s="150"/>
      <c r="QK93" s="150"/>
      <c r="QL93" s="150"/>
      <c r="QM93" s="150"/>
      <c r="QN93" s="150"/>
      <c r="QO93" s="150"/>
      <c r="QP93" s="150"/>
      <c r="QQ93" s="150"/>
      <c r="QR93" s="150"/>
      <c r="QS93" s="150"/>
      <c r="QT93" s="150"/>
      <c r="QU93" s="150"/>
      <c r="QV93" s="150"/>
      <c r="QW93" s="150"/>
      <c r="QX93" s="150"/>
      <c r="QY93" s="150"/>
      <c r="QZ93" s="150"/>
      <c r="RA93" s="150"/>
      <c r="RB93" s="150"/>
      <c r="RC93" s="150"/>
      <c r="RD93" s="150"/>
      <c r="RE93" s="150"/>
      <c r="RF93" s="150"/>
      <c r="RG93" s="150"/>
      <c r="RH93" s="150"/>
      <c r="RI93" s="150"/>
      <c r="RJ93" s="150"/>
      <c r="RK93" s="150"/>
      <c r="RL93" s="150"/>
      <c r="RM93" s="150"/>
      <c r="RN93" s="150"/>
      <c r="RO93" s="150"/>
      <c r="RP93" s="150"/>
      <c r="RQ93" s="150"/>
      <c r="RR93" s="150"/>
      <c r="RS93" s="150"/>
      <c r="RT93" s="150"/>
      <c r="RU93" s="150"/>
      <c r="RV93" s="150"/>
      <c r="RW93" s="150"/>
      <c r="RX93" s="150"/>
      <c r="RY93" s="150"/>
      <c r="RZ93" s="150"/>
      <c r="SA93" s="150"/>
      <c r="SB93" s="150"/>
      <c r="SC93" s="150"/>
      <c r="SD93" s="150"/>
      <c r="SE93" s="150"/>
      <c r="SF93" s="150"/>
      <c r="SG93" s="150"/>
      <c r="SH93" s="150"/>
      <c r="SI93" s="150"/>
      <c r="SJ93" s="150"/>
      <c r="SK93" s="150"/>
      <c r="SL93" s="150"/>
      <c r="SM93" s="150"/>
      <c r="SN93" s="150"/>
      <c r="SO93" s="150"/>
      <c r="SP93" s="150"/>
      <c r="SQ93" s="150"/>
      <c r="SR93" s="150"/>
      <c r="SS93" s="150"/>
      <c r="ST93" s="150"/>
      <c r="SU93" s="150"/>
      <c r="SV93" s="150"/>
      <c r="SW93" s="150"/>
      <c r="SX93" s="150"/>
      <c r="SY93" s="150"/>
      <c r="SZ93" s="150"/>
      <c r="TA93" s="150"/>
      <c r="TB93" s="150"/>
      <c r="TC93" s="150"/>
      <c r="TD93" s="150"/>
      <c r="TE93" s="150"/>
      <c r="TF93" s="150"/>
      <c r="TG93" s="150"/>
      <c r="TH93" s="150"/>
      <c r="TI93" s="150"/>
      <c r="TJ93" s="150"/>
      <c r="TK93" s="150"/>
      <c r="TL93" s="150"/>
      <c r="TM93" s="150"/>
      <c r="TN93" s="150"/>
      <c r="TO93" s="150"/>
      <c r="TP93" s="150"/>
      <c r="TQ93" s="150"/>
      <c r="TR93" s="150"/>
      <c r="TS93" s="150"/>
      <c r="TT93" s="150"/>
      <c r="TU93" s="150"/>
      <c r="TV93" s="150"/>
      <c r="TW93" s="150"/>
      <c r="TX93" s="150"/>
      <c r="TY93" s="150"/>
      <c r="TZ93" s="150"/>
      <c r="UA93" s="150"/>
      <c r="UB93" s="150"/>
      <c r="UC93" s="150"/>
      <c r="UD93" s="150"/>
      <c r="UE93" s="150"/>
      <c r="UF93" s="150"/>
      <c r="UG93" s="150"/>
      <c r="UH93" s="150"/>
      <c r="UI93" s="150"/>
      <c r="UJ93" s="150"/>
      <c r="UK93" s="150"/>
      <c r="UL93" s="150"/>
      <c r="UM93" s="150"/>
      <c r="UN93" s="150"/>
      <c r="UO93" s="150"/>
      <c r="UP93" s="150"/>
      <c r="UQ93" s="150"/>
      <c r="US93" s="150"/>
      <c r="UT93" s="150"/>
      <c r="UU93" s="150"/>
      <c r="UV93" s="150"/>
      <c r="UW93" s="150"/>
      <c r="UX93" s="150"/>
      <c r="UY93" s="150"/>
      <c r="UZ93" s="150"/>
      <c r="VA93" s="150"/>
      <c r="VB93" s="150"/>
      <c r="VC93" s="150"/>
      <c r="VD93" s="150"/>
      <c r="VE93" s="150"/>
      <c r="VF93" s="150"/>
      <c r="VG93" s="150"/>
      <c r="VH93" s="150"/>
      <c r="VI93" s="150"/>
      <c r="VJ93" s="150"/>
      <c r="VK93" s="150"/>
      <c r="VL93" s="150"/>
      <c r="VN93" s="150"/>
      <c r="VO93" s="150"/>
      <c r="VP93" s="150"/>
      <c r="VQ93" s="150"/>
      <c r="VR93" s="150"/>
      <c r="VS93" s="150"/>
      <c r="VT93" s="150"/>
      <c r="VU93" s="150"/>
      <c r="VV93" s="150"/>
      <c r="VW93" s="150"/>
      <c r="VX93" s="150"/>
      <c r="VY93" s="150"/>
      <c r="VZ93" s="150"/>
      <c r="WA93" s="150"/>
      <c r="WB93" s="150"/>
      <c r="WC93" s="150"/>
      <c r="WD93" s="150"/>
      <c r="WE93" s="150"/>
      <c r="WF93" s="150"/>
      <c r="WG93" s="150"/>
      <c r="WI93" s="150"/>
      <c r="WJ93" s="150"/>
      <c r="WK93" s="150"/>
      <c r="WL93" s="150"/>
      <c r="WM93" s="150"/>
      <c r="WN93" s="150"/>
      <c r="WO93" s="150"/>
      <c r="WP93" s="150"/>
      <c r="WQ93" s="150"/>
      <c r="WR93" s="150"/>
      <c r="WS93" s="150"/>
      <c r="WT93" s="150"/>
      <c r="WU93" s="150"/>
      <c r="WV93" s="150"/>
      <c r="WW93" s="150"/>
      <c r="WX93" s="150"/>
      <c r="WY93" s="150"/>
      <c r="WZ93" s="150"/>
      <c r="XA93" s="150"/>
      <c r="XB93" s="150"/>
      <c r="XD93" s="150"/>
      <c r="XE93" s="150"/>
      <c r="XF93" s="150"/>
      <c r="XG93" s="150"/>
      <c r="XH93" s="150"/>
      <c r="XI93" s="150"/>
      <c r="XJ93" s="150"/>
      <c r="XK93" s="150"/>
      <c r="XL93" s="150"/>
      <c r="XM93" s="150"/>
      <c r="XN93" s="150"/>
      <c r="XO93" s="150"/>
      <c r="XP93" s="150"/>
      <c r="XQ93" s="150"/>
      <c r="XR93" s="150"/>
      <c r="XS93" s="150"/>
      <c r="XT93" s="150"/>
      <c r="XU93" s="150"/>
      <c r="XV93" s="150"/>
      <c r="XW93" s="150"/>
      <c r="XY93" s="150"/>
      <c r="XZ93" s="150"/>
      <c r="YA93" s="150"/>
      <c r="YB93" s="150"/>
      <c r="YC93" s="150"/>
      <c r="YD93" s="150"/>
      <c r="YE93" s="150"/>
      <c r="YF93" s="150"/>
      <c r="YG93" s="150"/>
      <c r="YH93" s="150"/>
      <c r="YI93" s="150"/>
      <c r="YJ93" s="150"/>
      <c r="YK93" s="150"/>
      <c r="YL93" s="150"/>
      <c r="YM93" s="150"/>
      <c r="YN93" s="150"/>
      <c r="YO93" s="150"/>
      <c r="YP93" s="150"/>
      <c r="YQ93" s="150"/>
      <c r="YR93" s="150"/>
      <c r="YT93" s="150"/>
      <c r="YU93" s="150"/>
      <c r="YV93" s="150"/>
      <c r="YW93" s="150"/>
      <c r="YX93" s="150"/>
      <c r="YY93" s="150"/>
      <c r="YZ93" s="150"/>
      <c r="ZA93" s="150"/>
      <c r="ZB93" s="150"/>
      <c r="ZC93" s="150"/>
      <c r="ZD93" s="150"/>
      <c r="ZE93" s="150"/>
      <c r="ZF93" s="150"/>
      <c r="ZG93" s="150"/>
      <c r="ZH93" s="150"/>
      <c r="ZI93" s="150"/>
      <c r="ZJ93" s="150"/>
      <c r="ZK93" s="150"/>
      <c r="ZL93" s="150"/>
      <c r="ZM93" s="150"/>
      <c r="ZO93" s="150"/>
      <c r="ZP93" s="150"/>
      <c r="ZQ93" s="150"/>
      <c r="ZR93" s="150"/>
      <c r="ZS93" s="150"/>
      <c r="ZT93" s="150"/>
      <c r="ZU93" s="150"/>
      <c r="ZV93" s="150"/>
      <c r="ZW93" s="150"/>
      <c r="ZX93" s="150"/>
      <c r="ZY93" s="150"/>
      <c r="ZZ93" s="150"/>
      <c r="AAA93" s="150"/>
      <c r="AAB93" s="150"/>
      <c r="AAC93" s="150"/>
      <c r="AAD93" s="150"/>
      <c r="AAE93" s="150"/>
      <c r="AAF93" s="150"/>
      <c r="AAG93" s="150"/>
      <c r="AAH93" s="150"/>
      <c r="AAJ93" s="150"/>
      <c r="AAK93" s="150"/>
      <c r="AAL93" s="150"/>
      <c r="AAM93" s="150"/>
      <c r="AAN93" s="150"/>
      <c r="AAO93" s="150"/>
      <c r="AAP93" s="150"/>
      <c r="AAQ93" s="150"/>
      <c r="AAR93" s="150"/>
      <c r="AAS93" s="150"/>
      <c r="AAT93" s="150"/>
      <c r="AAU93" s="150"/>
      <c r="AAV93" s="150"/>
      <c r="AAW93" s="150"/>
      <c r="AAX93" s="150"/>
      <c r="AAY93" s="150"/>
      <c r="AAZ93" s="150"/>
      <c r="ABA93" s="150"/>
      <c r="ABB93" s="150"/>
      <c r="ABC93" s="150"/>
      <c r="ABE93" s="150"/>
      <c r="ABF93" s="150"/>
      <c r="ABG93" s="150"/>
      <c r="ABH93" s="150"/>
      <c r="ABI93" s="150"/>
      <c r="ABJ93" s="150"/>
      <c r="ABK93" s="150"/>
      <c r="ABL93" s="150"/>
      <c r="ABM93" s="150"/>
      <c r="ABN93" s="150"/>
      <c r="ABO93" s="150"/>
      <c r="ABP93" s="150"/>
      <c r="ABQ93" s="150"/>
      <c r="ABR93" s="150"/>
      <c r="ABS93" s="150"/>
      <c r="ABT93" s="150"/>
      <c r="ABU93" s="150"/>
      <c r="ABV93" s="150"/>
      <c r="ABW93" s="150"/>
      <c r="ABX93" s="150"/>
      <c r="ABZ93" s="150"/>
      <c r="ACA93" s="150"/>
      <c r="ACB93" s="150"/>
      <c r="ACC93" s="150"/>
      <c r="ACD93" s="150"/>
      <c r="ACE93" s="150"/>
      <c r="ACF93" s="150"/>
      <c r="ACG93" s="150"/>
      <c r="ACH93" s="150"/>
      <c r="ACI93" s="150"/>
      <c r="ACJ93" s="150"/>
      <c r="ACK93" s="150"/>
      <c r="ACL93" s="150"/>
      <c r="ACM93" s="150"/>
      <c r="ACN93" s="150"/>
      <c r="ACO93" s="150"/>
      <c r="ACP93" s="150"/>
      <c r="ACQ93" s="150"/>
      <c r="ACR93" s="150"/>
      <c r="ACS93" s="150"/>
      <c r="ACU93" s="150"/>
      <c r="ACV93" s="150"/>
      <c r="ACW93" s="150"/>
      <c r="ACX93" s="150"/>
      <c r="ACY93" s="150"/>
      <c r="ACZ93" s="150"/>
      <c r="ADA93" s="150"/>
      <c r="ADB93" s="150"/>
      <c r="ADC93" s="150"/>
      <c r="ADD93" s="150"/>
      <c r="ADE93" s="150"/>
      <c r="ADF93" s="150"/>
      <c r="ADG93" s="150"/>
      <c r="ADH93" s="150"/>
      <c r="ADI93" s="150"/>
      <c r="ADJ93" s="150"/>
      <c r="ADK93" s="150"/>
      <c r="ADL93" s="150"/>
      <c r="ADM93" s="150"/>
      <c r="ADN93" s="150"/>
      <c r="ADP93" s="150"/>
      <c r="ADQ93" s="150"/>
      <c r="ADR93" s="150"/>
      <c r="ADS93" s="150"/>
      <c r="ADT93" s="150"/>
      <c r="ADU93" s="150"/>
      <c r="ADV93" s="150"/>
      <c r="ADW93" s="150"/>
      <c r="ADX93" s="150"/>
      <c r="ADY93" s="150"/>
      <c r="ADZ93" s="150"/>
      <c r="AEA93" s="150"/>
      <c r="AEB93" s="150"/>
      <c r="AEC93" s="150"/>
      <c r="AED93" s="150"/>
      <c r="AEE93" s="150"/>
      <c r="AEF93" s="150"/>
      <c r="AEG93" s="150"/>
      <c r="AEH93" s="150"/>
      <c r="AEI93" s="150"/>
      <c r="AEK93" s="150"/>
      <c r="AEL93" s="150"/>
      <c r="AEM93" s="150"/>
      <c r="AEN93" s="150"/>
      <c r="AEO93" s="150"/>
      <c r="AEP93" s="150"/>
      <c r="AEQ93" s="150"/>
      <c r="AER93" s="150"/>
      <c r="AES93" s="150"/>
      <c r="AET93" s="150"/>
      <c r="AEU93" s="150"/>
      <c r="AEV93" s="150"/>
      <c r="AEW93" s="150"/>
      <c r="AEX93" s="150"/>
      <c r="AEY93" s="150"/>
      <c r="AEZ93" s="150"/>
      <c r="AFA93" s="150"/>
      <c r="AFB93" s="150"/>
      <c r="AFC93" s="150"/>
      <c r="AFD93" s="150"/>
    </row>
    <row r="94" spans="1:836" s="159" customFormat="1" ht="20.100000000000001" customHeight="1" outlineLevel="4">
      <c r="A94" s="166"/>
      <c r="B94" s="162" t="s">
        <v>497</v>
      </c>
      <c r="C94" s="100" t="s">
        <v>404</v>
      </c>
      <c r="D94" s="110"/>
      <c r="E94" s="167"/>
      <c r="F94" s="211">
        <f>G56+14</f>
        <v>45556</v>
      </c>
      <c r="G94" s="212">
        <f>F94</f>
        <v>45556</v>
      </c>
      <c r="H94" s="156">
        <f t="shared" si="76"/>
        <v>1</v>
      </c>
      <c r="I94" s="157">
        <f t="shared" ca="1" si="80"/>
        <v>0</v>
      </c>
      <c r="J94" s="207">
        <f ca="1">H94*K94-H94*I94</f>
        <v>0</v>
      </c>
      <c r="K94" s="111">
        <v>0</v>
      </c>
      <c r="L94" s="158"/>
      <c r="M94" s="158"/>
      <c r="N94" s="158"/>
      <c r="O94" s="158"/>
      <c r="P94" s="158"/>
      <c r="Q94" s="158"/>
      <c r="R94" s="158"/>
      <c r="S94" s="158"/>
      <c r="T94" s="158"/>
      <c r="U94" s="158"/>
      <c r="V94" s="158"/>
      <c r="W94" s="158"/>
      <c r="X94" s="158"/>
      <c r="Y94" s="158"/>
      <c r="Z94" s="158"/>
      <c r="AA94" s="158"/>
      <c r="AB94" s="158"/>
      <c r="AC94" s="158"/>
      <c r="AD94" s="158"/>
      <c r="AE94" s="158"/>
      <c r="AF94" s="158"/>
      <c r="AG94" s="158"/>
      <c r="AH94" s="158"/>
      <c r="AI94" s="158"/>
      <c r="AJ94" s="158"/>
      <c r="AK94" s="158"/>
      <c r="AL94" s="158"/>
      <c r="AM94" s="158"/>
      <c r="AN94" s="158"/>
      <c r="AO94" s="158"/>
      <c r="AP94" s="158"/>
      <c r="AQ94" s="158"/>
      <c r="AR94" s="158"/>
      <c r="AS94" s="158"/>
      <c r="AT94" s="158"/>
      <c r="AU94" s="158"/>
      <c r="AV94" s="158"/>
      <c r="AW94" s="158"/>
      <c r="AX94" s="158"/>
      <c r="AY94" s="158"/>
      <c r="AZ94" s="158"/>
      <c r="BA94" s="158"/>
      <c r="BB94" s="158"/>
      <c r="BC94" s="158"/>
      <c r="BD94" s="158"/>
      <c r="BE94" s="158"/>
      <c r="BF94" s="158"/>
      <c r="BG94" s="158"/>
      <c r="BH94" s="158"/>
      <c r="BI94" s="158"/>
      <c r="BJ94" s="158"/>
      <c r="BK94" s="158"/>
      <c r="BL94" s="158"/>
      <c r="BM94" s="158"/>
      <c r="BN94" s="158"/>
      <c r="BO94" s="158"/>
      <c r="BP94" s="158"/>
      <c r="BQ94" s="158"/>
      <c r="BR94" s="158"/>
      <c r="BS94" s="158"/>
      <c r="BT94" s="158"/>
      <c r="BU94" s="158"/>
      <c r="BV94" s="158"/>
      <c r="BW94" s="158"/>
      <c r="BX94" s="158"/>
      <c r="BY94" s="158"/>
      <c r="BZ94" s="158"/>
      <c r="CA94" s="158"/>
      <c r="CB94" s="158"/>
      <c r="CC94" s="158"/>
      <c r="CD94" s="158"/>
      <c r="CE94" s="158"/>
      <c r="CF94" s="158"/>
      <c r="CG94" s="158"/>
      <c r="CH94" s="158"/>
      <c r="CI94" s="158"/>
      <c r="CJ94" s="158"/>
      <c r="CK94" s="158"/>
      <c r="CL94" s="158"/>
      <c r="CM94" s="158"/>
      <c r="CN94" s="158"/>
      <c r="CO94" s="158"/>
      <c r="CP94" s="158"/>
      <c r="CQ94" s="158"/>
      <c r="CR94" s="158"/>
      <c r="CS94" s="158"/>
      <c r="CT94" s="158"/>
      <c r="CU94" s="158"/>
      <c r="CV94" s="158"/>
      <c r="CW94" s="158"/>
      <c r="CX94" s="158"/>
      <c r="CY94" s="158"/>
      <c r="CZ94" s="158"/>
      <c r="DA94" s="158"/>
      <c r="DB94" s="158"/>
      <c r="DC94" s="158"/>
      <c r="DD94" s="158"/>
      <c r="DE94" s="158"/>
      <c r="DF94" s="158"/>
      <c r="DG94" s="158"/>
      <c r="DH94" s="158"/>
      <c r="DI94" s="158"/>
      <c r="DJ94" s="158"/>
      <c r="DK94" s="158"/>
      <c r="DL94" s="158"/>
      <c r="DM94" s="158"/>
      <c r="DN94" s="158"/>
      <c r="DO94" s="158"/>
      <c r="DP94" s="158"/>
      <c r="DQ94" s="158"/>
      <c r="DR94" s="158"/>
      <c r="DS94" s="158"/>
      <c r="DT94" s="158"/>
      <c r="DU94" s="158"/>
      <c r="DV94" s="158"/>
      <c r="DW94" s="158"/>
      <c r="DX94" s="158"/>
      <c r="DY94" s="158"/>
      <c r="DZ94" s="158"/>
      <c r="EA94" s="158"/>
      <c r="EB94" s="158"/>
      <c r="EC94" s="158"/>
      <c r="ED94" s="158"/>
      <c r="EE94" s="158"/>
      <c r="EF94" s="158"/>
      <c r="EG94" s="158"/>
      <c r="EH94" s="158"/>
      <c r="EI94" s="158"/>
      <c r="EJ94" s="158"/>
      <c r="EK94" s="158"/>
      <c r="EL94" s="158"/>
      <c r="EM94" s="158"/>
      <c r="EN94" s="158"/>
      <c r="EO94" s="158"/>
      <c r="EP94" s="158"/>
      <c r="EQ94" s="158"/>
      <c r="ER94" s="158"/>
      <c r="ES94" s="158"/>
      <c r="ET94" s="158"/>
      <c r="EU94" s="158"/>
      <c r="EV94" s="158"/>
      <c r="EW94" s="158"/>
      <c r="EX94" s="158"/>
      <c r="EY94" s="158"/>
      <c r="EZ94" s="158"/>
      <c r="FA94" s="158"/>
      <c r="FB94" s="158"/>
      <c r="FC94" s="158"/>
      <c r="FD94" s="158"/>
      <c r="FE94" s="158"/>
      <c r="FF94" s="158"/>
      <c r="FG94" s="158"/>
      <c r="FH94" s="158"/>
      <c r="FI94" s="158"/>
      <c r="FJ94" s="158"/>
      <c r="FK94" s="158"/>
      <c r="FL94" s="158"/>
      <c r="FM94" s="158"/>
      <c r="FN94" s="158"/>
      <c r="FO94" s="158"/>
      <c r="FP94" s="158"/>
      <c r="FQ94" s="158"/>
      <c r="FR94" s="158"/>
      <c r="FS94" s="158"/>
      <c r="FT94" s="158"/>
      <c r="FU94" s="158"/>
      <c r="FV94" s="158"/>
      <c r="FW94" s="158"/>
      <c r="FX94" s="158"/>
      <c r="FY94" s="158"/>
      <c r="FZ94" s="158"/>
      <c r="GA94" s="158"/>
      <c r="GB94" s="158"/>
      <c r="GC94" s="158"/>
      <c r="GD94" s="158"/>
      <c r="GE94" s="158"/>
      <c r="GF94" s="158"/>
      <c r="GG94" s="158"/>
      <c r="GH94" s="158"/>
      <c r="GI94" s="158"/>
      <c r="GJ94" s="158"/>
      <c r="GK94" s="158"/>
      <c r="GL94" s="158"/>
      <c r="GM94" s="158"/>
      <c r="GN94" s="158"/>
      <c r="GO94" s="158"/>
      <c r="GP94" s="158"/>
      <c r="GQ94" s="158"/>
      <c r="GR94" s="158"/>
      <c r="GS94" s="158"/>
      <c r="GT94" s="158"/>
      <c r="GU94" s="158"/>
      <c r="GV94" s="158"/>
      <c r="GW94" s="158"/>
      <c r="GX94" s="158"/>
      <c r="GY94" s="158"/>
      <c r="GZ94" s="158"/>
      <c r="HA94" s="158"/>
      <c r="HB94" s="158"/>
      <c r="HC94" s="158"/>
      <c r="HD94" s="158"/>
      <c r="HE94" s="158"/>
      <c r="HF94" s="158"/>
      <c r="HG94" s="158"/>
      <c r="HH94" s="158"/>
      <c r="HI94" s="158"/>
      <c r="HJ94" s="158"/>
      <c r="HK94" s="158"/>
      <c r="HL94" s="158"/>
      <c r="HM94" s="158"/>
      <c r="HN94" s="158"/>
      <c r="HO94" s="158"/>
      <c r="HP94" s="158"/>
      <c r="HQ94" s="158"/>
      <c r="HR94" s="158"/>
      <c r="HS94" s="158"/>
      <c r="HT94" s="158"/>
      <c r="HU94" s="158"/>
      <c r="HV94" s="158"/>
      <c r="HW94" s="158"/>
      <c r="HX94" s="158"/>
      <c r="HY94" s="158"/>
      <c r="HZ94" s="158"/>
      <c r="IA94" s="158"/>
      <c r="IB94" s="158"/>
      <c r="IC94" s="158"/>
      <c r="ID94" s="158"/>
      <c r="IE94" s="158"/>
      <c r="IF94" s="158"/>
      <c r="IG94" s="158"/>
      <c r="IH94" s="158"/>
      <c r="II94" s="158"/>
      <c r="IJ94" s="158"/>
      <c r="IK94" s="158"/>
      <c r="IL94" s="158"/>
      <c r="IM94" s="158"/>
      <c r="IN94" s="158"/>
      <c r="IO94" s="158"/>
      <c r="IP94" s="158"/>
      <c r="IQ94" s="158"/>
      <c r="IR94" s="158"/>
      <c r="IS94" s="158"/>
      <c r="IT94" s="158"/>
      <c r="IU94" s="158"/>
      <c r="IV94" s="158"/>
      <c r="IW94" s="158"/>
      <c r="IX94" s="158"/>
      <c r="IY94" s="158"/>
      <c r="IZ94" s="158"/>
      <c r="JA94" s="158"/>
      <c r="JB94" s="158"/>
      <c r="JC94" s="158"/>
      <c r="JD94" s="158"/>
      <c r="JE94" s="158"/>
      <c r="JF94" s="158"/>
      <c r="JG94" s="158"/>
      <c r="JH94" s="158"/>
      <c r="JI94" s="158"/>
      <c r="JJ94" s="158"/>
      <c r="JK94" s="158"/>
      <c r="JL94" s="158"/>
      <c r="JM94" s="158"/>
      <c r="JN94" s="158"/>
      <c r="JO94" s="158"/>
      <c r="JP94" s="158"/>
      <c r="JQ94" s="158"/>
      <c r="JR94" s="158"/>
      <c r="JS94" s="158"/>
      <c r="JT94" s="158"/>
      <c r="JU94" s="158"/>
      <c r="JV94" s="158"/>
      <c r="JW94" s="158"/>
      <c r="JX94" s="158"/>
      <c r="JY94" s="158"/>
      <c r="JZ94" s="158"/>
      <c r="KA94" s="158"/>
      <c r="KB94" s="158"/>
      <c r="KC94" s="158"/>
      <c r="KD94" s="158"/>
      <c r="KE94" s="158"/>
      <c r="KF94" s="158"/>
      <c r="KG94" s="158"/>
      <c r="KH94" s="158"/>
      <c r="KI94" s="158"/>
      <c r="KJ94" s="158"/>
      <c r="KK94" s="158"/>
      <c r="KL94" s="158"/>
      <c r="KM94" s="158"/>
      <c r="KN94" s="158"/>
      <c r="KO94" s="158"/>
      <c r="KP94" s="158"/>
      <c r="KQ94" s="158"/>
      <c r="KR94" s="158"/>
      <c r="KS94" s="158"/>
      <c r="KT94" s="158"/>
      <c r="KU94" s="158"/>
      <c r="KV94" s="158"/>
      <c r="KW94" s="158"/>
      <c r="KX94" s="158"/>
      <c r="KY94" s="158"/>
      <c r="KZ94" s="158"/>
      <c r="LA94" s="158"/>
      <c r="LB94" s="158"/>
      <c r="LC94" s="158"/>
      <c r="LD94" s="158"/>
      <c r="LE94" s="158"/>
      <c r="LF94" s="158"/>
      <c r="LG94" s="158"/>
      <c r="LH94" s="158"/>
      <c r="LI94" s="158"/>
      <c r="LJ94" s="158"/>
      <c r="LK94" s="158"/>
      <c r="LL94" s="158"/>
      <c r="LM94" s="158"/>
      <c r="LN94" s="158"/>
      <c r="LO94" s="158"/>
      <c r="LP94" s="158"/>
      <c r="LQ94" s="158"/>
      <c r="LR94" s="158"/>
      <c r="LS94" s="158"/>
      <c r="LT94" s="158"/>
      <c r="LU94" s="158"/>
      <c r="LV94" s="158"/>
      <c r="LW94" s="158"/>
      <c r="LX94" s="158"/>
      <c r="LY94" s="158"/>
      <c r="LZ94" s="158"/>
      <c r="MA94" s="158"/>
      <c r="MB94" s="158"/>
      <c r="MC94" s="158"/>
      <c r="MD94" s="158"/>
      <c r="ME94" s="158"/>
      <c r="MF94" s="158"/>
      <c r="MG94" s="158"/>
      <c r="MH94" s="158"/>
      <c r="MI94" s="158"/>
      <c r="MJ94" s="158"/>
      <c r="MK94" s="158"/>
      <c r="ML94" s="158"/>
      <c r="MM94" s="158"/>
      <c r="MN94" s="158"/>
      <c r="MO94" s="158"/>
      <c r="MP94" s="158"/>
      <c r="MQ94" s="158"/>
      <c r="MR94" s="158"/>
      <c r="MS94" s="158"/>
      <c r="MT94" s="158"/>
      <c r="MU94" s="158"/>
      <c r="MV94" s="158"/>
      <c r="MW94" s="158"/>
      <c r="MX94" s="158"/>
      <c r="MY94" s="158"/>
      <c r="MZ94" s="158"/>
      <c r="NA94" s="158"/>
      <c r="NB94" s="158"/>
      <c r="NC94" s="158"/>
      <c r="ND94" s="158"/>
      <c r="NE94" s="158"/>
      <c r="NF94" s="158"/>
      <c r="NG94" s="158"/>
      <c r="NH94" s="158"/>
      <c r="NI94" s="158"/>
      <c r="NJ94" s="158"/>
      <c r="NK94" s="158"/>
      <c r="NL94" s="158"/>
      <c r="NM94" s="158"/>
      <c r="NN94" s="158"/>
      <c r="NO94" s="158"/>
      <c r="NP94" s="158"/>
      <c r="NQ94" s="158"/>
      <c r="NR94" s="158"/>
      <c r="NS94" s="158"/>
      <c r="NT94" s="158"/>
      <c r="NU94" s="158"/>
      <c r="NV94" s="158"/>
      <c r="NW94" s="158"/>
      <c r="NX94" s="158"/>
      <c r="NY94" s="158"/>
      <c r="NZ94" s="158"/>
      <c r="OA94" s="158"/>
      <c r="OB94" s="158"/>
      <c r="OC94" s="158"/>
      <c r="OD94" s="158"/>
      <c r="OE94" s="158"/>
      <c r="OF94" s="158"/>
      <c r="OG94" s="158"/>
      <c r="OH94" s="158"/>
      <c r="OI94" s="158"/>
      <c r="OJ94" s="158"/>
      <c r="OK94" s="158"/>
      <c r="OL94" s="158"/>
      <c r="OM94" s="158"/>
      <c r="ON94" s="158"/>
      <c r="OO94" s="158"/>
      <c r="OP94" s="158"/>
      <c r="OQ94" s="158"/>
      <c r="OR94" s="158"/>
      <c r="OS94" s="158"/>
      <c r="OT94" s="158"/>
      <c r="OU94" s="158"/>
      <c r="OV94" s="158"/>
      <c r="OW94" s="158"/>
      <c r="OX94" s="158"/>
      <c r="OY94" s="158"/>
      <c r="OZ94" s="158"/>
      <c r="PA94" s="158"/>
      <c r="PB94" s="158"/>
      <c r="PC94" s="158"/>
      <c r="PD94" s="158"/>
      <c r="PE94" s="158"/>
      <c r="PF94" s="158"/>
      <c r="PG94" s="158"/>
      <c r="PH94" s="158"/>
      <c r="PI94" s="158"/>
      <c r="PJ94" s="158"/>
      <c r="PK94" s="158"/>
      <c r="PL94" s="158"/>
      <c r="PM94" s="158"/>
      <c r="PN94" s="158"/>
      <c r="PO94" s="158"/>
      <c r="PP94" s="158"/>
      <c r="PQ94" s="158"/>
      <c r="PR94" s="158"/>
      <c r="PS94" s="158"/>
      <c r="PT94" s="158"/>
      <c r="PU94" s="158"/>
      <c r="PV94" s="158"/>
      <c r="PW94" s="158"/>
      <c r="PX94" s="158"/>
      <c r="PY94" s="158"/>
      <c r="PZ94" s="158"/>
      <c r="QA94" s="158"/>
      <c r="QB94" s="158"/>
      <c r="QC94" s="158"/>
      <c r="QD94" s="158"/>
      <c r="QE94" s="158"/>
      <c r="QF94" s="158"/>
      <c r="QG94" s="158"/>
      <c r="QH94" s="158"/>
      <c r="QI94" s="158"/>
      <c r="QJ94" s="158"/>
      <c r="QK94" s="158"/>
      <c r="QL94" s="158"/>
      <c r="QM94" s="158"/>
      <c r="QN94" s="158"/>
      <c r="QO94" s="158"/>
      <c r="QP94" s="158"/>
      <c r="QQ94" s="158"/>
      <c r="QR94" s="158"/>
      <c r="QS94" s="158"/>
      <c r="QT94" s="158"/>
      <c r="QU94" s="158"/>
      <c r="QV94" s="158"/>
      <c r="QW94" s="158"/>
      <c r="QX94" s="158"/>
      <c r="QY94" s="158"/>
      <c r="QZ94" s="158"/>
      <c r="RA94" s="158"/>
      <c r="RB94" s="158"/>
      <c r="RC94" s="158"/>
      <c r="RD94" s="158"/>
      <c r="RE94" s="158"/>
      <c r="RF94" s="158"/>
      <c r="RG94" s="158"/>
      <c r="RH94" s="158"/>
      <c r="RI94" s="158"/>
      <c r="RJ94" s="158"/>
      <c r="RK94" s="158"/>
      <c r="RL94" s="158"/>
      <c r="RM94" s="158"/>
      <c r="RN94" s="158"/>
      <c r="RO94" s="158"/>
      <c r="RP94" s="158"/>
      <c r="RQ94" s="158"/>
      <c r="RR94" s="158"/>
      <c r="RS94" s="158"/>
      <c r="RT94" s="158"/>
      <c r="RU94" s="158"/>
      <c r="RV94" s="158"/>
      <c r="RW94" s="158"/>
      <c r="RX94" s="158"/>
      <c r="RY94" s="158"/>
      <c r="RZ94" s="158"/>
      <c r="SA94" s="158"/>
      <c r="SB94" s="158"/>
      <c r="SC94" s="158"/>
      <c r="SD94" s="158"/>
      <c r="SE94" s="158"/>
      <c r="SF94" s="158"/>
      <c r="SG94" s="158"/>
      <c r="SH94" s="158"/>
      <c r="SI94" s="158"/>
      <c r="SJ94" s="158"/>
      <c r="SK94" s="158"/>
      <c r="SL94" s="158"/>
      <c r="SM94" s="158"/>
      <c r="SN94" s="158"/>
      <c r="SO94" s="158"/>
      <c r="SP94" s="158"/>
      <c r="SQ94" s="158"/>
      <c r="SR94" s="158"/>
      <c r="SS94" s="158"/>
      <c r="ST94" s="158"/>
      <c r="SU94" s="158"/>
      <c r="SV94" s="158"/>
      <c r="SW94" s="158"/>
      <c r="SX94" s="158"/>
      <c r="SY94" s="158"/>
      <c r="SZ94" s="158"/>
      <c r="TA94" s="158"/>
      <c r="TB94" s="158"/>
      <c r="TC94" s="158"/>
      <c r="TD94" s="158"/>
      <c r="TE94" s="158"/>
      <c r="TF94" s="158"/>
      <c r="TG94" s="158"/>
      <c r="TH94" s="158"/>
      <c r="TI94" s="158"/>
      <c r="TJ94" s="158"/>
      <c r="TK94" s="158"/>
      <c r="TL94" s="158"/>
      <c r="TM94" s="158"/>
      <c r="TN94" s="158"/>
      <c r="TO94" s="158"/>
      <c r="TP94" s="158"/>
      <c r="TQ94" s="158"/>
      <c r="TR94" s="158"/>
      <c r="TS94" s="158"/>
      <c r="TT94" s="158"/>
      <c r="TU94" s="158"/>
      <c r="TV94" s="158"/>
      <c r="TW94" s="158"/>
      <c r="TX94" s="158"/>
      <c r="TY94" s="158"/>
      <c r="TZ94" s="158"/>
      <c r="UA94" s="158"/>
      <c r="UB94" s="158"/>
      <c r="UC94" s="158"/>
      <c r="UD94" s="158"/>
      <c r="UE94" s="158"/>
      <c r="UF94" s="158"/>
      <c r="UG94" s="158"/>
      <c r="UH94" s="158"/>
      <c r="UI94" s="158"/>
      <c r="UJ94" s="158"/>
      <c r="UK94" s="158"/>
      <c r="UL94" s="158"/>
      <c r="UM94" s="158"/>
      <c r="UN94" s="158"/>
      <c r="UO94" s="158"/>
      <c r="UP94" s="158"/>
      <c r="UQ94" s="158"/>
      <c r="US94" s="158"/>
      <c r="UT94" s="158"/>
      <c r="UU94" s="158"/>
      <c r="UV94" s="158"/>
      <c r="UW94" s="158"/>
      <c r="UX94" s="158"/>
      <c r="UY94" s="158"/>
      <c r="UZ94" s="158"/>
      <c r="VA94" s="158"/>
      <c r="VB94" s="158"/>
      <c r="VC94" s="158"/>
      <c r="VD94" s="158"/>
      <c r="VE94" s="158"/>
      <c r="VF94" s="158"/>
      <c r="VG94" s="158"/>
      <c r="VH94" s="158"/>
      <c r="VI94" s="158"/>
      <c r="VJ94" s="158"/>
      <c r="VK94" s="158"/>
      <c r="VL94" s="158"/>
      <c r="VN94" s="158"/>
      <c r="VO94" s="158"/>
      <c r="VP94" s="158"/>
      <c r="VQ94" s="158"/>
      <c r="VR94" s="158"/>
      <c r="VS94" s="158"/>
      <c r="VT94" s="158"/>
      <c r="VU94" s="158"/>
      <c r="VV94" s="158"/>
      <c r="VW94" s="158"/>
      <c r="VX94" s="158"/>
      <c r="VY94" s="158"/>
      <c r="VZ94" s="158"/>
      <c r="WA94" s="158"/>
      <c r="WB94" s="158"/>
      <c r="WC94" s="158"/>
      <c r="WD94" s="158"/>
      <c r="WE94" s="158"/>
      <c r="WF94" s="158"/>
      <c r="WG94" s="158"/>
      <c r="WI94" s="158"/>
      <c r="WJ94" s="158"/>
      <c r="WK94" s="158"/>
      <c r="WL94" s="158"/>
      <c r="WM94" s="158"/>
      <c r="WN94" s="158"/>
      <c r="WO94" s="158"/>
      <c r="WP94" s="158"/>
      <c r="WQ94" s="158"/>
      <c r="WR94" s="158"/>
      <c r="WS94" s="158"/>
      <c r="WT94" s="158"/>
      <c r="WU94" s="158"/>
      <c r="WV94" s="158"/>
      <c r="WW94" s="158"/>
      <c r="WX94" s="158"/>
      <c r="WY94" s="158"/>
      <c r="WZ94" s="158"/>
      <c r="XA94" s="158"/>
      <c r="XB94" s="158"/>
      <c r="XD94" s="158"/>
      <c r="XE94" s="158"/>
      <c r="XF94" s="158"/>
      <c r="XG94" s="158"/>
      <c r="XH94" s="158"/>
      <c r="XI94" s="158"/>
      <c r="XJ94" s="158"/>
      <c r="XK94" s="158"/>
      <c r="XL94" s="158"/>
      <c r="XM94" s="158"/>
      <c r="XN94" s="158"/>
      <c r="XO94" s="158"/>
      <c r="XP94" s="158"/>
      <c r="XQ94" s="158"/>
      <c r="XR94" s="158"/>
      <c r="XS94" s="158"/>
      <c r="XT94" s="158"/>
      <c r="XU94" s="158"/>
      <c r="XV94" s="158"/>
      <c r="XW94" s="158"/>
      <c r="XY94" s="158"/>
      <c r="XZ94" s="158"/>
      <c r="YA94" s="158"/>
      <c r="YB94" s="158"/>
      <c r="YC94" s="158"/>
      <c r="YD94" s="158"/>
      <c r="YE94" s="158"/>
      <c r="YF94" s="158"/>
      <c r="YG94" s="158"/>
      <c r="YH94" s="158"/>
      <c r="YI94" s="158"/>
      <c r="YJ94" s="158"/>
      <c r="YK94" s="158"/>
      <c r="YL94" s="158"/>
      <c r="YM94" s="158"/>
      <c r="YN94" s="158"/>
      <c r="YO94" s="158"/>
      <c r="YP94" s="158"/>
      <c r="YQ94" s="158"/>
      <c r="YR94" s="158"/>
      <c r="YT94" s="158"/>
      <c r="YU94" s="158"/>
      <c r="YV94" s="158"/>
      <c r="YW94" s="158"/>
      <c r="YX94" s="158"/>
      <c r="YY94" s="158"/>
      <c r="YZ94" s="158"/>
      <c r="ZA94" s="158"/>
      <c r="ZB94" s="158"/>
      <c r="ZC94" s="158"/>
      <c r="ZD94" s="158"/>
      <c r="ZE94" s="158"/>
      <c r="ZF94" s="158"/>
      <c r="ZG94" s="158"/>
      <c r="ZH94" s="158"/>
      <c r="ZI94" s="158"/>
      <c r="ZJ94" s="158"/>
      <c r="ZK94" s="158"/>
      <c r="ZL94" s="158"/>
      <c r="ZM94" s="158"/>
      <c r="ZO94" s="158"/>
      <c r="ZP94" s="158"/>
      <c r="ZQ94" s="158"/>
      <c r="ZR94" s="158"/>
      <c r="ZS94" s="158"/>
      <c r="ZT94" s="158"/>
      <c r="ZU94" s="158"/>
      <c r="ZV94" s="158"/>
      <c r="ZW94" s="158"/>
      <c r="ZX94" s="158"/>
      <c r="ZY94" s="158"/>
      <c r="ZZ94" s="158"/>
      <c r="AAA94" s="158"/>
      <c r="AAB94" s="158"/>
      <c r="AAC94" s="158"/>
      <c r="AAD94" s="158"/>
      <c r="AAE94" s="158"/>
      <c r="AAF94" s="158"/>
      <c r="AAG94" s="158"/>
      <c r="AAH94" s="158"/>
      <c r="AAJ94" s="158"/>
      <c r="AAK94" s="158"/>
      <c r="AAL94" s="158"/>
      <c r="AAM94" s="158"/>
      <c r="AAN94" s="158"/>
      <c r="AAO94" s="158"/>
      <c r="AAP94" s="158"/>
      <c r="AAQ94" s="158"/>
      <c r="AAR94" s="158"/>
      <c r="AAS94" s="158"/>
      <c r="AAT94" s="158"/>
      <c r="AAU94" s="158"/>
      <c r="AAV94" s="158"/>
      <c r="AAW94" s="158"/>
      <c r="AAX94" s="158"/>
      <c r="AAY94" s="158"/>
      <c r="AAZ94" s="158"/>
      <c r="ABA94" s="158"/>
      <c r="ABB94" s="158"/>
      <c r="ABC94" s="158"/>
      <c r="ABE94" s="158"/>
      <c r="ABF94" s="158"/>
      <c r="ABG94" s="158"/>
      <c r="ABH94" s="158"/>
      <c r="ABI94" s="158"/>
      <c r="ABJ94" s="158"/>
      <c r="ABK94" s="158"/>
      <c r="ABL94" s="158"/>
      <c r="ABM94" s="158"/>
      <c r="ABN94" s="158"/>
      <c r="ABO94" s="158"/>
      <c r="ABP94" s="158"/>
      <c r="ABQ94" s="158"/>
      <c r="ABR94" s="158"/>
      <c r="ABS94" s="158"/>
      <c r="ABT94" s="158"/>
      <c r="ABU94" s="158"/>
      <c r="ABV94" s="158"/>
      <c r="ABW94" s="158"/>
      <c r="ABX94" s="158"/>
      <c r="ABZ94" s="158"/>
      <c r="ACA94" s="158"/>
      <c r="ACB94" s="158"/>
      <c r="ACC94" s="158"/>
      <c r="ACD94" s="158"/>
      <c r="ACE94" s="158"/>
      <c r="ACF94" s="158"/>
      <c r="ACG94" s="158"/>
      <c r="ACH94" s="158"/>
      <c r="ACI94" s="158"/>
      <c r="ACJ94" s="158"/>
      <c r="ACK94" s="158"/>
      <c r="ACL94" s="158"/>
      <c r="ACM94" s="158"/>
      <c r="ACN94" s="158"/>
      <c r="ACO94" s="158"/>
      <c r="ACP94" s="158"/>
      <c r="ACQ94" s="158"/>
      <c r="ACR94" s="158"/>
      <c r="ACS94" s="158"/>
      <c r="ACU94" s="158"/>
      <c r="ACV94" s="158"/>
      <c r="ACW94" s="158"/>
      <c r="ACX94" s="158"/>
      <c r="ACY94" s="158"/>
      <c r="ACZ94" s="158"/>
      <c r="ADA94" s="158"/>
      <c r="ADB94" s="158"/>
      <c r="ADC94" s="158"/>
      <c r="ADD94" s="158"/>
      <c r="ADE94" s="158"/>
      <c r="ADF94" s="158"/>
      <c r="ADG94" s="158"/>
      <c r="ADH94" s="158"/>
      <c r="ADI94" s="158"/>
      <c r="ADJ94" s="158"/>
      <c r="ADK94" s="158"/>
      <c r="ADL94" s="158"/>
      <c r="ADM94" s="158"/>
      <c r="ADN94" s="158"/>
      <c r="ADP94" s="158"/>
      <c r="ADQ94" s="158"/>
      <c r="ADR94" s="158"/>
      <c r="ADS94" s="158"/>
      <c r="ADT94" s="158"/>
      <c r="ADU94" s="158"/>
      <c r="ADV94" s="158"/>
      <c r="ADW94" s="158"/>
      <c r="ADX94" s="158"/>
      <c r="ADY94" s="158"/>
      <c r="ADZ94" s="158"/>
      <c r="AEA94" s="158"/>
      <c r="AEB94" s="158"/>
      <c r="AEC94" s="158"/>
      <c r="AED94" s="158"/>
      <c r="AEE94" s="158"/>
      <c r="AEF94" s="158"/>
      <c r="AEG94" s="158"/>
      <c r="AEH94" s="158"/>
      <c r="AEI94" s="158"/>
      <c r="AEK94" s="158"/>
      <c r="AEL94" s="158"/>
      <c r="AEM94" s="158"/>
      <c r="AEN94" s="158"/>
      <c r="AEO94" s="158"/>
      <c r="AEP94" s="158"/>
      <c r="AEQ94" s="158"/>
      <c r="AER94" s="158"/>
      <c r="AES94" s="158"/>
      <c r="AET94" s="158"/>
      <c r="AEU94" s="158"/>
      <c r="AEV94" s="158"/>
      <c r="AEW94" s="158"/>
      <c r="AEX94" s="158"/>
      <c r="AEY94" s="158"/>
      <c r="AEZ94" s="158"/>
      <c r="AFA94" s="158"/>
      <c r="AFB94" s="158"/>
      <c r="AFC94" s="158"/>
      <c r="AFD94" s="158"/>
    </row>
    <row r="95" spans="1:836" s="159" customFormat="1" ht="20.100000000000001" customHeight="1" outlineLevel="4">
      <c r="A95" s="166"/>
      <c r="B95" s="162" t="s">
        <v>497</v>
      </c>
      <c r="C95" s="100" t="s">
        <v>405</v>
      </c>
      <c r="D95" s="110"/>
      <c r="E95" s="167"/>
      <c r="F95" s="211">
        <f>G94+1</f>
        <v>45557</v>
      </c>
      <c r="G95" s="212">
        <f>F95+H95-1</f>
        <v>45563</v>
      </c>
      <c r="H95" s="156">
        <v>7</v>
      </c>
      <c r="I95" s="157">
        <f t="shared" ca="1" si="80"/>
        <v>0</v>
      </c>
      <c r="J95" s="207">
        <f ca="1">H95*K95-H95*I95</f>
        <v>0</v>
      </c>
      <c r="K95" s="111">
        <v>0</v>
      </c>
      <c r="L95" s="158"/>
      <c r="M95" s="158"/>
      <c r="N95" s="158"/>
      <c r="O95" s="158"/>
      <c r="P95" s="158"/>
      <c r="Q95" s="158"/>
      <c r="R95" s="158"/>
      <c r="S95" s="158"/>
      <c r="T95" s="158"/>
      <c r="U95" s="158"/>
      <c r="V95" s="158"/>
      <c r="W95" s="158"/>
      <c r="X95" s="158"/>
      <c r="Y95" s="158"/>
      <c r="Z95" s="158"/>
      <c r="AA95" s="158"/>
      <c r="AB95" s="158"/>
      <c r="AC95" s="158"/>
      <c r="AD95" s="158"/>
      <c r="AE95" s="158"/>
      <c r="AF95" s="158"/>
      <c r="AG95" s="158"/>
      <c r="AH95" s="158"/>
      <c r="AI95" s="158"/>
      <c r="AJ95" s="158"/>
      <c r="AK95" s="158"/>
      <c r="AL95" s="158"/>
      <c r="AM95" s="158"/>
      <c r="AN95" s="158"/>
      <c r="AO95" s="158"/>
      <c r="AP95" s="158"/>
      <c r="AQ95" s="158"/>
      <c r="AR95" s="158"/>
      <c r="AS95" s="158"/>
      <c r="AT95" s="158"/>
      <c r="AU95" s="158"/>
      <c r="AV95" s="158"/>
      <c r="AW95" s="158"/>
      <c r="AX95" s="158"/>
      <c r="AY95" s="158"/>
      <c r="AZ95" s="158"/>
      <c r="BA95" s="158"/>
      <c r="BB95" s="158"/>
      <c r="BC95" s="158"/>
      <c r="BD95" s="158"/>
      <c r="BE95" s="158"/>
      <c r="BF95" s="158"/>
      <c r="BG95" s="158"/>
      <c r="BH95" s="158"/>
      <c r="BI95" s="158"/>
      <c r="BJ95" s="158"/>
      <c r="BK95" s="158"/>
      <c r="BL95" s="158"/>
      <c r="BM95" s="158"/>
      <c r="BN95" s="158"/>
      <c r="BO95" s="158"/>
      <c r="BP95" s="158"/>
      <c r="BQ95" s="158"/>
      <c r="BR95" s="158"/>
      <c r="BS95" s="158"/>
      <c r="BT95" s="158"/>
      <c r="BU95" s="158"/>
      <c r="BV95" s="158"/>
      <c r="BW95" s="158"/>
      <c r="BX95" s="158"/>
      <c r="BY95" s="158"/>
      <c r="BZ95" s="158"/>
      <c r="CA95" s="158"/>
      <c r="CB95" s="158"/>
      <c r="CC95" s="158"/>
      <c r="CD95" s="158"/>
      <c r="CE95" s="158"/>
      <c r="CF95" s="158"/>
      <c r="CG95" s="158"/>
      <c r="CH95" s="158"/>
      <c r="CI95" s="158"/>
      <c r="CJ95" s="158"/>
      <c r="CK95" s="158"/>
      <c r="CL95" s="158"/>
      <c r="CM95" s="158"/>
      <c r="CN95" s="158"/>
      <c r="CO95" s="158"/>
      <c r="CP95" s="158"/>
      <c r="CQ95" s="158"/>
      <c r="CR95" s="158"/>
      <c r="CS95" s="158"/>
      <c r="CT95" s="158"/>
      <c r="CU95" s="158"/>
      <c r="CV95" s="158"/>
      <c r="CW95" s="158"/>
      <c r="CX95" s="158"/>
      <c r="CY95" s="158"/>
      <c r="CZ95" s="158"/>
      <c r="DA95" s="158"/>
      <c r="DB95" s="158"/>
      <c r="DC95" s="158"/>
      <c r="DD95" s="158"/>
      <c r="DE95" s="158"/>
      <c r="DF95" s="158"/>
      <c r="DG95" s="158"/>
      <c r="DH95" s="158"/>
      <c r="DI95" s="158"/>
      <c r="DJ95" s="158"/>
      <c r="DK95" s="158"/>
      <c r="DL95" s="158"/>
      <c r="DM95" s="158"/>
      <c r="DN95" s="158"/>
      <c r="DO95" s="158"/>
      <c r="DP95" s="158"/>
      <c r="DQ95" s="158"/>
      <c r="DR95" s="158"/>
      <c r="DS95" s="158"/>
      <c r="DT95" s="158"/>
      <c r="DU95" s="158"/>
      <c r="DV95" s="158"/>
      <c r="DW95" s="158"/>
      <c r="DX95" s="158"/>
      <c r="DY95" s="158"/>
      <c r="DZ95" s="158"/>
      <c r="EA95" s="158"/>
      <c r="EB95" s="158"/>
      <c r="EC95" s="158"/>
      <c r="ED95" s="158"/>
      <c r="EE95" s="158"/>
      <c r="EF95" s="158"/>
      <c r="EG95" s="158"/>
      <c r="EH95" s="158"/>
      <c r="EI95" s="158"/>
      <c r="EJ95" s="158"/>
      <c r="EK95" s="158"/>
      <c r="EL95" s="158"/>
      <c r="EM95" s="158"/>
      <c r="EN95" s="158"/>
      <c r="EO95" s="158"/>
      <c r="EP95" s="158"/>
      <c r="EQ95" s="158"/>
      <c r="ER95" s="158"/>
      <c r="ES95" s="158"/>
      <c r="ET95" s="158"/>
      <c r="EU95" s="158"/>
      <c r="EV95" s="158"/>
      <c r="EW95" s="158"/>
      <c r="EX95" s="158"/>
      <c r="EY95" s="158"/>
      <c r="EZ95" s="158"/>
      <c r="FA95" s="158"/>
      <c r="FB95" s="158"/>
      <c r="FC95" s="158"/>
      <c r="FD95" s="158"/>
      <c r="FE95" s="158"/>
      <c r="FF95" s="158"/>
      <c r="FG95" s="158"/>
      <c r="FH95" s="158"/>
      <c r="FI95" s="158"/>
      <c r="FJ95" s="158"/>
      <c r="FK95" s="158"/>
      <c r="FL95" s="158"/>
      <c r="FM95" s="158"/>
      <c r="FN95" s="158"/>
      <c r="FO95" s="158"/>
      <c r="FP95" s="158"/>
      <c r="FQ95" s="158"/>
      <c r="FR95" s="158"/>
      <c r="FS95" s="158"/>
      <c r="FT95" s="158"/>
      <c r="FU95" s="158"/>
      <c r="FV95" s="158"/>
      <c r="FW95" s="158"/>
      <c r="FX95" s="158"/>
      <c r="FY95" s="158"/>
      <c r="FZ95" s="158"/>
      <c r="GA95" s="158"/>
      <c r="GB95" s="158"/>
      <c r="GC95" s="158"/>
      <c r="GD95" s="158"/>
      <c r="GE95" s="158"/>
      <c r="GF95" s="158"/>
      <c r="GG95" s="158"/>
      <c r="GH95" s="158"/>
      <c r="GI95" s="158"/>
      <c r="GJ95" s="158"/>
      <c r="GK95" s="158"/>
      <c r="GL95" s="158"/>
      <c r="GM95" s="158"/>
      <c r="GN95" s="158"/>
      <c r="GO95" s="158"/>
      <c r="GP95" s="158"/>
      <c r="GQ95" s="158"/>
      <c r="GR95" s="158"/>
      <c r="GS95" s="158"/>
      <c r="GT95" s="158"/>
      <c r="GU95" s="158"/>
      <c r="GV95" s="158"/>
      <c r="GW95" s="158"/>
      <c r="GX95" s="158"/>
      <c r="GY95" s="158"/>
      <c r="GZ95" s="158"/>
      <c r="HA95" s="158"/>
      <c r="HB95" s="158"/>
      <c r="HC95" s="158"/>
      <c r="HD95" s="158"/>
      <c r="HE95" s="158"/>
      <c r="HF95" s="158"/>
      <c r="HG95" s="158"/>
      <c r="HH95" s="158"/>
      <c r="HI95" s="158"/>
      <c r="HJ95" s="158"/>
      <c r="HK95" s="158"/>
      <c r="HL95" s="158"/>
      <c r="HM95" s="158"/>
      <c r="HN95" s="158"/>
      <c r="HO95" s="158"/>
      <c r="HP95" s="158"/>
      <c r="HQ95" s="158"/>
      <c r="HR95" s="158"/>
      <c r="HS95" s="158"/>
      <c r="HT95" s="158"/>
      <c r="HU95" s="158"/>
      <c r="HV95" s="158"/>
      <c r="HW95" s="158"/>
      <c r="HX95" s="158"/>
      <c r="HY95" s="158"/>
      <c r="HZ95" s="158"/>
      <c r="IA95" s="158"/>
      <c r="IB95" s="158"/>
      <c r="IC95" s="158"/>
      <c r="ID95" s="158"/>
      <c r="IE95" s="158"/>
      <c r="IF95" s="158"/>
      <c r="IG95" s="158"/>
      <c r="IH95" s="158"/>
      <c r="II95" s="158"/>
      <c r="IJ95" s="158"/>
      <c r="IK95" s="158"/>
      <c r="IL95" s="158"/>
      <c r="IM95" s="158"/>
      <c r="IN95" s="158"/>
      <c r="IO95" s="158"/>
      <c r="IP95" s="158"/>
      <c r="IQ95" s="158"/>
      <c r="IR95" s="158"/>
      <c r="IS95" s="158"/>
      <c r="IT95" s="158"/>
      <c r="IU95" s="158"/>
      <c r="IV95" s="158"/>
      <c r="IW95" s="158"/>
      <c r="IX95" s="158"/>
      <c r="IY95" s="158"/>
      <c r="IZ95" s="158"/>
      <c r="JA95" s="158"/>
      <c r="JB95" s="158"/>
      <c r="JC95" s="158"/>
      <c r="JD95" s="158"/>
      <c r="JE95" s="158"/>
      <c r="JF95" s="158"/>
      <c r="JG95" s="158"/>
      <c r="JH95" s="158"/>
      <c r="JI95" s="158"/>
      <c r="JJ95" s="158"/>
      <c r="JK95" s="158"/>
      <c r="JL95" s="158"/>
      <c r="JM95" s="158"/>
      <c r="JN95" s="158"/>
      <c r="JO95" s="158"/>
      <c r="JP95" s="158"/>
      <c r="JQ95" s="158"/>
      <c r="JR95" s="158"/>
      <c r="JS95" s="158"/>
      <c r="JT95" s="158"/>
      <c r="JU95" s="158"/>
      <c r="JV95" s="158"/>
      <c r="JW95" s="158"/>
      <c r="JX95" s="158"/>
      <c r="JY95" s="158"/>
      <c r="JZ95" s="158"/>
      <c r="KA95" s="158"/>
      <c r="KB95" s="158"/>
      <c r="KC95" s="158"/>
      <c r="KD95" s="158"/>
      <c r="KE95" s="158"/>
      <c r="KF95" s="158"/>
      <c r="KG95" s="158"/>
      <c r="KH95" s="158"/>
      <c r="KI95" s="158"/>
      <c r="KJ95" s="158"/>
      <c r="KK95" s="158"/>
      <c r="KL95" s="158"/>
      <c r="KM95" s="158"/>
      <c r="KN95" s="158"/>
      <c r="KO95" s="158"/>
      <c r="KP95" s="158"/>
      <c r="KQ95" s="158"/>
      <c r="KR95" s="158"/>
      <c r="KS95" s="158"/>
      <c r="KT95" s="158"/>
      <c r="KU95" s="158"/>
      <c r="KV95" s="158"/>
      <c r="KW95" s="158"/>
      <c r="KX95" s="158"/>
      <c r="KY95" s="158"/>
      <c r="KZ95" s="158"/>
      <c r="LA95" s="158"/>
      <c r="LB95" s="158"/>
      <c r="LC95" s="158"/>
      <c r="LD95" s="158"/>
      <c r="LE95" s="158"/>
      <c r="LF95" s="158"/>
      <c r="LG95" s="158"/>
      <c r="LH95" s="158"/>
      <c r="LI95" s="158"/>
      <c r="LJ95" s="158"/>
      <c r="LK95" s="158"/>
      <c r="LL95" s="158"/>
      <c r="LM95" s="158"/>
      <c r="LN95" s="158"/>
      <c r="LO95" s="158"/>
      <c r="LP95" s="158"/>
      <c r="LQ95" s="158"/>
      <c r="LR95" s="158"/>
      <c r="LS95" s="158"/>
      <c r="LT95" s="158"/>
      <c r="LU95" s="158"/>
      <c r="LV95" s="158"/>
      <c r="LW95" s="158"/>
      <c r="LX95" s="158"/>
      <c r="LY95" s="158"/>
      <c r="LZ95" s="158"/>
      <c r="MA95" s="158"/>
      <c r="MB95" s="158"/>
      <c r="MC95" s="158"/>
      <c r="MD95" s="158"/>
      <c r="ME95" s="158"/>
      <c r="MF95" s="158"/>
      <c r="MG95" s="158"/>
      <c r="MH95" s="158"/>
      <c r="MI95" s="158"/>
      <c r="MJ95" s="158"/>
      <c r="MK95" s="158"/>
      <c r="ML95" s="158"/>
      <c r="MM95" s="158"/>
      <c r="MN95" s="158"/>
      <c r="MO95" s="158"/>
      <c r="MP95" s="158"/>
      <c r="MQ95" s="158"/>
      <c r="MR95" s="158"/>
      <c r="MS95" s="158"/>
      <c r="MT95" s="158"/>
      <c r="MU95" s="158"/>
      <c r="MV95" s="158"/>
      <c r="MW95" s="158"/>
      <c r="MX95" s="158"/>
      <c r="MY95" s="158"/>
      <c r="MZ95" s="158"/>
      <c r="NA95" s="158"/>
      <c r="NB95" s="158"/>
      <c r="NC95" s="158"/>
      <c r="ND95" s="158"/>
      <c r="NE95" s="158"/>
      <c r="NF95" s="158"/>
      <c r="NG95" s="158"/>
      <c r="NH95" s="158"/>
      <c r="NI95" s="158"/>
      <c r="NJ95" s="158"/>
      <c r="NK95" s="158"/>
      <c r="NL95" s="158"/>
      <c r="NM95" s="158"/>
      <c r="NN95" s="158"/>
      <c r="NO95" s="158"/>
      <c r="NP95" s="158"/>
      <c r="NQ95" s="158"/>
      <c r="NR95" s="158"/>
      <c r="NS95" s="158"/>
      <c r="NT95" s="158"/>
      <c r="NU95" s="158"/>
      <c r="NV95" s="158"/>
      <c r="NW95" s="158"/>
      <c r="NX95" s="158"/>
      <c r="NY95" s="158"/>
      <c r="NZ95" s="158"/>
      <c r="OA95" s="158"/>
      <c r="OB95" s="158"/>
      <c r="OC95" s="158"/>
      <c r="OD95" s="158"/>
      <c r="OE95" s="158"/>
      <c r="OF95" s="158"/>
      <c r="OG95" s="158"/>
      <c r="OH95" s="158"/>
      <c r="OI95" s="158"/>
      <c r="OJ95" s="158"/>
      <c r="OK95" s="158"/>
      <c r="OL95" s="158"/>
      <c r="OM95" s="158"/>
      <c r="ON95" s="158"/>
      <c r="OO95" s="158"/>
      <c r="OP95" s="158"/>
      <c r="OQ95" s="158"/>
      <c r="OR95" s="158"/>
      <c r="OS95" s="158"/>
      <c r="OT95" s="158"/>
      <c r="OU95" s="158"/>
      <c r="OV95" s="158"/>
      <c r="OW95" s="158"/>
      <c r="OX95" s="158"/>
      <c r="OY95" s="158"/>
      <c r="OZ95" s="158"/>
      <c r="PA95" s="158"/>
      <c r="PB95" s="158"/>
      <c r="PC95" s="158"/>
      <c r="PD95" s="158"/>
      <c r="PE95" s="158"/>
      <c r="PF95" s="158"/>
      <c r="PG95" s="158"/>
      <c r="PH95" s="158"/>
      <c r="PI95" s="158"/>
      <c r="PJ95" s="158"/>
      <c r="PK95" s="158"/>
      <c r="PL95" s="158"/>
      <c r="PM95" s="158"/>
      <c r="PN95" s="158"/>
      <c r="PO95" s="158"/>
      <c r="PP95" s="158"/>
      <c r="PQ95" s="158"/>
      <c r="PR95" s="158"/>
      <c r="PS95" s="158"/>
      <c r="PT95" s="158"/>
      <c r="PU95" s="158"/>
      <c r="PV95" s="158"/>
      <c r="PW95" s="158"/>
      <c r="PX95" s="158"/>
      <c r="PY95" s="158"/>
      <c r="PZ95" s="158"/>
      <c r="QA95" s="158"/>
      <c r="QB95" s="158"/>
      <c r="QC95" s="158"/>
      <c r="QD95" s="158"/>
      <c r="QE95" s="158"/>
      <c r="QF95" s="158"/>
      <c r="QG95" s="158"/>
      <c r="QH95" s="158"/>
      <c r="QI95" s="158"/>
      <c r="QJ95" s="158"/>
      <c r="QK95" s="158"/>
      <c r="QL95" s="158"/>
      <c r="QM95" s="158"/>
      <c r="QN95" s="158"/>
      <c r="QO95" s="158"/>
      <c r="QP95" s="158"/>
      <c r="QQ95" s="158"/>
      <c r="QR95" s="158"/>
      <c r="QS95" s="158"/>
      <c r="QT95" s="158"/>
      <c r="QU95" s="158"/>
      <c r="QV95" s="158"/>
      <c r="QW95" s="158"/>
      <c r="QX95" s="158"/>
      <c r="QY95" s="158"/>
      <c r="QZ95" s="158"/>
      <c r="RA95" s="158"/>
      <c r="RB95" s="158"/>
      <c r="RC95" s="158"/>
      <c r="RD95" s="158"/>
      <c r="RE95" s="158"/>
      <c r="RF95" s="158"/>
      <c r="RG95" s="158"/>
      <c r="RH95" s="158"/>
      <c r="RI95" s="158"/>
      <c r="RJ95" s="158"/>
      <c r="RK95" s="158"/>
      <c r="RL95" s="158"/>
      <c r="RM95" s="158"/>
      <c r="RN95" s="158"/>
      <c r="RO95" s="158"/>
      <c r="RP95" s="158"/>
      <c r="RQ95" s="158"/>
      <c r="RR95" s="158"/>
      <c r="RS95" s="158"/>
      <c r="RT95" s="158"/>
      <c r="RU95" s="158"/>
      <c r="RV95" s="158"/>
      <c r="RW95" s="158"/>
      <c r="RX95" s="158"/>
      <c r="RY95" s="158"/>
      <c r="RZ95" s="158"/>
      <c r="SA95" s="158"/>
      <c r="SB95" s="158"/>
      <c r="SC95" s="158"/>
      <c r="SD95" s="158"/>
      <c r="SE95" s="158"/>
      <c r="SF95" s="158"/>
      <c r="SG95" s="158"/>
      <c r="SH95" s="158"/>
      <c r="SI95" s="158"/>
      <c r="SJ95" s="158"/>
      <c r="SK95" s="158"/>
      <c r="SL95" s="158"/>
      <c r="SM95" s="158"/>
      <c r="SN95" s="158"/>
      <c r="SO95" s="158"/>
      <c r="SP95" s="158"/>
      <c r="SQ95" s="158"/>
      <c r="SR95" s="158"/>
      <c r="SS95" s="158"/>
      <c r="ST95" s="158"/>
      <c r="SU95" s="158"/>
      <c r="SV95" s="158"/>
      <c r="SW95" s="158"/>
      <c r="SX95" s="158"/>
      <c r="SY95" s="158"/>
      <c r="SZ95" s="158"/>
      <c r="TA95" s="158"/>
      <c r="TB95" s="158"/>
      <c r="TC95" s="158"/>
      <c r="TD95" s="158"/>
      <c r="TE95" s="158"/>
      <c r="TF95" s="158"/>
      <c r="TG95" s="158"/>
      <c r="TH95" s="158"/>
      <c r="TI95" s="158"/>
      <c r="TJ95" s="158"/>
      <c r="TK95" s="158"/>
      <c r="TL95" s="158"/>
      <c r="TM95" s="158"/>
      <c r="TN95" s="158"/>
      <c r="TO95" s="158"/>
      <c r="TP95" s="158"/>
      <c r="TQ95" s="158"/>
      <c r="TR95" s="158"/>
      <c r="TS95" s="158"/>
      <c r="TT95" s="158"/>
      <c r="TU95" s="158"/>
      <c r="TV95" s="158"/>
      <c r="TW95" s="158"/>
      <c r="TX95" s="158"/>
      <c r="TY95" s="158"/>
      <c r="TZ95" s="158"/>
      <c r="UA95" s="158"/>
      <c r="UB95" s="158"/>
      <c r="UC95" s="158"/>
      <c r="UD95" s="158"/>
      <c r="UE95" s="158"/>
      <c r="UF95" s="158"/>
      <c r="UG95" s="158"/>
      <c r="UH95" s="158"/>
      <c r="UI95" s="158"/>
      <c r="UJ95" s="158"/>
      <c r="UK95" s="158"/>
      <c r="UL95" s="158"/>
      <c r="UM95" s="158"/>
      <c r="UN95" s="158"/>
      <c r="UO95" s="158"/>
      <c r="UP95" s="158"/>
      <c r="UQ95" s="158"/>
      <c r="US95" s="158"/>
      <c r="UT95" s="158"/>
      <c r="UU95" s="158"/>
      <c r="UV95" s="158"/>
      <c r="UW95" s="158"/>
      <c r="UX95" s="158"/>
      <c r="UY95" s="158"/>
      <c r="UZ95" s="158"/>
      <c r="VA95" s="158"/>
      <c r="VB95" s="158"/>
      <c r="VC95" s="158"/>
      <c r="VD95" s="158"/>
      <c r="VE95" s="158"/>
      <c r="VF95" s="158"/>
      <c r="VG95" s="158"/>
      <c r="VH95" s="158"/>
      <c r="VI95" s="158"/>
      <c r="VJ95" s="158"/>
      <c r="VK95" s="158"/>
      <c r="VL95" s="158"/>
      <c r="VN95" s="158"/>
      <c r="VO95" s="158"/>
      <c r="VP95" s="158"/>
      <c r="VQ95" s="158"/>
      <c r="VR95" s="158"/>
      <c r="VS95" s="158"/>
      <c r="VT95" s="158"/>
      <c r="VU95" s="158"/>
      <c r="VV95" s="158"/>
      <c r="VW95" s="158"/>
      <c r="VX95" s="158"/>
      <c r="VY95" s="158"/>
      <c r="VZ95" s="158"/>
      <c r="WA95" s="158"/>
      <c r="WB95" s="158"/>
      <c r="WC95" s="158"/>
      <c r="WD95" s="158"/>
      <c r="WE95" s="158"/>
      <c r="WF95" s="158"/>
      <c r="WG95" s="158"/>
      <c r="WI95" s="158"/>
      <c r="WJ95" s="158"/>
      <c r="WK95" s="158"/>
      <c r="WL95" s="158"/>
      <c r="WM95" s="158"/>
      <c r="WN95" s="158"/>
      <c r="WO95" s="158"/>
      <c r="WP95" s="158"/>
      <c r="WQ95" s="158"/>
      <c r="WR95" s="158"/>
      <c r="WS95" s="158"/>
      <c r="WT95" s="158"/>
      <c r="WU95" s="158"/>
      <c r="WV95" s="158"/>
      <c r="WW95" s="158"/>
      <c r="WX95" s="158"/>
      <c r="WY95" s="158"/>
      <c r="WZ95" s="158"/>
      <c r="XA95" s="158"/>
      <c r="XB95" s="158"/>
      <c r="XD95" s="158"/>
      <c r="XE95" s="158"/>
      <c r="XF95" s="158"/>
      <c r="XG95" s="158"/>
      <c r="XH95" s="158"/>
      <c r="XI95" s="158"/>
      <c r="XJ95" s="158"/>
      <c r="XK95" s="158"/>
      <c r="XL95" s="158"/>
      <c r="XM95" s="158"/>
      <c r="XN95" s="158"/>
      <c r="XO95" s="158"/>
      <c r="XP95" s="158"/>
      <c r="XQ95" s="158"/>
      <c r="XR95" s="158"/>
      <c r="XS95" s="158"/>
      <c r="XT95" s="158"/>
      <c r="XU95" s="158"/>
      <c r="XV95" s="158"/>
      <c r="XW95" s="158"/>
      <c r="XY95" s="158"/>
      <c r="XZ95" s="158"/>
      <c r="YA95" s="158"/>
      <c r="YB95" s="158"/>
      <c r="YC95" s="158"/>
      <c r="YD95" s="158"/>
      <c r="YE95" s="158"/>
      <c r="YF95" s="158"/>
      <c r="YG95" s="158"/>
      <c r="YH95" s="158"/>
      <c r="YI95" s="158"/>
      <c r="YJ95" s="158"/>
      <c r="YK95" s="158"/>
      <c r="YL95" s="158"/>
      <c r="YM95" s="158"/>
      <c r="YN95" s="158"/>
      <c r="YO95" s="158"/>
      <c r="YP95" s="158"/>
      <c r="YQ95" s="158"/>
      <c r="YR95" s="158"/>
      <c r="YT95" s="158"/>
      <c r="YU95" s="158"/>
      <c r="YV95" s="158"/>
      <c r="YW95" s="158"/>
      <c r="YX95" s="158"/>
      <c r="YY95" s="158"/>
      <c r="YZ95" s="158"/>
      <c r="ZA95" s="158"/>
      <c r="ZB95" s="158"/>
      <c r="ZC95" s="158"/>
      <c r="ZD95" s="158"/>
      <c r="ZE95" s="158"/>
      <c r="ZF95" s="158"/>
      <c r="ZG95" s="158"/>
      <c r="ZH95" s="158"/>
      <c r="ZI95" s="158"/>
      <c r="ZJ95" s="158"/>
      <c r="ZK95" s="158"/>
      <c r="ZL95" s="158"/>
      <c r="ZM95" s="158"/>
      <c r="ZO95" s="158"/>
      <c r="ZP95" s="158"/>
      <c r="ZQ95" s="158"/>
      <c r="ZR95" s="158"/>
      <c r="ZS95" s="158"/>
      <c r="ZT95" s="158"/>
      <c r="ZU95" s="158"/>
      <c r="ZV95" s="158"/>
      <c r="ZW95" s="158"/>
      <c r="ZX95" s="158"/>
      <c r="ZY95" s="158"/>
      <c r="ZZ95" s="158"/>
      <c r="AAA95" s="158"/>
      <c r="AAB95" s="158"/>
      <c r="AAC95" s="158"/>
      <c r="AAD95" s="158"/>
      <c r="AAE95" s="158"/>
      <c r="AAF95" s="158"/>
      <c r="AAG95" s="158"/>
      <c r="AAH95" s="158"/>
      <c r="AAJ95" s="158"/>
      <c r="AAK95" s="158"/>
      <c r="AAL95" s="158"/>
      <c r="AAM95" s="158"/>
      <c r="AAN95" s="158"/>
      <c r="AAO95" s="158"/>
      <c r="AAP95" s="158"/>
      <c r="AAQ95" s="158"/>
      <c r="AAR95" s="158"/>
      <c r="AAS95" s="158"/>
      <c r="AAT95" s="158"/>
      <c r="AAU95" s="158"/>
      <c r="AAV95" s="158"/>
      <c r="AAW95" s="158"/>
      <c r="AAX95" s="158"/>
      <c r="AAY95" s="158"/>
      <c r="AAZ95" s="158"/>
      <c r="ABA95" s="158"/>
      <c r="ABB95" s="158"/>
      <c r="ABC95" s="158"/>
      <c r="ABE95" s="158"/>
      <c r="ABF95" s="158"/>
      <c r="ABG95" s="158"/>
      <c r="ABH95" s="158"/>
      <c r="ABI95" s="158"/>
      <c r="ABJ95" s="158"/>
      <c r="ABK95" s="158"/>
      <c r="ABL95" s="158"/>
      <c r="ABM95" s="158"/>
      <c r="ABN95" s="158"/>
      <c r="ABO95" s="158"/>
      <c r="ABP95" s="158"/>
      <c r="ABQ95" s="158"/>
      <c r="ABR95" s="158"/>
      <c r="ABS95" s="158"/>
      <c r="ABT95" s="158"/>
      <c r="ABU95" s="158"/>
      <c r="ABV95" s="158"/>
      <c r="ABW95" s="158"/>
      <c r="ABX95" s="158"/>
      <c r="ABZ95" s="158"/>
      <c r="ACA95" s="158"/>
      <c r="ACB95" s="158"/>
      <c r="ACC95" s="158"/>
      <c r="ACD95" s="158"/>
      <c r="ACE95" s="158"/>
      <c r="ACF95" s="158"/>
      <c r="ACG95" s="158"/>
      <c r="ACH95" s="158"/>
      <c r="ACI95" s="158"/>
      <c r="ACJ95" s="158"/>
      <c r="ACK95" s="158"/>
      <c r="ACL95" s="158"/>
      <c r="ACM95" s="158"/>
      <c r="ACN95" s="158"/>
      <c r="ACO95" s="158"/>
      <c r="ACP95" s="158"/>
      <c r="ACQ95" s="158"/>
      <c r="ACR95" s="158"/>
      <c r="ACS95" s="158"/>
      <c r="ACU95" s="158"/>
      <c r="ACV95" s="158"/>
      <c r="ACW95" s="158"/>
      <c r="ACX95" s="158"/>
      <c r="ACY95" s="158"/>
      <c r="ACZ95" s="158"/>
      <c r="ADA95" s="158"/>
      <c r="ADB95" s="158"/>
      <c r="ADC95" s="158"/>
      <c r="ADD95" s="158"/>
      <c r="ADE95" s="158"/>
      <c r="ADF95" s="158"/>
      <c r="ADG95" s="158"/>
      <c r="ADH95" s="158"/>
      <c r="ADI95" s="158"/>
      <c r="ADJ95" s="158"/>
      <c r="ADK95" s="158"/>
      <c r="ADL95" s="158"/>
      <c r="ADM95" s="158"/>
      <c r="ADN95" s="158"/>
      <c r="ADP95" s="158"/>
      <c r="ADQ95" s="158"/>
      <c r="ADR95" s="158"/>
      <c r="ADS95" s="158"/>
      <c r="ADT95" s="158"/>
      <c r="ADU95" s="158"/>
      <c r="ADV95" s="158"/>
      <c r="ADW95" s="158"/>
      <c r="ADX95" s="158"/>
      <c r="ADY95" s="158"/>
      <c r="ADZ95" s="158"/>
      <c r="AEA95" s="158"/>
      <c r="AEB95" s="158"/>
      <c r="AEC95" s="158"/>
      <c r="AED95" s="158"/>
      <c r="AEE95" s="158"/>
      <c r="AEF95" s="158"/>
      <c r="AEG95" s="158"/>
      <c r="AEH95" s="158"/>
      <c r="AEI95" s="158"/>
      <c r="AEK95" s="158"/>
      <c r="AEL95" s="158"/>
      <c r="AEM95" s="158"/>
      <c r="AEN95" s="158"/>
      <c r="AEO95" s="158"/>
      <c r="AEP95" s="158"/>
      <c r="AEQ95" s="158"/>
      <c r="AER95" s="158"/>
      <c r="AES95" s="158"/>
      <c r="AET95" s="158"/>
      <c r="AEU95" s="158"/>
      <c r="AEV95" s="158"/>
      <c r="AEW95" s="158"/>
      <c r="AEX95" s="158"/>
      <c r="AEY95" s="158"/>
      <c r="AEZ95" s="158"/>
      <c r="AFA95" s="158"/>
      <c r="AFB95" s="158"/>
      <c r="AFC95" s="158"/>
      <c r="AFD95" s="158"/>
    </row>
    <row r="96" spans="1:836" s="159" customFormat="1" ht="20.100000000000001" customHeight="1" outlineLevel="4">
      <c r="A96" s="166"/>
      <c r="B96" s="162" t="s">
        <v>497</v>
      </c>
      <c r="C96" s="100" t="s">
        <v>498</v>
      </c>
      <c r="D96" s="110"/>
      <c r="E96" s="167"/>
      <c r="F96" s="211">
        <f>G95+14</f>
        <v>45577</v>
      </c>
      <c r="G96" s="212">
        <f t="shared" ref="G96:G97" si="85">F96+H96-1</f>
        <v>45604</v>
      </c>
      <c r="H96" s="156">
        <v>28</v>
      </c>
      <c r="I96" s="157">
        <f t="shared" ca="1" si="80"/>
        <v>0</v>
      </c>
      <c r="J96" s="207">
        <f ca="1">H96*K96-H96*I96</f>
        <v>0</v>
      </c>
      <c r="K96" s="111">
        <v>0</v>
      </c>
      <c r="L96" s="158"/>
      <c r="M96" s="158"/>
      <c r="N96" s="158"/>
      <c r="O96" s="158"/>
      <c r="P96" s="158"/>
      <c r="Q96" s="158"/>
      <c r="R96" s="158"/>
      <c r="S96" s="158"/>
      <c r="T96" s="158"/>
      <c r="U96" s="158"/>
      <c r="V96" s="158"/>
      <c r="W96" s="158"/>
      <c r="X96" s="158"/>
      <c r="Y96" s="158"/>
      <c r="Z96" s="158"/>
      <c r="AA96" s="158"/>
      <c r="AB96" s="158"/>
      <c r="AC96" s="158"/>
      <c r="AD96" s="158"/>
      <c r="AE96" s="158"/>
      <c r="AF96" s="158"/>
      <c r="AG96" s="158"/>
      <c r="AH96" s="158"/>
      <c r="AI96" s="158"/>
      <c r="AJ96" s="158"/>
      <c r="AK96" s="158"/>
      <c r="AL96" s="158"/>
      <c r="AM96" s="158"/>
      <c r="AN96" s="158"/>
      <c r="AO96" s="158"/>
      <c r="AP96" s="158"/>
      <c r="AQ96" s="158"/>
      <c r="AR96" s="158"/>
      <c r="AS96" s="158"/>
      <c r="AT96" s="158"/>
      <c r="AU96" s="158"/>
      <c r="AV96" s="158"/>
      <c r="AW96" s="158"/>
      <c r="AX96" s="158"/>
      <c r="AY96" s="158"/>
      <c r="AZ96" s="158"/>
      <c r="BA96" s="158"/>
      <c r="BB96" s="158"/>
      <c r="BC96" s="158"/>
      <c r="BD96" s="158"/>
      <c r="BE96" s="158"/>
      <c r="BF96" s="158"/>
      <c r="BG96" s="158"/>
      <c r="BH96" s="158"/>
      <c r="BI96" s="158"/>
      <c r="BJ96" s="158"/>
      <c r="BK96" s="158"/>
      <c r="BL96" s="158"/>
      <c r="BM96" s="158"/>
      <c r="BN96" s="158"/>
      <c r="BO96" s="158"/>
      <c r="BP96" s="158"/>
      <c r="BQ96" s="158"/>
      <c r="BR96" s="158"/>
      <c r="BS96" s="158"/>
      <c r="BT96" s="158"/>
      <c r="BU96" s="158"/>
      <c r="BV96" s="158"/>
      <c r="BW96" s="158"/>
      <c r="BX96" s="158"/>
      <c r="BY96" s="158"/>
      <c r="BZ96" s="158"/>
      <c r="CA96" s="158"/>
      <c r="CB96" s="158"/>
      <c r="CC96" s="158"/>
      <c r="CD96" s="158"/>
      <c r="CE96" s="158"/>
      <c r="CF96" s="158"/>
      <c r="CG96" s="158"/>
      <c r="CH96" s="158"/>
      <c r="CI96" s="158"/>
      <c r="CJ96" s="158"/>
      <c r="CK96" s="158"/>
      <c r="CL96" s="158"/>
      <c r="CM96" s="158"/>
      <c r="CN96" s="158"/>
      <c r="CO96" s="158"/>
      <c r="CP96" s="158"/>
      <c r="CQ96" s="158"/>
      <c r="CR96" s="158"/>
      <c r="CS96" s="158"/>
      <c r="CT96" s="158"/>
      <c r="CU96" s="158"/>
      <c r="CV96" s="158"/>
      <c r="CW96" s="158"/>
      <c r="CX96" s="158"/>
      <c r="CY96" s="158"/>
      <c r="CZ96" s="158"/>
      <c r="DA96" s="158"/>
      <c r="DB96" s="158"/>
      <c r="DC96" s="158"/>
      <c r="DD96" s="158"/>
      <c r="DE96" s="158"/>
      <c r="DF96" s="158"/>
      <c r="DG96" s="158"/>
      <c r="DH96" s="158"/>
      <c r="DI96" s="158"/>
      <c r="DJ96" s="158"/>
      <c r="DK96" s="158"/>
      <c r="DL96" s="158"/>
      <c r="DM96" s="158"/>
      <c r="DN96" s="158"/>
      <c r="DO96" s="158"/>
      <c r="DP96" s="158"/>
      <c r="DQ96" s="158"/>
      <c r="DR96" s="158"/>
      <c r="DS96" s="158"/>
      <c r="DT96" s="158"/>
      <c r="DU96" s="158"/>
      <c r="DV96" s="158"/>
      <c r="DW96" s="158"/>
      <c r="DX96" s="158"/>
      <c r="DY96" s="158"/>
      <c r="DZ96" s="158"/>
      <c r="EA96" s="158"/>
      <c r="EB96" s="158"/>
      <c r="EC96" s="158"/>
      <c r="ED96" s="158"/>
      <c r="EE96" s="158"/>
      <c r="EF96" s="158"/>
      <c r="EG96" s="158"/>
      <c r="EH96" s="158"/>
      <c r="EI96" s="158"/>
      <c r="EJ96" s="158"/>
      <c r="EK96" s="158"/>
      <c r="EL96" s="158"/>
      <c r="EM96" s="158"/>
      <c r="EN96" s="158"/>
      <c r="EO96" s="158"/>
      <c r="EP96" s="158"/>
      <c r="EQ96" s="158"/>
      <c r="ER96" s="158"/>
      <c r="ES96" s="158"/>
      <c r="ET96" s="158"/>
      <c r="EU96" s="158"/>
      <c r="EV96" s="158"/>
      <c r="EW96" s="158"/>
      <c r="EX96" s="158"/>
      <c r="EY96" s="158"/>
      <c r="EZ96" s="158"/>
      <c r="FA96" s="158"/>
      <c r="FB96" s="158"/>
      <c r="FC96" s="158"/>
      <c r="FD96" s="158"/>
      <c r="FE96" s="158"/>
      <c r="FF96" s="158"/>
      <c r="FG96" s="158"/>
      <c r="FH96" s="158"/>
      <c r="FI96" s="158"/>
      <c r="FJ96" s="158"/>
      <c r="FK96" s="158"/>
      <c r="FL96" s="158"/>
      <c r="FM96" s="158"/>
      <c r="FN96" s="158"/>
      <c r="FO96" s="158"/>
      <c r="FP96" s="158"/>
      <c r="FQ96" s="158"/>
      <c r="FR96" s="158"/>
      <c r="FS96" s="158"/>
      <c r="FT96" s="158"/>
      <c r="FU96" s="158"/>
      <c r="FV96" s="158"/>
      <c r="FW96" s="158"/>
      <c r="FX96" s="158"/>
      <c r="FY96" s="158"/>
      <c r="FZ96" s="158"/>
      <c r="GA96" s="158"/>
      <c r="GB96" s="158"/>
      <c r="GC96" s="158"/>
      <c r="GD96" s="158"/>
      <c r="GE96" s="158"/>
      <c r="GF96" s="158"/>
      <c r="GG96" s="158"/>
      <c r="GH96" s="158"/>
      <c r="GI96" s="158"/>
      <c r="GJ96" s="158"/>
      <c r="GK96" s="158"/>
      <c r="GL96" s="158"/>
      <c r="GM96" s="158"/>
      <c r="GN96" s="158"/>
      <c r="GO96" s="158"/>
      <c r="GP96" s="158"/>
      <c r="GQ96" s="158"/>
      <c r="GR96" s="158"/>
      <c r="GS96" s="158"/>
      <c r="GT96" s="158"/>
      <c r="GU96" s="158"/>
      <c r="GV96" s="158"/>
      <c r="GW96" s="158"/>
      <c r="GX96" s="158"/>
      <c r="GY96" s="158"/>
      <c r="GZ96" s="158"/>
      <c r="HA96" s="158"/>
      <c r="HB96" s="158"/>
      <c r="HC96" s="158"/>
      <c r="HD96" s="158"/>
      <c r="HE96" s="158"/>
      <c r="HF96" s="158"/>
      <c r="HG96" s="158"/>
      <c r="HH96" s="158"/>
      <c r="HI96" s="158"/>
      <c r="HJ96" s="158"/>
      <c r="HK96" s="158"/>
      <c r="HL96" s="158"/>
      <c r="HM96" s="158"/>
      <c r="HN96" s="158"/>
      <c r="HO96" s="158"/>
      <c r="HP96" s="158"/>
      <c r="HQ96" s="158"/>
      <c r="HR96" s="158"/>
      <c r="HS96" s="158"/>
      <c r="HT96" s="158"/>
      <c r="HU96" s="158"/>
      <c r="HV96" s="158"/>
      <c r="HW96" s="158"/>
      <c r="HX96" s="158"/>
      <c r="HY96" s="158"/>
      <c r="HZ96" s="158"/>
      <c r="IA96" s="158"/>
      <c r="IB96" s="158"/>
      <c r="IC96" s="158"/>
      <c r="ID96" s="158"/>
      <c r="IE96" s="158"/>
      <c r="IF96" s="158"/>
      <c r="IG96" s="158"/>
      <c r="IH96" s="158"/>
      <c r="II96" s="158"/>
      <c r="IJ96" s="158"/>
      <c r="IK96" s="158"/>
      <c r="IL96" s="158"/>
      <c r="IM96" s="158"/>
      <c r="IN96" s="158"/>
      <c r="IO96" s="158"/>
      <c r="IP96" s="158"/>
      <c r="IQ96" s="158"/>
      <c r="IR96" s="158"/>
      <c r="IS96" s="158"/>
      <c r="IT96" s="158"/>
      <c r="IU96" s="158"/>
      <c r="IV96" s="158"/>
      <c r="IW96" s="158"/>
      <c r="IX96" s="158"/>
      <c r="IY96" s="158"/>
      <c r="IZ96" s="158"/>
      <c r="JA96" s="158"/>
      <c r="JB96" s="158"/>
      <c r="JC96" s="158"/>
      <c r="JD96" s="158"/>
      <c r="JE96" s="158"/>
      <c r="JF96" s="158"/>
      <c r="JG96" s="158"/>
      <c r="JH96" s="158"/>
      <c r="JI96" s="158"/>
      <c r="JJ96" s="158"/>
      <c r="JK96" s="158"/>
      <c r="JL96" s="158"/>
      <c r="JM96" s="158"/>
      <c r="JN96" s="158"/>
      <c r="JO96" s="158"/>
      <c r="JP96" s="158"/>
      <c r="JQ96" s="158"/>
      <c r="JR96" s="158"/>
      <c r="JS96" s="158"/>
      <c r="JT96" s="158"/>
      <c r="JU96" s="158"/>
      <c r="JV96" s="158"/>
      <c r="JW96" s="158"/>
      <c r="JX96" s="158"/>
      <c r="JY96" s="158"/>
      <c r="JZ96" s="158"/>
      <c r="KA96" s="158"/>
      <c r="KB96" s="158"/>
      <c r="KC96" s="158"/>
      <c r="KD96" s="158"/>
      <c r="KE96" s="158"/>
      <c r="KF96" s="158"/>
      <c r="KG96" s="158"/>
      <c r="KH96" s="158"/>
      <c r="KI96" s="158"/>
      <c r="KJ96" s="158"/>
      <c r="KK96" s="158"/>
      <c r="KL96" s="158"/>
      <c r="KM96" s="158"/>
      <c r="KN96" s="158"/>
      <c r="KO96" s="158"/>
      <c r="KP96" s="158"/>
      <c r="KQ96" s="158"/>
      <c r="KR96" s="158"/>
      <c r="KS96" s="158"/>
      <c r="KT96" s="158"/>
      <c r="KU96" s="158"/>
      <c r="KV96" s="158"/>
      <c r="KW96" s="158"/>
      <c r="KX96" s="158"/>
      <c r="KY96" s="158"/>
      <c r="KZ96" s="158"/>
      <c r="LA96" s="158"/>
      <c r="LB96" s="158"/>
      <c r="LC96" s="158"/>
      <c r="LD96" s="158"/>
      <c r="LE96" s="158"/>
      <c r="LF96" s="158"/>
      <c r="LG96" s="158"/>
      <c r="LH96" s="158"/>
      <c r="LI96" s="158"/>
      <c r="LJ96" s="158"/>
      <c r="LK96" s="158"/>
      <c r="LL96" s="158"/>
      <c r="LM96" s="158"/>
      <c r="LN96" s="158"/>
      <c r="LO96" s="158"/>
      <c r="LP96" s="158"/>
      <c r="LQ96" s="158"/>
      <c r="LR96" s="158"/>
      <c r="LS96" s="158"/>
      <c r="LT96" s="158"/>
      <c r="LU96" s="158"/>
      <c r="LV96" s="158"/>
      <c r="LW96" s="158"/>
      <c r="LX96" s="158"/>
      <c r="LY96" s="158"/>
      <c r="LZ96" s="158"/>
      <c r="MA96" s="158"/>
      <c r="MB96" s="158"/>
      <c r="MC96" s="158"/>
      <c r="MD96" s="158"/>
      <c r="ME96" s="158"/>
      <c r="MF96" s="158"/>
      <c r="MG96" s="158"/>
      <c r="MH96" s="158"/>
      <c r="MI96" s="158"/>
      <c r="MJ96" s="158"/>
      <c r="MK96" s="158"/>
      <c r="ML96" s="158"/>
      <c r="MM96" s="158"/>
      <c r="MN96" s="158"/>
      <c r="MO96" s="158"/>
      <c r="MP96" s="158"/>
      <c r="MQ96" s="158"/>
      <c r="MR96" s="158"/>
      <c r="MS96" s="158"/>
      <c r="MT96" s="158"/>
      <c r="MU96" s="158"/>
      <c r="MV96" s="158"/>
      <c r="MW96" s="158"/>
      <c r="MX96" s="158"/>
      <c r="MY96" s="158"/>
      <c r="MZ96" s="158"/>
      <c r="NA96" s="158"/>
      <c r="NB96" s="158"/>
      <c r="NC96" s="158"/>
      <c r="ND96" s="158"/>
      <c r="NE96" s="158"/>
      <c r="NF96" s="158"/>
      <c r="NG96" s="158"/>
      <c r="NH96" s="158"/>
      <c r="NI96" s="158"/>
      <c r="NJ96" s="158"/>
      <c r="NK96" s="158"/>
      <c r="NL96" s="158"/>
      <c r="NM96" s="158"/>
      <c r="NN96" s="158"/>
      <c r="NO96" s="158"/>
      <c r="NP96" s="158"/>
      <c r="NQ96" s="158"/>
      <c r="NR96" s="158"/>
      <c r="NS96" s="158"/>
      <c r="NT96" s="158"/>
      <c r="NU96" s="158"/>
      <c r="NV96" s="158"/>
      <c r="NW96" s="158"/>
      <c r="NX96" s="158"/>
      <c r="NY96" s="158"/>
      <c r="NZ96" s="158"/>
      <c r="OA96" s="158"/>
      <c r="OB96" s="158"/>
      <c r="OC96" s="158"/>
      <c r="OD96" s="158"/>
      <c r="OE96" s="158"/>
      <c r="OF96" s="158"/>
      <c r="OG96" s="158"/>
      <c r="OH96" s="158"/>
      <c r="OI96" s="158"/>
      <c r="OJ96" s="158"/>
      <c r="OK96" s="158"/>
      <c r="OL96" s="158"/>
      <c r="OM96" s="158"/>
      <c r="ON96" s="158"/>
      <c r="OO96" s="158"/>
      <c r="OP96" s="158"/>
      <c r="OQ96" s="158"/>
      <c r="OR96" s="158"/>
      <c r="OS96" s="158"/>
      <c r="OT96" s="158"/>
      <c r="OU96" s="158"/>
      <c r="OV96" s="158"/>
      <c r="OW96" s="158"/>
      <c r="OX96" s="158"/>
      <c r="OY96" s="158"/>
      <c r="OZ96" s="158"/>
      <c r="PA96" s="158"/>
      <c r="PB96" s="158"/>
      <c r="PC96" s="158"/>
      <c r="PD96" s="158"/>
      <c r="PE96" s="158"/>
      <c r="PF96" s="158"/>
      <c r="PG96" s="158"/>
      <c r="PH96" s="158"/>
      <c r="PI96" s="158"/>
      <c r="PJ96" s="158"/>
      <c r="PK96" s="158"/>
      <c r="PL96" s="158"/>
      <c r="PM96" s="158"/>
      <c r="PN96" s="158"/>
      <c r="PO96" s="158"/>
      <c r="PP96" s="158"/>
      <c r="PQ96" s="158"/>
      <c r="PR96" s="158"/>
      <c r="PS96" s="158"/>
      <c r="PT96" s="158"/>
      <c r="PU96" s="158"/>
      <c r="PV96" s="158"/>
      <c r="PW96" s="158"/>
      <c r="PX96" s="158"/>
      <c r="PY96" s="158"/>
      <c r="PZ96" s="158"/>
      <c r="QA96" s="158"/>
      <c r="QB96" s="158"/>
      <c r="QC96" s="158"/>
      <c r="QD96" s="158"/>
      <c r="QE96" s="158"/>
      <c r="QF96" s="158"/>
      <c r="QG96" s="158"/>
      <c r="QH96" s="158"/>
      <c r="QI96" s="158"/>
      <c r="QJ96" s="158"/>
      <c r="QK96" s="158"/>
      <c r="QL96" s="158"/>
      <c r="QM96" s="158"/>
      <c r="QN96" s="158"/>
      <c r="QO96" s="158"/>
      <c r="QP96" s="158"/>
      <c r="QQ96" s="158"/>
      <c r="QR96" s="158"/>
      <c r="QS96" s="158"/>
      <c r="QT96" s="158"/>
      <c r="QU96" s="158"/>
      <c r="QV96" s="158"/>
      <c r="QW96" s="158"/>
      <c r="QX96" s="158"/>
      <c r="QY96" s="158"/>
      <c r="QZ96" s="158"/>
      <c r="RA96" s="158"/>
      <c r="RB96" s="158"/>
      <c r="RC96" s="158"/>
      <c r="RD96" s="158"/>
      <c r="RE96" s="158"/>
      <c r="RF96" s="158"/>
      <c r="RG96" s="158"/>
      <c r="RH96" s="158"/>
      <c r="RI96" s="158"/>
      <c r="RJ96" s="158"/>
      <c r="RK96" s="158"/>
      <c r="RL96" s="158"/>
      <c r="RM96" s="158"/>
      <c r="RN96" s="158"/>
      <c r="RO96" s="158"/>
      <c r="RP96" s="158"/>
      <c r="RQ96" s="158"/>
      <c r="RR96" s="158"/>
      <c r="RS96" s="158"/>
      <c r="RT96" s="158"/>
      <c r="RU96" s="158"/>
      <c r="RV96" s="158"/>
      <c r="RW96" s="158"/>
      <c r="RX96" s="158"/>
      <c r="RY96" s="158"/>
      <c r="RZ96" s="158"/>
      <c r="SA96" s="158"/>
      <c r="SB96" s="158"/>
      <c r="SC96" s="158"/>
      <c r="SD96" s="158"/>
      <c r="SE96" s="158"/>
      <c r="SF96" s="158"/>
      <c r="SG96" s="158"/>
      <c r="SH96" s="158"/>
      <c r="SI96" s="158"/>
      <c r="SJ96" s="158"/>
      <c r="SK96" s="158"/>
      <c r="SL96" s="158"/>
      <c r="SM96" s="158"/>
      <c r="SN96" s="158"/>
      <c r="SO96" s="158"/>
      <c r="SP96" s="158"/>
      <c r="SQ96" s="158"/>
      <c r="SR96" s="158"/>
      <c r="SS96" s="158"/>
      <c r="ST96" s="158"/>
      <c r="SU96" s="158"/>
      <c r="SV96" s="158"/>
      <c r="SW96" s="158"/>
      <c r="SX96" s="158"/>
      <c r="SY96" s="158"/>
      <c r="SZ96" s="158"/>
      <c r="TA96" s="158"/>
      <c r="TB96" s="158"/>
      <c r="TC96" s="158"/>
      <c r="TD96" s="158"/>
      <c r="TE96" s="158"/>
      <c r="TF96" s="158"/>
      <c r="TG96" s="158"/>
      <c r="TH96" s="158"/>
      <c r="TI96" s="158"/>
      <c r="TJ96" s="158"/>
      <c r="TK96" s="158"/>
      <c r="TL96" s="158"/>
      <c r="TM96" s="158"/>
      <c r="TN96" s="158"/>
      <c r="TO96" s="158"/>
      <c r="TP96" s="158"/>
      <c r="TQ96" s="158"/>
      <c r="TR96" s="158"/>
      <c r="TS96" s="158"/>
      <c r="TT96" s="158"/>
      <c r="TU96" s="158"/>
      <c r="TV96" s="158"/>
      <c r="TW96" s="158"/>
      <c r="TX96" s="158"/>
      <c r="TY96" s="158"/>
      <c r="TZ96" s="158"/>
      <c r="UA96" s="158"/>
      <c r="UB96" s="158"/>
      <c r="UC96" s="158"/>
      <c r="UD96" s="158"/>
      <c r="UE96" s="158"/>
      <c r="UF96" s="158"/>
      <c r="UG96" s="158"/>
      <c r="UH96" s="158"/>
      <c r="UI96" s="158"/>
      <c r="UJ96" s="158"/>
      <c r="UK96" s="158"/>
      <c r="UL96" s="158"/>
      <c r="UM96" s="158"/>
      <c r="UN96" s="158"/>
      <c r="UO96" s="158"/>
      <c r="UP96" s="158"/>
      <c r="UQ96" s="158"/>
      <c r="US96" s="158"/>
      <c r="UT96" s="158"/>
      <c r="UU96" s="158"/>
      <c r="UV96" s="158"/>
      <c r="UW96" s="158"/>
      <c r="UX96" s="158"/>
      <c r="UY96" s="158"/>
      <c r="UZ96" s="158"/>
      <c r="VA96" s="158"/>
      <c r="VB96" s="158"/>
      <c r="VC96" s="158"/>
      <c r="VD96" s="158"/>
      <c r="VE96" s="158"/>
      <c r="VF96" s="158"/>
      <c r="VG96" s="158"/>
      <c r="VH96" s="158"/>
      <c r="VI96" s="158"/>
      <c r="VJ96" s="158"/>
      <c r="VK96" s="158"/>
      <c r="VL96" s="158"/>
      <c r="VN96" s="158"/>
      <c r="VO96" s="158"/>
      <c r="VP96" s="158"/>
      <c r="VQ96" s="158"/>
      <c r="VR96" s="158"/>
      <c r="VS96" s="158"/>
      <c r="VT96" s="158"/>
      <c r="VU96" s="158"/>
      <c r="VV96" s="158"/>
      <c r="VW96" s="158"/>
      <c r="VX96" s="158"/>
      <c r="VY96" s="158"/>
      <c r="VZ96" s="158"/>
      <c r="WA96" s="158"/>
      <c r="WB96" s="158"/>
      <c r="WC96" s="158"/>
      <c r="WD96" s="158"/>
      <c r="WE96" s="158"/>
      <c r="WF96" s="158"/>
      <c r="WG96" s="158"/>
      <c r="WI96" s="158"/>
      <c r="WJ96" s="158"/>
      <c r="WK96" s="158"/>
      <c r="WL96" s="158"/>
      <c r="WM96" s="158"/>
      <c r="WN96" s="158"/>
      <c r="WO96" s="158"/>
      <c r="WP96" s="158"/>
      <c r="WQ96" s="158"/>
      <c r="WR96" s="158"/>
      <c r="WS96" s="158"/>
      <c r="WT96" s="158"/>
      <c r="WU96" s="158"/>
      <c r="WV96" s="158"/>
      <c r="WW96" s="158"/>
      <c r="WX96" s="158"/>
      <c r="WY96" s="158"/>
      <c r="WZ96" s="158"/>
      <c r="XA96" s="158"/>
      <c r="XB96" s="158"/>
      <c r="XD96" s="158"/>
      <c r="XE96" s="158"/>
      <c r="XF96" s="158"/>
      <c r="XG96" s="158"/>
      <c r="XH96" s="158"/>
      <c r="XI96" s="158"/>
      <c r="XJ96" s="158"/>
      <c r="XK96" s="158"/>
      <c r="XL96" s="158"/>
      <c r="XM96" s="158"/>
      <c r="XN96" s="158"/>
      <c r="XO96" s="158"/>
      <c r="XP96" s="158"/>
      <c r="XQ96" s="158"/>
      <c r="XR96" s="158"/>
      <c r="XS96" s="158"/>
      <c r="XT96" s="158"/>
      <c r="XU96" s="158"/>
      <c r="XV96" s="158"/>
      <c r="XW96" s="158"/>
      <c r="XY96" s="158"/>
      <c r="XZ96" s="158"/>
      <c r="YA96" s="158"/>
      <c r="YB96" s="158"/>
      <c r="YC96" s="158"/>
      <c r="YD96" s="158"/>
      <c r="YE96" s="158"/>
      <c r="YF96" s="158"/>
      <c r="YG96" s="158"/>
      <c r="YH96" s="158"/>
      <c r="YI96" s="158"/>
      <c r="YJ96" s="158"/>
      <c r="YK96" s="158"/>
      <c r="YL96" s="158"/>
      <c r="YM96" s="158"/>
      <c r="YN96" s="158"/>
      <c r="YO96" s="158"/>
      <c r="YP96" s="158"/>
      <c r="YQ96" s="158"/>
      <c r="YR96" s="158"/>
      <c r="YT96" s="158"/>
      <c r="YU96" s="158"/>
      <c r="YV96" s="158"/>
      <c r="YW96" s="158"/>
      <c r="YX96" s="158"/>
      <c r="YY96" s="158"/>
      <c r="YZ96" s="158"/>
      <c r="ZA96" s="158"/>
      <c r="ZB96" s="158"/>
      <c r="ZC96" s="158"/>
      <c r="ZD96" s="158"/>
      <c r="ZE96" s="158"/>
      <c r="ZF96" s="158"/>
      <c r="ZG96" s="158"/>
      <c r="ZH96" s="158"/>
      <c r="ZI96" s="158"/>
      <c r="ZJ96" s="158"/>
      <c r="ZK96" s="158"/>
      <c r="ZL96" s="158"/>
      <c r="ZM96" s="158"/>
      <c r="ZO96" s="158"/>
      <c r="ZP96" s="158"/>
      <c r="ZQ96" s="158"/>
      <c r="ZR96" s="158"/>
      <c r="ZS96" s="158"/>
      <c r="ZT96" s="158"/>
      <c r="ZU96" s="158"/>
      <c r="ZV96" s="158"/>
      <c r="ZW96" s="158"/>
      <c r="ZX96" s="158"/>
      <c r="ZY96" s="158"/>
      <c r="ZZ96" s="158"/>
      <c r="AAA96" s="158"/>
      <c r="AAB96" s="158"/>
      <c r="AAC96" s="158"/>
      <c r="AAD96" s="158"/>
      <c r="AAE96" s="158"/>
      <c r="AAF96" s="158"/>
      <c r="AAG96" s="158"/>
      <c r="AAH96" s="158"/>
      <c r="AAJ96" s="158"/>
      <c r="AAK96" s="158"/>
      <c r="AAL96" s="158"/>
      <c r="AAM96" s="158"/>
      <c r="AAN96" s="158"/>
      <c r="AAO96" s="158"/>
      <c r="AAP96" s="158"/>
      <c r="AAQ96" s="158"/>
      <c r="AAR96" s="158"/>
      <c r="AAS96" s="158"/>
      <c r="AAT96" s="158"/>
      <c r="AAU96" s="158"/>
      <c r="AAV96" s="158"/>
      <c r="AAW96" s="158"/>
      <c r="AAX96" s="158"/>
      <c r="AAY96" s="158"/>
      <c r="AAZ96" s="158"/>
      <c r="ABA96" s="158"/>
      <c r="ABB96" s="158"/>
      <c r="ABC96" s="158"/>
      <c r="ABE96" s="158"/>
      <c r="ABF96" s="158"/>
      <c r="ABG96" s="158"/>
      <c r="ABH96" s="158"/>
      <c r="ABI96" s="158"/>
      <c r="ABJ96" s="158"/>
      <c r="ABK96" s="158"/>
      <c r="ABL96" s="158"/>
      <c r="ABM96" s="158"/>
      <c r="ABN96" s="158"/>
      <c r="ABO96" s="158"/>
      <c r="ABP96" s="158"/>
      <c r="ABQ96" s="158"/>
      <c r="ABR96" s="158"/>
      <c r="ABS96" s="158"/>
      <c r="ABT96" s="158"/>
      <c r="ABU96" s="158"/>
      <c r="ABV96" s="158"/>
      <c r="ABW96" s="158"/>
      <c r="ABX96" s="158"/>
      <c r="ABZ96" s="158"/>
      <c r="ACA96" s="158"/>
      <c r="ACB96" s="158"/>
      <c r="ACC96" s="158"/>
      <c r="ACD96" s="158"/>
      <c r="ACE96" s="158"/>
      <c r="ACF96" s="158"/>
      <c r="ACG96" s="158"/>
      <c r="ACH96" s="158"/>
      <c r="ACI96" s="158"/>
      <c r="ACJ96" s="158"/>
      <c r="ACK96" s="158"/>
      <c r="ACL96" s="158"/>
      <c r="ACM96" s="158"/>
      <c r="ACN96" s="158"/>
      <c r="ACO96" s="158"/>
      <c r="ACP96" s="158"/>
      <c r="ACQ96" s="158"/>
      <c r="ACR96" s="158"/>
      <c r="ACS96" s="158"/>
      <c r="ACU96" s="158"/>
      <c r="ACV96" s="158"/>
      <c r="ACW96" s="158"/>
      <c r="ACX96" s="158"/>
      <c r="ACY96" s="158"/>
      <c r="ACZ96" s="158"/>
      <c r="ADA96" s="158"/>
      <c r="ADB96" s="158"/>
      <c r="ADC96" s="158"/>
      <c r="ADD96" s="158"/>
      <c r="ADE96" s="158"/>
      <c r="ADF96" s="158"/>
      <c r="ADG96" s="158"/>
      <c r="ADH96" s="158"/>
      <c r="ADI96" s="158"/>
      <c r="ADJ96" s="158"/>
      <c r="ADK96" s="158"/>
      <c r="ADL96" s="158"/>
      <c r="ADM96" s="158"/>
      <c r="ADN96" s="158"/>
      <c r="ADP96" s="158"/>
      <c r="ADQ96" s="158"/>
      <c r="ADR96" s="158"/>
      <c r="ADS96" s="158"/>
      <c r="ADT96" s="158"/>
      <c r="ADU96" s="158"/>
      <c r="ADV96" s="158"/>
      <c r="ADW96" s="158"/>
      <c r="ADX96" s="158"/>
      <c r="ADY96" s="158"/>
      <c r="ADZ96" s="158"/>
      <c r="AEA96" s="158"/>
      <c r="AEB96" s="158"/>
      <c r="AEC96" s="158"/>
      <c r="AED96" s="158"/>
      <c r="AEE96" s="158"/>
      <c r="AEF96" s="158"/>
      <c r="AEG96" s="158"/>
      <c r="AEH96" s="158"/>
      <c r="AEI96" s="158"/>
      <c r="AEK96" s="158"/>
      <c r="AEL96" s="158"/>
      <c r="AEM96" s="158"/>
      <c r="AEN96" s="158"/>
      <c r="AEO96" s="158"/>
      <c r="AEP96" s="158"/>
      <c r="AEQ96" s="158"/>
      <c r="AER96" s="158"/>
      <c r="AES96" s="158"/>
      <c r="AET96" s="158"/>
      <c r="AEU96" s="158"/>
      <c r="AEV96" s="158"/>
      <c r="AEW96" s="158"/>
      <c r="AEX96" s="158"/>
      <c r="AEY96" s="158"/>
      <c r="AEZ96" s="158"/>
      <c r="AFA96" s="158"/>
      <c r="AFB96" s="158"/>
      <c r="AFC96" s="158"/>
      <c r="AFD96" s="158"/>
    </row>
    <row r="97" spans="1:836" s="159" customFormat="1" ht="20.100000000000001" customHeight="1" outlineLevel="4">
      <c r="A97" s="166"/>
      <c r="B97" s="162" t="s">
        <v>497</v>
      </c>
      <c r="C97" s="100" t="s">
        <v>499</v>
      </c>
      <c r="D97" s="110"/>
      <c r="E97" s="167"/>
      <c r="F97" s="211">
        <f>G96+1</f>
        <v>45605</v>
      </c>
      <c r="G97" s="212">
        <f t="shared" si="85"/>
        <v>45608</v>
      </c>
      <c r="H97" s="156">
        <v>4</v>
      </c>
      <c r="I97" s="157">
        <f t="shared" ca="1" si="80"/>
        <v>0</v>
      </c>
      <c r="J97" s="207">
        <f ca="1">H97*K97-H97*I97</f>
        <v>0</v>
      </c>
      <c r="K97" s="111">
        <v>0</v>
      </c>
      <c r="L97" s="158"/>
      <c r="M97" s="158"/>
      <c r="N97" s="158"/>
      <c r="O97" s="158"/>
      <c r="P97" s="158"/>
      <c r="Q97" s="158"/>
      <c r="R97" s="158"/>
      <c r="S97" s="158"/>
      <c r="T97" s="158"/>
      <c r="U97" s="158"/>
      <c r="V97" s="158"/>
      <c r="W97" s="158"/>
      <c r="X97" s="158"/>
      <c r="Y97" s="158"/>
      <c r="Z97" s="158"/>
      <c r="AA97" s="158"/>
      <c r="AB97" s="158"/>
      <c r="AC97" s="158"/>
      <c r="AD97" s="158"/>
      <c r="AE97" s="158"/>
      <c r="AF97" s="158"/>
      <c r="AG97" s="158"/>
      <c r="AH97" s="158"/>
      <c r="AI97" s="158"/>
      <c r="AJ97" s="158"/>
      <c r="AK97" s="158"/>
      <c r="AL97" s="158"/>
      <c r="AM97" s="158"/>
      <c r="AN97" s="158"/>
      <c r="AO97" s="158"/>
      <c r="AP97" s="158"/>
      <c r="AQ97" s="158"/>
      <c r="AR97" s="158"/>
      <c r="AS97" s="158"/>
      <c r="AT97" s="158"/>
      <c r="AU97" s="158"/>
      <c r="AV97" s="158"/>
      <c r="AW97" s="158"/>
      <c r="AX97" s="158"/>
      <c r="AY97" s="158"/>
      <c r="AZ97" s="158"/>
      <c r="BA97" s="158"/>
      <c r="BB97" s="158"/>
      <c r="BC97" s="158"/>
      <c r="BD97" s="158"/>
      <c r="BE97" s="158"/>
      <c r="BF97" s="158"/>
      <c r="BG97" s="158"/>
      <c r="BH97" s="158"/>
      <c r="BI97" s="158"/>
      <c r="BJ97" s="158"/>
      <c r="BK97" s="158"/>
      <c r="BL97" s="158"/>
      <c r="BM97" s="158"/>
      <c r="BN97" s="158"/>
      <c r="BO97" s="158"/>
      <c r="BP97" s="158"/>
      <c r="BQ97" s="158"/>
      <c r="BR97" s="158"/>
      <c r="BS97" s="158"/>
      <c r="BT97" s="158"/>
      <c r="BU97" s="158"/>
      <c r="BV97" s="158"/>
      <c r="BW97" s="158"/>
      <c r="BX97" s="158"/>
      <c r="BY97" s="158"/>
      <c r="BZ97" s="158"/>
      <c r="CA97" s="158"/>
      <c r="CB97" s="158"/>
      <c r="CC97" s="158"/>
      <c r="CD97" s="158"/>
      <c r="CE97" s="158"/>
      <c r="CF97" s="158"/>
      <c r="CG97" s="158"/>
      <c r="CH97" s="158"/>
      <c r="CI97" s="158"/>
      <c r="CJ97" s="158"/>
      <c r="CK97" s="158"/>
      <c r="CL97" s="158"/>
      <c r="CM97" s="158"/>
      <c r="CN97" s="158"/>
      <c r="CO97" s="158"/>
      <c r="CP97" s="158"/>
      <c r="CQ97" s="158"/>
      <c r="CR97" s="158"/>
      <c r="CS97" s="158"/>
      <c r="CT97" s="158"/>
      <c r="CU97" s="158"/>
      <c r="CV97" s="158"/>
      <c r="CW97" s="158"/>
      <c r="CX97" s="158"/>
      <c r="CY97" s="158"/>
      <c r="CZ97" s="158"/>
      <c r="DA97" s="158"/>
      <c r="DB97" s="158"/>
      <c r="DC97" s="158"/>
      <c r="DD97" s="158"/>
      <c r="DE97" s="158"/>
      <c r="DF97" s="158"/>
      <c r="DG97" s="158"/>
      <c r="DH97" s="158"/>
      <c r="DI97" s="158"/>
      <c r="DJ97" s="158"/>
      <c r="DK97" s="158"/>
      <c r="DL97" s="158"/>
      <c r="DM97" s="158"/>
      <c r="DN97" s="158"/>
      <c r="DO97" s="158"/>
      <c r="DP97" s="158"/>
      <c r="DQ97" s="158"/>
      <c r="DR97" s="158"/>
      <c r="DS97" s="158"/>
      <c r="DT97" s="158"/>
      <c r="DU97" s="158"/>
      <c r="DV97" s="158"/>
      <c r="DW97" s="158"/>
      <c r="DX97" s="158"/>
      <c r="DY97" s="158"/>
      <c r="DZ97" s="158"/>
      <c r="EA97" s="158"/>
      <c r="EB97" s="158"/>
      <c r="EC97" s="158"/>
      <c r="ED97" s="158"/>
      <c r="EE97" s="158"/>
      <c r="EF97" s="158"/>
      <c r="EG97" s="158"/>
      <c r="EH97" s="158"/>
      <c r="EI97" s="158"/>
      <c r="EJ97" s="158"/>
      <c r="EK97" s="158"/>
      <c r="EL97" s="158"/>
      <c r="EM97" s="158"/>
      <c r="EN97" s="158"/>
      <c r="EO97" s="158"/>
      <c r="EP97" s="158"/>
      <c r="EQ97" s="158"/>
      <c r="ER97" s="158"/>
      <c r="ES97" s="158"/>
      <c r="ET97" s="158"/>
      <c r="EU97" s="158"/>
      <c r="EV97" s="158"/>
      <c r="EW97" s="158"/>
      <c r="EX97" s="158"/>
      <c r="EY97" s="158"/>
      <c r="EZ97" s="158"/>
      <c r="FA97" s="158"/>
      <c r="FB97" s="158"/>
      <c r="FC97" s="158"/>
      <c r="FD97" s="158"/>
      <c r="FE97" s="158"/>
      <c r="FF97" s="158"/>
      <c r="FG97" s="158"/>
      <c r="FH97" s="158"/>
      <c r="FI97" s="158"/>
      <c r="FJ97" s="158"/>
      <c r="FK97" s="158"/>
      <c r="FL97" s="158"/>
      <c r="FM97" s="158"/>
      <c r="FN97" s="158"/>
      <c r="FO97" s="158"/>
      <c r="FP97" s="158"/>
      <c r="FQ97" s="158"/>
      <c r="FR97" s="158"/>
      <c r="FS97" s="158"/>
      <c r="FT97" s="158"/>
      <c r="FU97" s="158"/>
      <c r="FV97" s="158"/>
      <c r="FW97" s="158"/>
      <c r="FX97" s="158"/>
      <c r="FY97" s="158"/>
      <c r="FZ97" s="158"/>
      <c r="GA97" s="158"/>
      <c r="GB97" s="158"/>
      <c r="GC97" s="158"/>
      <c r="GD97" s="158"/>
      <c r="GE97" s="158"/>
      <c r="GF97" s="158"/>
      <c r="GG97" s="158"/>
      <c r="GH97" s="158"/>
      <c r="GI97" s="158"/>
      <c r="GJ97" s="158"/>
      <c r="GK97" s="158"/>
      <c r="GL97" s="158"/>
      <c r="GM97" s="158"/>
      <c r="GN97" s="158"/>
      <c r="GO97" s="158"/>
      <c r="GP97" s="158"/>
      <c r="GQ97" s="158"/>
      <c r="GR97" s="158"/>
      <c r="GS97" s="158"/>
      <c r="GT97" s="158"/>
      <c r="GU97" s="158"/>
      <c r="GV97" s="158"/>
      <c r="GW97" s="158"/>
      <c r="GX97" s="158"/>
      <c r="GY97" s="158"/>
      <c r="GZ97" s="158"/>
      <c r="HA97" s="158"/>
      <c r="HB97" s="158"/>
      <c r="HC97" s="158"/>
      <c r="HD97" s="158"/>
      <c r="HE97" s="158"/>
      <c r="HF97" s="158"/>
      <c r="HG97" s="158"/>
      <c r="HH97" s="158"/>
      <c r="HI97" s="158"/>
      <c r="HJ97" s="158"/>
      <c r="HK97" s="158"/>
      <c r="HL97" s="158"/>
      <c r="HM97" s="158"/>
      <c r="HN97" s="158"/>
      <c r="HO97" s="158"/>
      <c r="HP97" s="158"/>
      <c r="HQ97" s="158"/>
      <c r="HR97" s="158"/>
      <c r="HS97" s="158"/>
      <c r="HT97" s="158"/>
      <c r="HU97" s="158"/>
      <c r="HV97" s="158"/>
      <c r="HW97" s="158"/>
      <c r="HX97" s="158"/>
      <c r="HY97" s="158"/>
      <c r="HZ97" s="158"/>
      <c r="IA97" s="158"/>
      <c r="IB97" s="158"/>
      <c r="IC97" s="158"/>
      <c r="ID97" s="158"/>
      <c r="IE97" s="158"/>
      <c r="IF97" s="158"/>
      <c r="IG97" s="158"/>
      <c r="IH97" s="158"/>
      <c r="II97" s="158"/>
      <c r="IJ97" s="158"/>
      <c r="IK97" s="158"/>
      <c r="IL97" s="158"/>
      <c r="IM97" s="158"/>
      <c r="IN97" s="158"/>
      <c r="IO97" s="158"/>
      <c r="IP97" s="158"/>
      <c r="IQ97" s="158"/>
      <c r="IR97" s="158"/>
      <c r="IS97" s="158"/>
      <c r="IT97" s="158"/>
      <c r="IU97" s="158"/>
      <c r="IV97" s="158"/>
      <c r="IW97" s="158"/>
      <c r="IX97" s="158"/>
      <c r="IY97" s="158"/>
      <c r="IZ97" s="158"/>
      <c r="JA97" s="158"/>
      <c r="JB97" s="158"/>
      <c r="JC97" s="158"/>
      <c r="JD97" s="158"/>
      <c r="JE97" s="158"/>
      <c r="JF97" s="158"/>
      <c r="JG97" s="158"/>
      <c r="JH97" s="158"/>
      <c r="JI97" s="158"/>
      <c r="JJ97" s="158"/>
      <c r="JK97" s="158"/>
      <c r="JL97" s="158"/>
      <c r="JM97" s="158"/>
      <c r="JN97" s="158"/>
      <c r="JO97" s="158"/>
      <c r="JP97" s="158"/>
      <c r="JQ97" s="158"/>
      <c r="JR97" s="158"/>
      <c r="JS97" s="158"/>
      <c r="JT97" s="158"/>
      <c r="JU97" s="158"/>
      <c r="JV97" s="158"/>
      <c r="JW97" s="158"/>
      <c r="JX97" s="158"/>
      <c r="JY97" s="158"/>
      <c r="JZ97" s="158"/>
      <c r="KA97" s="158"/>
      <c r="KB97" s="158"/>
      <c r="KC97" s="158"/>
      <c r="KD97" s="158"/>
      <c r="KE97" s="158"/>
      <c r="KF97" s="158"/>
      <c r="KG97" s="158"/>
      <c r="KH97" s="158"/>
      <c r="KI97" s="158"/>
      <c r="KJ97" s="158"/>
      <c r="KK97" s="158"/>
      <c r="KL97" s="158"/>
      <c r="KM97" s="158"/>
      <c r="KN97" s="158"/>
      <c r="KO97" s="158"/>
      <c r="KP97" s="158"/>
      <c r="KQ97" s="158"/>
      <c r="KR97" s="158"/>
      <c r="KS97" s="158"/>
      <c r="KT97" s="158"/>
      <c r="KU97" s="158"/>
      <c r="KV97" s="158"/>
      <c r="KW97" s="158"/>
      <c r="KX97" s="158"/>
      <c r="KY97" s="158"/>
      <c r="KZ97" s="158"/>
      <c r="LA97" s="158"/>
      <c r="LB97" s="158"/>
      <c r="LC97" s="158"/>
      <c r="LD97" s="158"/>
      <c r="LE97" s="158"/>
      <c r="LF97" s="158"/>
      <c r="LG97" s="158"/>
      <c r="LH97" s="158"/>
      <c r="LI97" s="158"/>
      <c r="LJ97" s="158"/>
      <c r="LK97" s="158"/>
      <c r="LL97" s="158"/>
      <c r="LM97" s="158"/>
      <c r="LN97" s="158"/>
      <c r="LO97" s="158"/>
      <c r="LP97" s="158"/>
      <c r="LQ97" s="158"/>
      <c r="LR97" s="158"/>
      <c r="LS97" s="158"/>
      <c r="LT97" s="158"/>
      <c r="LU97" s="158"/>
      <c r="LV97" s="158"/>
      <c r="LW97" s="158"/>
      <c r="LX97" s="158"/>
      <c r="LY97" s="158"/>
      <c r="LZ97" s="158"/>
      <c r="MA97" s="158"/>
      <c r="MB97" s="158"/>
      <c r="MC97" s="158"/>
      <c r="MD97" s="158"/>
      <c r="ME97" s="158"/>
      <c r="MF97" s="158"/>
      <c r="MG97" s="158"/>
      <c r="MH97" s="158"/>
      <c r="MI97" s="158"/>
      <c r="MJ97" s="158"/>
      <c r="MK97" s="158"/>
      <c r="ML97" s="158"/>
      <c r="MM97" s="158"/>
      <c r="MN97" s="158"/>
      <c r="MO97" s="158"/>
      <c r="MP97" s="158"/>
      <c r="MQ97" s="158"/>
      <c r="MR97" s="158"/>
      <c r="MS97" s="158"/>
      <c r="MT97" s="158"/>
      <c r="MU97" s="158"/>
      <c r="MV97" s="158"/>
      <c r="MW97" s="158"/>
      <c r="MX97" s="158"/>
      <c r="MY97" s="158"/>
      <c r="MZ97" s="158"/>
      <c r="NA97" s="158"/>
      <c r="NB97" s="158"/>
      <c r="NC97" s="158"/>
      <c r="ND97" s="158"/>
      <c r="NE97" s="158"/>
      <c r="NF97" s="158"/>
      <c r="NG97" s="158"/>
      <c r="NH97" s="158"/>
      <c r="NI97" s="158"/>
      <c r="NJ97" s="158"/>
      <c r="NK97" s="158"/>
      <c r="NL97" s="158"/>
      <c r="NM97" s="158"/>
      <c r="NN97" s="158"/>
      <c r="NO97" s="158"/>
      <c r="NP97" s="158"/>
      <c r="NQ97" s="158"/>
      <c r="NR97" s="158"/>
      <c r="NS97" s="158"/>
      <c r="NT97" s="158"/>
      <c r="NU97" s="158"/>
      <c r="NV97" s="158"/>
      <c r="NW97" s="158"/>
      <c r="NX97" s="158"/>
      <c r="NY97" s="158"/>
      <c r="NZ97" s="158"/>
      <c r="OA97" s="158"/>
      <c r="OB97" s="158"/>
      <c r="OC97" s="158"/>
      <c r="OD97" s="158"/>
      <c r="OE97" s="158"/>
      <c r="OF97" s="158"/>
      <c r="OG97" s="158"/>
      <c r="OH97" s="158"/>
      <c r="OI97" s="158"/>
      <c r="OJ97" s="158"/>
      <c r="OK97" s="158"/>
      <c r="OL97" s="158"/>
      <c r="OM97" s="158"/>
      <c r="ON97" s="158"/>
      <c r="OO97" s="158"/>
      <c r="OP97" s="158"/>
      <c r="OQ97" s="158"/>
      <c r="OR97" s="158"/>
      <c r="OS97" s="158"/>
      <c r="OT97" s="158"/>
      <c r="OU97" s="158"/>
      <c r="OV97" s="158"/>
      <c r="OW97" s="158"/>
      <c r="OX97" s="158"/>
      <c r="OY97" s="158"/>
      <c r="OZ97" s="158"/>
      <c r="PA97" s="158"/>
      <c r="PB97" s="158"/>
      <c r="PC97" s="158"/>
      <c r="PD97" s="158"/>
      <c r="PE97" s="158"/>
      <c r="PF97" s="158"/>
      <c r="PG97" s="158"/>
      <c r="PH97" s="158"/>
      <c r="PI97" s="158"/>
      <c r="PJ97" s="158"/>
      <c r="PK97" s="158"/>
      <c r="PL97" s="158"/>
      <c r="PM97" s="158"/>
      <c r="PN97" s="158"/>
      <c r="PO97" s="158"/>
      <c r="PP97" s="158"/>
      <c r="PQ97" s="158"/>
      <c r="PR97" s="158"/>
      <c r="PS97" s="158"/>
      <c r="PT97" s="158"/>
      <c r="PU97" s="158"/>
      <c r="PV97" s="158"/>
      <c r="PW97" s="158"/>
      <c r="PX97" s="158"/>
      <c r="PY97" s="158"/>
      <c r="PZ97" s="158"/>
      <c r="QA97" s="158"/>
      <c r="QB97" s="158"/>
      <c r="QC97" s="158"/>
      <c r="QD97" s="158"/>
      <c r="QE97" s="158"/>
      <c r="QF97" s="158"/>
      <c r="QG97" s="158"/>
      <c r="QH97" s="158"/>
      <c r="QI97" s="158"/>
      <c r="QJ97" s="158"/>
      <c r="QK97" s="158"/>
      <c r="QL97" s="158"/>
      <c r="QM97" s="158"/>
      <c r="QN97" s="158"/>
      <c r="QO97" s="158"/>
      <c r="QP97" s="158"/>
      <c r="QQ97" s="158"/>
      <c r="QR97" s="158"/>
      <c r="QS97" s="158"/>
      <c r="QT97" s="158"/>
      <c r="QU97" s="158"/>
      <c r="QV97" s="158"/>
      <c r="QW97" s="158"/>
      <c r="QX97" s="158"/>
      <c r="QY97" s="158"/>
      <c r="QZ97" s="158"/>
      <c r="RA97" s="158"/>
      <c r="RB97" s="158"/>
      <c r="RC97" s="158"/>
      <c r="RD97" s="158"/>
      <c r="RE97" s="158"/>
      <c r="RF97" s="158"/>
      <c r="RG97" s="158"/>
      <c r="RH97" s="158"/>
      <c r="RI97" s="158"/>
      <c r="RJ97" s="158"/>
      <c r="RK97" s="158"/>
      <c r="RL97" s="158"/>
      <c r="RM97" s="158"/>
      <c r="RN97" s="158"/>
      <c r="RO97" s="158"/>
      <c r="RP97" s="158"/>
      <c r="RQ97" s="158"/>
      <c r="RR97" s="158"/>
      <c r="RS97" s="158"/>
      <c r="RT97" s="158"/>
      <c r="RU97" s="158"/>
      <c r="RV97" s="158"/>
      <c r="RW97" s="158"/>
      <c r="RX97" s="158"/>
      <c r="RY97" s="158"/>
      <c r="RZ97" s="158"/>
      <c r="SA97" s="158"/>
      <c r="SB97" s="158"/>
      <c r="SC97" s="158"/>
      <c r="SD97" s="158"/>
      <c r="SE97" s="158"/>
      <c r="SF97" s="158"/>
      <c r="SG97" s="158"/>
      <c r="SH97" s="158"/>
      <c r="SI97" s="158"/>
      <c r="SJ97" s="158"/>
      <c r="SK97" s="158"/>
      <c r="SL97" s="158"/>
      <c r="SM97" s="158"/>
      <c r="SN97" s="158"/>
      <c r="SO97" s="158"/>
      <c r="SP97" s="158"/>
      <c r="SQ97" s="158"/>
      <c r="SR97" s="158"/>
      <c r="SS97" s="158"/>
      <c r="ST97" s="158"/>
      <c r="SU97" s="158"/>
      <c r="SV97" s="158"/>
      <c r="SW97" s="158"/>
      <c r="SX97" s="158"/>
      <c r="SY97" s="158"/>
      <c r="SZ97" s="158"/>
      <c r="TA97" s="158"/>
      <c r="TB97" s="158"/>
      <c r="TC97" s="158"/>
      <c r="TD97" s="158"/>
      <c r="TE97" s="158"/>
      <c r="TF97" s="158"/>
      <c r="TG97" s="158"/>
      <c r="TH97" s="158"/>
      <c r="TI97" s="158"/>
      <c r="TJ97" s="158"/>
      <c r="TK97" s="158"/>
      <c r="TL97" s="158"/>
      <c r="TM97" s="158"/>
      <c r="TN97" s="158"/>
      <c r="TO97" s="158"/>
      <c r="TP97" s="158"/>
      <c r="TQ97" s="158"/>
      <c r="TR97" s="158"/>
      <c r="TS97" s="158"/>
      <c r="TT97" s="158"/>
      <c r="TU97" s="158"/>
      <c r="TV97" s="158"/>
      <c r="TW97" s="158"/>
      <c r="TX97" s="158"/>
      <c r="TY97" s="158"/>
      <c r="TZ97" s="158"/>
      <c r="UA97" s="158"/>
      <c r="UB97" s="158"/>
      <c r="UC97" s="158"/>
      <c r="UD97" s="158"/>
      <c r="UE97" s="158"/>
      <c r="UF97" s="158"/>
      <c r="UG97" s="158"/>
      <c r="UH97" s="158"/>
      <c r="UI97" s="158"/>
      <c r="UJ97" s="158"/>
      <c r="UK97" s="158"/>
      <c r="UL97" s="158"/>
      <c r="UM97" s="158"/>
      <c r="UN97" s="158"/>
      <c r="UO97" s="158"/>
      <c r="UP97" s="158"/>
      <c r="UQ97" s="158"/>
      <c r="US97" s="158"/>
      <c r="UT97" s="158"/>
      <c r="UU97" s="158"/>
      <c r="UV97" s="158"/>
      <c r="UW97" s="158"/>
      <c r="UX97" s="158"/>
      <c r="UY97" s="158"/>
      <c r="UZ97" s="158"/>
      <c r="VA97" s="158"/>
      <c r="VB97" s="158"/>
      <c r="VC97" s="158"/>
      <c r="VD97" s="158"/>
      <c r="VE97" s="158"/>
      <c r="VF97" s="158"/>
      <c r="VG97" s="158"/>
      <c r="VH97" s="158"/>
      <c r="VI97" s="158"/>
      <c r="VJ97" s="158"/>
      <c r="VK97" s="158"/>
      <c r="VL97" s="158"/>
      <c r="VN97" s="158"/>
      <c r="VO97" s="158"/>
      <c r="VP97" s="158"/>
      <c r="VQ97" s="158"/>
      <c r="VR97" s="158"/>
      <c r="VS97" s="158"/>
      <c r="VT97" s="158"/>
      <c r="VU97" s="158"/>
      <c r="VV97" s="158"/>
      <c r="VW97" s="158"/>
      <c r="VX97" s="158"/>
      <c r="VY97" s="158"/>
      <c r="VZ97" s="158"/>
      <c r="WA97" s="158"/>
      <c r="WB97" s="158"/>
      <c r="WC97" s="158"/>
      <c r="WD97" s="158"/>
      <c r="WE97" s="158"/>
      <c r="WF97" s="158"/>
      <c r="WG97" s="158"/>
      <c r="WI97" s="158"/>
      <c r="WJ97" s="158"/>
      <c r="WK97" s="158"/>
      <c r="WL97" s="158"/>
      <c r="WM97" s="158"/>
      <c r="WN97" s="158"/>
      <c r="WO97" s="158"/>
      <c r="WP97" s="158"/>
      <c r="WQ97" s="158"/>
      <c r="WR97" s="158"/>
      <c r="WS97" s="158"/>
      <c r="WT97" s="158"/>
      <c r="WU97" s="158"/>
      <c r="WV97" s="158"/>
      <c r="WW97" s="158"/>
      <c r="WX97" s="158"/>
      <c r="WY97" s="158"/>
      <c r="WZ97" s="158"/>
      <c r="XA97" s="158"/>
      <c r="XB97" s="158"/>
      <c r="XD97" s="158"/>
      <c r="XE97" s="158"/>
      <c r="XF97" s="158"/>
      <c r="XG97" s="158"/>
      <c r="XH97" s="158"/>
      <c r="XI97" s="158"/>
      <c r="XJ97" s="158"/>
      <c r="XK97" s="158"/>
      <c r="XL97" s="158"/>
      <c r="XM97" s="158"/>
      <c r="XN97" s="158"/>
      <c r="XO97" s="158"/>
      <c r="XP97" s="158"/>
      <c r="XQ97" s="158"/>
      <c r="XR97" s="158"/>
      <c r="XS97" s="158"/>
      <c r="XT97" s="158"/>
      <c r="XU97" s="158"/>
      <c r="XV97" s="158"/>
      <c r="XW97" s="158"/>
      <c r="XY97" s="158"/>
      <c r="XZ97" s="158"/>
      <c r="YA97" s="158"/>
      <c r="YB97" s="158"/>
      <c r="YC97" s="158"/>
      <c r="YD97" s="158"/>
      <c r="YE97" s="158"/>
      <c r="YF97" s="158"/>
      <c r="YG97" s="158"/>
      <c r="YH97" s="158"/>
      <c r="YI97" s="158"/>
      <c r="YJ97" s="158"/>
      <c r="YK97" s="158"/>
      <c r="YL97" s="158"/>
      <c r="YM97" s="158"/>
      <c r="YN97" s="158"/>
      <c r="YO97" s="158"/>
      <c r="YP97" s="158"/>
      <c r="YQ97" s="158"/>
      <c r="YR97" s="158"/>
      <c r="YT97" s="158"/>
      <c r="YU97" s="158"/>
      <c r="YV97" s="158"/>
      <c r="YW97" s="158"/>
      <c r="YX97" s="158"/>
      <c r="YY97" s="158"/>
      <c r="YZ97" s="158"/>
      <c r="ZA97" s="158"/>
      <c r="ZB97" s="158"/>
      <c r="ZC97" s="158"/>
      <c r="ZD97" s="158"/>
      <c r="ZE97" s="158"/>
      <c r="ZF97" s="158"/>
      <c r="ZG97" s="158"/>
      <c r="ZH97" s="158"/>
      <c r="ZI97" s="158"/>
      <c r="ZJ97" s="158"/>
      <c r="ZK97" s="158"/>
      <c r="ZL97" s="158"/>
      <c r="ZM97" s="158"/>
      <c r="ZO97" s="158"/>
      <c r="ZP97" s="158"/>
      <c r="ZQ97" s="158"/>
      <c r="ZR97" s="158"/>
      <c r="ZS97" s="158"/>
      <c r="ZT97" s="158"/>
      <c r="ZU97" s="158"/>
      <c r="ZV97" s="158"/>
      <c r="ZW97" s="158"/>
      <c r="ZX97" s="158"/>
      <c r="ZY97" s="158"/>
      <c r="ZZ97" s="158"/>
      <c r="AAA97" s="158"/>
      <c r="AAB97" s="158"/>
      <c r="AAC97" s="158"/>
      <c r="AAD97" s="158"/>
      <c r="AAE97" s="158"/>
      <c r="AAF97" s="158"/>
      <c r="AAG97" s="158"/>
      <c r="AAH97" s="158"/>
      <c r="AAJ97" s="158"/>
      <c r="AAK97" s="158"/>
      <c r="AAL97" s="158"/>
      <c r="AAM97" s="158"/>
      <c r="AAN97" s="158"/>
      <c r="AAO97" s="158"/>
      <c r="AAP97" s="158"/>
      <c r="AAQ97" s="158"/>
      <c r="AAR97" s="158"/>
      <c r="AAS97" s="158"/>
      <c r="AAT97" s="158"/>
      <c r="AAU97" s="158"/>
      <c r="AAV97" s="158"/>
      <c r="AAW97" s="158"/>
      <c r="AAX97" s="158"/>
      <c r="AAY97" s="158"/>
      <c r="AAZ97" s="158"/>
      <c r="ABA97" s="158"/>
      <c r="ABB97" s="158"/>
      <c r="ABC97" s="158"/>
      <c r="ABE97" s="158"/>
      <c r="ABF97" s="158"/>
      <c r="ABG97" s="158"/>
      <c r="ABH97" s="158"/>
      <c r="ABI97" s="158"/>
      <c r="ABJ97" s="158"/>
      <c r="ABK97" s="158"/>
      <c r="ABL97" s="158"/>
      <c r="ABM97" s="158"/>
      <c r="ABN97" s="158"/>
      <c r="ABO97" s="158"/>
      <c r="ABP97" s="158"/>
      <c r="ABQ97" s="158"/>
      <c r="ABR97" s="158"/>
      <c r="ABS97" s="158"/>
      <c r="ABT97" s="158"/>
      <c r="ABU97" s="158"/>
      <c r="ABV97" s="158"/>
      <c r="ABW97" s="158"/>
      <c r="ABX97" s="158"/>
      <c r="ABZ97" s="158"/>
      <c r="ACA97" s="158"/>
      <c r="ACB97" s="158"/>
      <c r="ACC97" s="158"/>
      <c r="ACD97" s="158"/>
      <c r="ACE97" s="158"/>
      <c r="ACF97" s="158"/>
      <c r="ACG97" s="158"/>
      <c r="ACH97" s="158"/>
      <c r="ACI97" s="158"/>
      <c r="ACJ97" s="158"/>
      <c r="ACK97" s="158"/>
      <c r="ACL97" s="158"/>
      <c r="ACM97" s="158"/>
      <c r="ACN97" s="158"/>
      <c r="ACO97" s="158"/>
      <c r="ACP97" s="158"/>
      <c r="ACQ97" s="158"/>
      <c r="ACR97" s="158"/>
      <c r="ACS97" s="158"/>
      <c r="ACU97" s="158"/>
      <c r="ACV97" s="158"/>
      <c r="ACW97" s="158"/>
      <c r="ACX97" s="158"/>
      <c r="ACY97" s="158"/>
      <c r="ACZ97" s="158"/>
      <c r="ADA97" s="158"/>
      <c r="ADB97" s="158"/>
      <c r="ADC97" s="158"/>
      <c r="ADD97" s="158"/>
      <c r="ADE97" s="158"/>
      <c r="ADF97" s="158"/>
      <c r="ADG97" s="158"/>
      <c r="ADH97" s="158"/>
      <c r="ADI97" s="158"/>
      <c r="ADJ97" s="158"/>
      <c r="ADK97" s="158"/>
      <c r="ADL97" s="158"/>
      <c r="ADM97" s="158"/>
      <c r="ADN97" s="158"/>
      <c r="ADP97" s="158"/>
      <c r="ADQ97" s="158"/>
      <c r="ADR97" s="158"/>
      <c r="ADS97" s="158"/>
      <c r="ADT97" s="158"/>
      <c r="ADU97" s="158"/>
      <c r="ADV97" s="158"/>
      <c r="ADW97" s="158"/>
      <c r="ADX97" s="158"/>
      <c r="ADY97" s="158"/>
      <c r="ADZ97" s="158"/>
      <c r="AEA97" s="158"/>
      <c r="AEB97" s="158"/>
      <c r="AEC97" s="158"/>
      <c r="AED97" s="158"/>
      <c r="AEE97" s="158"/>
      <c r="AEF97" s="158"/>
      <c r="AEG97" s="158"/>
      <c r="AEH97" s="158"/>
      <c r="AEI97" s="158"/>
      <c r="AEK97" s="158"/>
      <c r="AEL97" s="158"/>
      <c r="AEM97" s="158"/>
      <c r="AEN97" s="158"/>
      <c r="AEO97" s="158"/>
      <c r="AEP97" s="158"/>
      <c r="AEQ97" s="158"/>
      <c r="AER97" s="158"/>
      <c r="AES97" s="158"/>
      <c r="AET97" s="158"/>
      <c r="AEU97" s="158"/>
      <c r="AEV97" s="158"/>
      <c r="AEW97" s="158"/>
      <c r="AEX97" s="158"/>
      <c r="AEY97" s="158"/>
      <c r="AEZ97" s="158"/>
      <c r="AFA97" s="158"/>
      <c r="AFB97" s="158"/>
      <c r="AFC97" s="158"/>
      <c r="AFD97" s="158"/>
    </row>
    <row r="98" spans="1:836" s="151" customFormat="1" ht="20.100000000000001" customHeight="1" outlineLevel="1">
      <c r="A98" s="93" t="s">
        <v>500</v>
      </c>
      <c r="B98" s="94" t="s">
        <v>374</v>
      </c>
      <c r="C98" s="108" t="s">
        <v>501</v>
      </c>
      <c r="D98" s="109"/>
      <c r="E98" s="165"/>
      <c r="F98" s="204">
        <f>MIN(F99:F102)</f>
        <v>45547</v>
      </c>
      <c r="G98" s="204">
        <f>MAX(G99:G102)</f>
        <v>45615</v>
      </c>
      <c r="H98" s="96">
        <f t="shared" si="76"/>
        <v>69</v>
      </c>
      <c r="I98" s="97">
        <f t="shared" ca="1" si="80"/>
        <v>0</v>
      </c>
      <c r="J98" s="205">
        <f ca="1">AVERAGE(J99:J102)*2</f>
        <v>0</v>
      </c>
      <c r="K98" s="97">
        <f ca="1">I98+J98/H98</f>
        <v>0</v>
      </c>
      <c r="L98" s="150"/>
      <c r="M98" s="150"/>
      <c r="N98" s="150"/>
      <c r="O98" s="150"/>
      <c r="P98" s="150"/>
      <c r="Q98" s="150"/>
      <c r="R98" s="150"/>
      <c r="S98" s="150"/>
      <c r="T98" s="150"/>
      <c r="U98" s="150"/>
      <c r="V98" s="150"/>
      <c r="W98" s="150"/>
      <c r="X98" s="150"/>
      <c r="Y98" s="150"/>
      <c r="Z98" s="150"/>
      <c r="AA98" s="150"/>
      <c r="AB98" s="150"/>
      <c r="AC98" s="150"/>
      <c r="AD98" s="150"/>
      <c r="AE98" s="150"/>
      <c r="AF98" s="150"/>
      <c r="AG98" s="150"/>
      <c r="AH98" s="150"/>
      <c r="AI98" s="150"/>
      <c r="AJ98" s="150"/>
      <c r="AK98" s="150"/>
      <c r="AL98" s="150"/>
      <c r="AM98" s="150"/>
      <c r="AN98" s="150"/>
      <c r="AO98" s="150"/>
      <c r="AP98" s="150"/>
      <c r="AQ98" s="150"/>
      <c r="AR98" s="150"/>
      <c r="AS98" s="150"/>
      <c r="AT98" s="150"/>
      <c r="AU98" s="150"/>
      <c r="AV98" s="150"/>
      <c r="AW98" s="150"/>
      <c r="AX98" s="150"/>
      <c r="AY98" s="150"/>
      <c r="AZ98" s="150"/>
      <c r="BA98" s="150"/>
      <c r="BB98" s="150"/>
      <c r="BC98" s="150"/>
      <c r="BD98" s="150"/>
      <c r="BE98" s="150"/>
      <c r="BF98" s="150"/>
      <c r="BG98" s="150"/>
      <c r="BH98" s="150"/>
      <c r="BI98" s="150"/>
      <c r="BJ98" s="150"/>
      <c r="BK98" s="150"/>
      <c r="BL98" s="150"/>
      <c r="BM98" s="150"/>
      <c r="BN98" s="150"/>
      <c r="BO98" s="150"/>
      <c r="BP98" s="150"/>
      <c r="BQ98" s="150"/>
      <c r="BR98" s="150"/>
      <c r="BS98" s="150"/>
      <c r="BT98" s="150"/>
      <c r="BU98" s="150"/>
      <c r="BV98" s="150"/>
      <c r="BW98" s="150"/>
      <c r="BX98" s="150"/>
      <c r="BY98" s="150"/>
      <c r="BZ98" s="150"/>
      <c r="CA98" s="150"/>
      <c r="CB98" s="150"/>
      <c r="CC98" s="150"/>
      <c r="CD98" s="150"/>
      <c r="CE98" s="150"/>
      <c r="CF98" s="150"/>
      <c r="CG98" s="150"/>
      <c r="CH98" s="150"/>
      <c r="CI98" s="150"/>
      <c r="CJ98" s="150"/>
      <c r="CK98" s="150"/>
      <c r="CL98" s="150"/>
      <c r="CM98" s="150"/>
      <c r="CN98" s="150"/>
      <c r="CO98" s="150"/>
      <c r="CP98" s="150"/>
      <c r="CQ98" s="150"/>
      <c r="CR98" s="150"/>
      <c r="CS98" s="150"/>
      <c r="CT98" s="150"/>
      <c r="CU98" s="150"/>
      <c r="CV98" s="150"/>
      <c r="CW98" s="150"/>
      <c r="CX98" s="150"/>
      <c r="CY98" s="150"/>
      <c r="CZ98" s="150"/>
      <c r="DA98" s="150"/>
      <c r="DB98" s="150"/>
      <c r="DC98" s="150"/>
      <c r="DD98" s="150"/>
      <c r="DE98" s="150"/>
      <c r="DF98" s="150"/>
      <c r="DG98" s="150"/>
      <c r="DH98" s="150"/>
      <c r="DI98" s="150"/>
      <c r="DJ98" s="150"/>
      <c r="DK98" s="150"/>
      <c r="DL98" s="150"/>
      <c r="DM98" s="150"/>
      <c r="DN98" s="150"/>
      <c r="DO98" s="150"/>
      <c r="DP98" s="150"/>
      <c r="DQ98" s="150"/>
      <c r="DR98" s="150"/>
      <c r="DS98" s="150"/>
      <c r="DT98" s="150"/>
      <c r="DU98" s="150"/>
      <c r="DV98" s="150"/>
      <c r="DW98" s="150"/>
      <c r="DX98" s="150"/>
      <c r="DY98" s="150"/>
      <c r="DZ98" s="150"/>
      <c r="EA98" s="150"/>
      <c r="EB98" s="150"/>
      <c r="EC98" s="150"/>
      <c r="ED98" s="150"/>
      <c r="EE98" s="150"/>
      <c r="EF98" s="150"/>
      <c r="EG98" s="150"/>
      <c r="EH98" s="150"/>
      <c r="EI98" s="150"/>
      <c r="EJ98" s="150"/>
      <c r="EK98" s="150"/>
      <c r="EL98" s="150"/>
      <c r="EM98" s="150"/>
      <c r="EN98" s="150"/>
      <c r="EO98" s="150"/>
      <c r="EP98" s="150"/>
      <c r="EQ98" s="150"/>
      <c r="ER98" s="150"/>
      <c r="ES98" s="150"/>
      <c r="ET98" s="150"/>
      <c r="EU98" s="150"/>
      <c r="EV98" s="150"/>
      <c r="EW98" s="150"/>
      <c r="EX98" s="150"/>
      <c r="EY98" s="150"/>
      <c r="EZ98" s="150"/>
      <c r="FA98" s="150"/>
      <c r="FB98" s="150"/>
      <c r="FC98" s="150"/>
      <c r="FD98" s="150"/>
      <c r="FE98" s="150"/>
      <c r="FF98" s="150"/>
      <c r="FG98" s="150"/>
      <c r="FH98" s="150"/>
      <c r="FI98" s="150"/>
      <c r="FJ98" s="150"/>
      <c r="FK98" s="150"/>
      <c r="FL98" s="150"/>
      <c r="FM98" s="150"/>
      <c r="FN98" s="150"/>
      <c r="FO98" s="150"/>
      <c r="FP98" s="150"/>
      <c r="FQ98" s="150"/>
      <c r="FR98" s="150"/>
      <c r="FS98" s="150"/>
      <c r="FT98" s="150"/>
      <c r="FU98" s="150"/>
      <c r="FV98" s="150"/>
      <c r="FW98" s="150"/>
      <c r="FX98" s="150"/>
      <c r="FY98" s="150"/>
      <c r="FZ98" s="150"/>
      <c r="GA98" s="150"/>
      <c r="GB98" s="150"/>
      <c r="GC98" s="150"/>
      <c r="GD98" s="150"/>
      <c r="GE98" s="150"/>
      <c r="GF98" s="150"/>
      <c r="GG98" s="150"/>
      <c r="GH98" s="150"/>
      <c r="GI98" s="150"/>
      <c r="GJ98" s="150"/>
      <c r="GK98" s="150"/>
      <c r="GL98" s="150"/>
      <c r="GM98" s="150"/>
      <c r="GN98" s="150"/>
      <c r="GO98" s="150"/>
      <c r="GP98" s="150"/>
      <c r="GQ98" s="150"/>
      <c r="GR98" s="150"/>
      <c r="GS98" s="150"/>
      <c r="GT98" s="150"/>
      <c r="GU98" s="150"/>
      <c r="GV98" s="150"/>
      <c r="GW98" s="150"/>
      <c r="GX98" s="150"/>
      <c r="GY98" s="150"/>
      <c r="GZ98" s="150"/>
      <c r="HA98" s="150"/>
      <c r="HB98" s="150"/>
      <c r="HC98" s="150"/>
      <c r="HD98" s="150"/>
      <c r="HE98" s="150"/>
      <c r="HF98" s="150"/>
      <c r="HG98" s="150"/>
      <c r="HH98" s="150"/>
      <c r="HI98" s="150"/>
      <c r="HJ98" s="150"/>
      <c r="HK98" s="150"/>
      <c r="HL98" s="150"/>
      <c r="HM98" s="150"/>
      <c r="HN98" s="150"/>
      <c r="HO98" s="150"/>
      <c r="HP98" s="150"/>
      <c r="HQ98" s="150"/>
      <c r="HR98" s="150"/>
      <c r="HS98" s="150"/>
      <c r="HT98" s="150"/>
      <c r="HU98" s="150"/>
      <c r="HV98" s="150"/>
      <c r="HW98" s="150"/>
      <c r="HX98" s="150"/>
      <c r="HY98" s="150"/>
      <c r="HZ98" s="150"/>
      <c r="IA98" s="150"/>
      <c r="IB98" s="150"/>
      <c r="IC98" s="150"/>
      <c r="ID98" s="150"/>
      <c r="IE98" s="150"/>
      <c r="IF98" s="150"/>
      <c r="IG98" s="150"/>
      <c r="IH98" s="150"/>
      <c r="II98" s="150"/>
      <c r="IJ98" s="150"/>
      <c r="IK98" s="150"/>
      <c r="IL98" s="150"/>
      <c r="IM98" s="150"/>
      <c r="IN98" s="150"/>
      <c r="IO98" s="150"/>
      <c r="IP98" s="150"/>
      <c r="IQ98" s="150"/>
      <c r="IR98" s="150"/>
      <c r="IS98" s="150"/>
      <c r="IT98" s="150"/>
      <c r="IU98" s="150"/>
      <c r="IV98" s="150"/>
      <c r="IW98" s="150"/>
      <c r="IX98" s="150"/>
      <c r="IY98" s="150"/>
      <c r="IZ98" s="150"/>
      <c r="JA98" s="150"/>
      <c r="JB98" s="150"/>
      <c r="JC98" s="150"/>
      <c r="JD98" s="150"/>
      <c r="JE98" s="150"/>
      <c r="JF98" s="150"/>
      <c r="JG98" s="150"/>
      <c r="JH98" s="150"/>
      <c r="JI98" s="150"/>
      <c r="JJ98" s="150"/>
      <c r="JK98" s="150"/>
      <c r="JL98" s="150"/>
      <c r="JM98" s="150"/>
      <c r="JN98" s="150"/>
      <c r="JO98" s="150"/>
      <c r="JP98" s="150"/>
      <c r="JQ98" s="150"/>
      <c r="JR98" s="150"/>
      <c r="JS98" s="150"/>
      <c r="JT98" s="150"/>
      <c r="JU98" s="150"/>
      <c r="JV98" s="150"/>
      <c r="JW98" s="150"/>
      <c r="JX98" s="150"/>
      <c r="JY98" s="150"/>
      <c r="JZ98" s="150"/>
      <c r="KA98" s="150"/>
      <c r="KB98" s="150"/>
      <c r="KC98" s="150"/>
      <c r="KD98" s="150"/>
      <c r="KE98" s="150"/>
      <c r="KF98" s="150"/>
      <c r="KG98" s="150"/>
      <c r="KH98" s="150"/>
      <c r="KI98" s="150"/>
      <c r="KJ98" s="150"/>
      <c r="KK98" s="150"/>
      <c r="KL98" s="150"/>
      <c r="KM98" s="150"/>
      <c r="KN98" s="150"/>
      <c r="KO98" s="150"/>
      <c r="KP98" s="150"/>
      <c r="KQ98" s="150"/>
      <c r="KR98" s="150"/>
      <c r="KS98" s="150"/>
      <c r="KT98" s="150"/>
      <c r="KU98" s="150"/>
      <c r="KV98" s="150"/>
      <c r="KW98" s="150"/>
      <c r="KX98" s="150"/>
      <c r="KY98" s="150"/>
      <c r="KZ98" s="150"/>
      <c r="LA98" s="150"/>
      <c r="LB98" s="150"/>
      <c r="LC98" s="150"/>
      <c r="LD98" s="150"/>
      <c r="LE98" s="150"/>
      <c r="LF98" s="150"/>
      <c r="LG98" s="150"/>
      <c r="LH98" s="150"/>
      <c r="LI98" s="150"/>
      <c r="LJ98" s="150"/>
      <c r="LK98" s="150"/>
      <c r="LL98" s="150"/>
      <c r="LM98" s="150"/>
      <c r="LN98" s="150"/>
      <c r="LO98" s="150"/>
      <c r="LP98" s="150"/>
      <c r="LQ98" s="150"/>
      <c r="LR98" s="150"/>
      <c r="LS98" s="150"/>
      <c r="LT98" s="150"/>
      <c r="LU98" s="150"/>
      <c r="LV98" s="150"/>
      <c r="LW98" s="150"/>
      <c r="LX98" s="150"/>
      <c r="LY98" s="150"/>
      <c r="LZ98" s="150"/>
      <c r="MA98" s="150"/>
      <c r="MB98" s="150"/>
      <c r="MC98" s="150"/>
      <c r="MD98" s="150"/>
      <c r="ME98" s="150"/>
      <c r="MF98" s="150"/>
      <c r="MG98" s="150"/>
      <c r="MH98" s="150"/>
      <c r="MI98" s="150"/>
      <c r="MJ98" s="150"/>
      <c r="MK98" s="150"/>
      <c r="ML98" s="150"/>
      <c r="MM98" s="150"/>
      <c r="MN98" s="150"/>
      <c r="MO98" s="150"/>
      <c r="MP98" s="150"/>
      <c r="MQ98" s="150"/>
      <c r="MR98" s="150"/>
      <c r="MS98" s="150"/>
      <c r="MT98" s="150"/>
      <c r="MU98" s="150"/>
      <c r="MV98" s="150"/>
      <c r="MW98" s="150"/>
      <c r="MX98" s="150"/>
      <c r="MY98" s="150"/>
      <c r="MZ98" s="150"/>
      <c r="NA98" s="150"/>
      <c r="NB98" s="150"/>
      <c r="NC98" s="150"/>
      <c r="ND98" s="150"/>
      <c r="NE98" s="150"/>
      <c r="NF98" s="150"/>
      <c r="NG98" s="150"/>
      <c r="NH98" s="150"/>
      <c r="NI98" s="150"/>
      <c r="NJ98" s="150"/>
      <c r="NK98" s="150"/>
      <c r="NL98" s="150"/>
      <c r="NM98" s="150"/>
      <c r="NN98" s="150"/>
      <c r="NO98" s="150"/>
      <c r="NP98" s="150"/>
      <c r="NQ98" s="150"/>
      <c r="NR98" s="150"/>
      <c r="NS98" s="150"/>
      <c r="NT98" s="150"/>
      <c r="NU98" s="150"/>
      <c r="NV98" s="150"/>
      <c r="NW98" s="150"/>
      <c r="NX98" s="150"/>
      <c r="NY98" s="150"/>
      <c r="NZ98" s="150"/>
      <c r="OA98" s="150"/>
      <c r="OB98" s="150"/>
      <c r="OC98" s="150"/>
      <c r="OD98" s="150"/>
      <c r="OE98" s="150"/>
      <c r="OF98" s="150"/>
      <c r="OG98" s="150"/>
      <c r="OH98" s="150"/>
      <c r="OI98" s="150"/>
      <c r="OJ98" s="150"/>
      <c r="OK98" s="150"/>
      <c r="OL98" s="150"/>
      <c r="OM98" s="150"/>
      <c r="ON98" s="150"/>
      <c r="OO98" s="150"/>
      <c r="OP98" s="150"/>
      <c r="OQ98" s="150"/>
      <c r="OR98" s="150"/>
      <c r="OS98" s="150"/>
      <c r="OT98" s="150"/>
      <c r="OU98" s="150"/>
      <c r="OV98" s="150"/>
      <c r="OW98" s="150"/>
      <c r="OX98" s="150"/>
      <c r="OY98" s="150"/>
      <c r="OZ98" s="150"/>
      <c r="PA98" s="150"/>
      <c r="PB98" s="150"/>
      <c r="PC98" s="150"/>
      <c r="PD98" s="150"/>
      <c r="PE98" s="150"/>
      <c r="PF98" s="150"/>
      <c r="PG98" s="150"/>
      <c r="PH98" s="150"/>
      <c r="PI98" s="150"/>
      <c r="PJ98" s="150"/>
      <c r="PK98" s="150"/>
      <c r="PL98" s="150"/>
      <c r="PM98" s="150"/>
      <c r="PN98" s="150"/>
      <c r="PO98" s="150"/>
      <c r="PP98" s="150"/>
      <c r="PQ98" s="150"/>
      <c r="PR98" s="150"/>
      <c r="PS98" s="150"/>
      <c r="PT98" s="150"/>
      <c r="PU98" s="150"/>
      <c r="PV98" s="150"/>
      <c r="PW98" s="150"/>
      <c r="PX98" s="150"/>
      <c r="PY98" s="150"/>
      <c r="PZ98" s="150"/>
      <c r="QA98" s="150"/>
      <c r="QB98" s="150"/>
      <c r="QC98" s="150"/>
      <c r="QD98" s="150"/>
      <c r="QE98" s="150"/>
      <c r="QF98" s="150"/>
      <c r="QG98" s="150"/>
      <c r="QH98" s="150"/>
      <c r="QI98" s="150"/>
      <c r="QJ98" s="150"/>
      <c r="QK98" s="150"/>
      <c r="QL98" s="150"/>
      <c r="QM98" s="150"/>
      <c r="QN98" s="150"/>
      <c r="QO98" s="150"/>
      <c r="QP98" s="150"/>
      <c r="QQ98" s="150"/>
      <c r="QR98" s="150"/>
      <c r="QS98" s="150"/>
      <c r="QT98" s="150"/>
      <c r="QU98" s="150"/>
      <c r="QV98" s="150"/>
      <c r="QW98" s="150"/>
      <c r="QX98" s="150"/>
      <c r="QY98" s="150"/>
      <c r="QZ98" s="150"/>
      <c r="RA98" s="150"/>
      <c r="RB98" s="150"/>
      <c r="RC98" s="150"/>
      <c r="RD98" s="150"/>
      <c r="RE98" s="150"/>
      <c r="RF98" s="150"/>
      <c r="RG98" s="150"/>
      <c r="RH98" s="150"/>
      <c r="RI98" s="150"/>
      <c r="RJ98" s="150"/>
      <c r="RK98" s="150"/>
      <c r="RL98" s="150"/>
      <c r="RM98" s="150"/>
      <c r="RN98" s="150"/>
      <c r="RO98" s="150"/>
      <c r="RP98" s="150"/>
      <c r="RQ98" s="150"/>
      <c r="RR98" s="150"/>
      <c r="RS98" s="150"/>
      <c r="RT98" s="150"/>
      <c r="RU98" s="150"/>
      <c r="RV98" s="150"/>
      <c r="RW98" s="150"/>
      <c r="RX98" s="150"/>
      <c r="RY98" s="150"/>
      <c r="RZ98" s="150"/>
      <c r="SA98" s="150"/>
      <c r="SB98" s="150"/>
      <c r="SC98" s="150"/>
      <c r="SD98" s="150"/>
      <c r="SE98" s="150"/>
      <c r="SF98" s="150"/>
      <c r="SG98" s="150"/>
      <c r="SH98" s="150"/>
      <c r="SI98" s="150"/>
      <c r="SJ98" s="150"/>
      <c r="SK98" s="150"/>
      <c r="SL98" s="150"/>
      <c r="SM98" s="150"/>
      <c r="SN98" s="150"/>
      <c r="SO98" s="150"/>
      <c r="SP98" s="150"/>
      <c r="SQ98" s="150"/>
      <c r="SR98" s="150"/>
      <c r="SS98" s="150"/>
      <c r="ST98" s="150"/>
      <c r="SU98" s="150"/>
      <c r="SV98" s="150"/>
      <c r="SW98" s="150"/>
      <c r="SX98" s="150"/>
      <c r="SY98" s="150"/>
      <c r="SZ98" s="150"/>
      <c r="TA98" s="150"/>
      <c r="TB98" s="150"/>
      <c r="TC98" s="150"/>
      <c r="TD98" s="150"/>
      <c r="TE98" s="150"/>
      <c r="TF98" s="150"/>
      <c r="TG98" s="150"/>
      <c r="TH98" s="150"/>
      <c r="TI98" s="150"/>
      <c r="TJ98" s="150"/>
      <c r="TK98" s="150"/>
      <c r="TL98" s="150"/>
      <c r="TM98" s="150"/>
      <c r="TN98" s="150"/>
      <c r="TO98" s="150"/>
      <c r="TP98" s="150"/>
      <c r="TQ98" s="150"/>
      <c r="TR98" s="150"/>
      <c r="TS98" s="150"/>
      <c r="TT98" s="150"/>
      <c r="TU98" s="150"/>
      <c r="TV98" s="150"/>
      <c r="TW98" s="150"/>
      <c r="TX98" s="150"/>
      <c r="TY98" s="150"/>
      <c r="TZ98" s="150"/>
      <c r="UA98" s="150"/>
      <c r="UB98" s="150"/>
      <c r="UC98" s="150"/>
      <c r="UD98" s="150"/>
      <c r="UE98" s="150"/>
      <c r="UF98" s="150"/>
      <c r="UG98" s="150"/>
      <c r="UH98" s="150"/>
      <c r="UI98" s="150"/>
      <c r="UJ98" s="150"/>
      <c r="UK98" s="150"/>
      <c r="UL98" s="150"/>
      <c r="UM98" s="150"/>
      <c r="UN98" s="150"/>
      <c r="UO98" s="150"/>
      <c r="UP98" s="150"/>
      <c r="UQ98" s="150"/>
      <c r="US98" s="150"/>
      <c r="UT98" s="150"/>
      <c r="UU98" s="150"/>
      <c r="UV98" s="150"/>
      <c r="UW98" s="150"/>
      <c r="UX98" s="150"/>
      <c r="UY98" s="150"/>
      <c r="UZ98" s="150"/>
      <c r="VA98" s="150"/>
      <c r="VB98" s="150"/>
      <c r="VC98" s="150"/>
      <c r="VD98" s="150"/>
      <c r="VE98" s="150"/>
      <c r="VF98" s="150"/>
      <c r="VG98" s="150"/>
      <c r="VH98" s="150"/>
      <c r="VI98" s="150"/>
      <c r="VJ98" s="150"/>
      <c r="VK98" s="150"/>
      <c r="VL98" s="150"/>
      <c r="VN98" s="150"/>
      <c r="VO98" s="150"/>
      <c r="VP98" s="150"/>
      <c r="VQ98" s="150"/>
      <c r="VR98" s="150"/>
      <c r="VS98" s="150"/>
      <c r="VT98" s="150"/>
      <c r="VU98" s="150"/>
      <c r="VV98" s="150"/>
      <c r="VW98" s="150"/>
      <c r="VX98" s="150"/>
      <c r="VY98" s="150"/>
      <c r="VZ98" s="150"/>
      <c r="WA98" s="150"/>
      <c r="WB98" s="150"/>
      <c r="WC98" s="150"/>
      <c r="WD98" s="150"/>
      <c r="WE98" s="150"/>
      <c r="WF98" s="150"/>
      <c r="WG98" s="150"/>
      <c r="WI98" s="150"/>
      <c r="WJ98" s="150"/>
      <c r="WK98" s="150"/>
      <c r="WL98" s="150"/>
      <c r="WM98" s="150"/>
      <c r="WN98" s="150"/>
      <c r="WO98" s="150"/>
      <c r="WP98" s="150"/>
      <c r="WQ98" s="150"/>
      <c r="WR98" s="150"/>
      <c r="WS98" s="150"/>
      <c r="WT98" s="150"/>
      <c r="WU98" s="150"/>
      <c r="WV98" s="150"/>
      <c r="WW98" s="150"/>
      <c r="WX98" s="150"/>
      <c r="WY98" s="150"/>
      <c r="WZ98" s="150"/>
      <c r="XA98" s="150"/>
      <c r="XB98" s="150"/>
      <c r="XD98" s="150"/>
      <c r="XE98" s="150"/>
      <c r="XF98" s="150"/>
      <c r="XG98" s="150"/>
      <c r="XH98" s="150"/>
      <c r="XI98" s="150"/>
      <c r="XJ98" s="150"/>
      <c r="XK98" s="150"/>
      <c r="XL98" s="150"/>
      <c r="XM98" s="150"/>
      <c r="XN98" s="150"/>
      <c r="XO98" s="150"/>
      <c r="XP98" s="150"/>
      <c r="XQ98" s="150"/>
      <c r="XR98" s="150"/>
      <c r="XS98" s="150"/>
      <c r="XT98" s="150"/>
      <c r="XU98" s="150"/>
      <c r="XV98" s="150"/>
      <c r="XW98" s="150"/>
      <c r="XY98" s="150"/>
      <c r="XZ98" s="150"/>
      <c r="YA98" s="150"/>
      <c r="YB98" s="150"/>
      <c r="YC98" s="150"/>
      <c r="YD98" s="150"/>
      <c r="YE98" s="150"/>
      <c r="YF98" s="150"/>
      <c r="YG98" s="150"/>
      <c r="YH98" s="150"/>
      <c r="YI98" s="150"/>
      <c r="YJ98" s="150"/>
      <c r="YK98" s="150"/>
      <c r="YL98" s="150"/>
      <c r="YM98" s="150"/>
      <c r="YN98" s="150"/>
      <c r="YO98" s="150"/>
      <c r="YP98" s="150"/>
      <c r="YQ98" s="150"/>
      <c r="YR98" s="150"/>
      <c r="YT98" s="150"/>
      <c r="YU98" s="150"/>
      <c r="YV98" s="150"/>
      <c r="YW98" s="150"/>
      <c r="YX98" s="150"/>
      <c r="YY98" s="150"/>
      <c r="YZ98" s="150"/>
      <c r="ZA98" s="150"/>
      <c r="ZB98" s="150"/>
      <c r="ZC98" s="150"/>
      <c r="ZD98" s="150"/>
      <c r="ZE98" s="150"/>
      <c r="ZF98" s="150"/>
      <c r="ZG98" s="150"/>
      <c r="ZH98" s="150"/>
      <c r="ZI98" s="150"/>
      <c r="ZJ98" s="150"/>
      <c r="ZK98" s="150"/>
      <c r="ZL98" s="150"/>
      <c r="ZM98" s="150"/>
      <c r="ZO98" s="150"/>
      <c r="ZP98" s="150"/>
      <c r="ZQ98" s="150"/>
      <c r="ZR98" s="150"/>
      <c r="ZS98" s="150"/>
      <c r="ZT98" s="150"/>
      <c r="ZU98" s="150"/>
      <c r="ZV98" s="150"/>
      <c r="ZW98" s="150"/>
      <c r="ZX98" s="150"/>
      <c r="ZY98" s="150"/>
      <c r="ZZ98" s="150"/>
      <c r="AAA98" s="150"/>
      <c r="AAB98" s="150"/>
      <c r="AAC98" s="150"/>
      <c r="AAD98" s="150"/>
      <c r="AAE98" s="150"/>
      <c r="AAF98" s="150"/>
      <c r="AAG98" s="150"/>
      <c r="AAH98" s="150"/>
      <c r="AAJ98" s="150"/>
      <c r="AAK98" s="150"/>
      <c r="AAL98" s="150"/>
      <c r="AAM98" s="150"/>
      <c r="AAN98" s="150"/>
      <c r="AAO98" s="150"/>
      <c r="AAP98" s="150"/>
      <c r="AAQ98" s="150"/>
      <c r="AAR98" s="150"/>
      <c r="AAS98" s="150"/>
      <c r="AAT98" s="150"/>
      <c r="AAU98" s="150"/>
      <c r="AAV98" s="150"/>
      <c r="AAW98" s="150"/>
      <c r="AAX98" s="150"/>
      <c r="AAY98" s="150"/>
      <c r="AAZ98" s="150"/>
      <c r="ABA98" s="150"/>
      <c r="ABB98" s="150"/>
      <c r="ABC98" s="150"/>
      <c r="ABE98" s="150"/>
      <c r="ABF98" s="150"/>
      <c r="ABG98" s="150"/>
      <c r="ABH98" s="150"/>
      <c r="ABI98" s="150"/>
      <c r="ABJ98" s="150"/>
      <c r="ABK98" s="150"/>
      <c r="ABL98" s="150"/>
      <c r="ABM98" s="150"/>
      <c r="ABN98" s="150"/>
      <c r="ABO98" s="150"/>
      <c r="ABP98" s="150"/>
      <c r="ABQ98" s="150"/>
      <c r="ABR98" s="150"/>
      <c r="ABS98" s="150"/>
      <c r="ABT98" s="150"/>
      <c r="ABU98" s="150"/>
      <c r="ABV98" s="150"/>
      <c r="ABW98" s="150"/>
      <c r="ABX98" s="150"/>
      <c r="ABZ98" s="150"/>
      <c r="ACA98" s="150"/>
      <c r="ACB98" s="150"/>
      <c r="ACC98" s="150"/>
      <c r="ACD98" s="150"/>
      <c r="ACE98" s="150"/>
      <c r="ACF98" s="150"/>
      <c r="ACG98" s="150"/>
      <c r="ACH98" s="150"/>
      <c r="ACI98" s="150"/>
      <c r="ACJ98" s="150"/>
      <c r="ACK98" s="150"/>
      <c r="ACL98" s="150"/>
      <c r="ACM98" s="150"/>
      <c r="ACN98" s="150"/>
      <c r="ACO98" s="150"/>
      <c r="ACP98" s="150"/>
      <c r="ACQ98" s="150"/>
      <c r="ACR98" s="150"/>
      <c r="ACS98" s="150"/>
      <c r="ACU98" s="150"/>
      <c r="ACV98" s="150"/>
      <c r="ACW98" s="150"/>
      <c r="ACX98" s="150"/>
      <c r="ACY98" s="150"/>
      <c r="ACZ98" s="150"/>
      <c r="ADA98" s="150"/>
      <c r="ADB98" s="150"/>
      <c r="ADC98" s="150"/>
      <c r="ADD98" s="150"/>
      <c r="ADE98" s="150"/>
      <c r="ADF98" s="150"/>
      <c r="ADG98" s="150"/>
      <c r="ADH98" s="150"/>
      <c r="ADI98" s="150"/>
      <c r="ADJ98" s="150"/>
      <c r="ADK98" s="150"/>
      <c r="ADL98" s="150"/>
      <c r="ADM98" s="150"/>
      <c r="ADN98" s="150"/>
      <c r="ADP98" s="150"/>
      <c r="ADQ98" s="150"/>
      <c r="ADR98" s="150"/>
      <c r="ADS98" s="150"/>
      <c r="ADT98" s="150"/>
      <c r="ADU98" s="150"/>
      <c r="ADV98" s="150"/>
      <c r="ADW98" s="150"/>
      <c r="ADX98" s="150"/>
      <c r="ADY98" s="150"/>
      <c r="ADZ98" s="150"/>
      <c r="AEA98" s="150"/>
      <c r="AEB98" s="150"/>
      <c r="AEC98" s="150"/>
      <c r="AED98" s="150"/>
      <c r="AEE98" s="150"/>
      <c r="AEF98" s="150"/>
      <c r="AEG98" s="150"/>
      <c r="AEH98" s="150"/>
      <c r="AEI98" s="150"/>
      <c r="AEK98" s="150"/>
      <c r="AEL98" s="150"/>
      <c r="AEM98" s="150"/>
      <c r="AEN98" s="150"/>
      <c r="AEO98" s="150"/>
      <c r="AEP98" s="150"/>
      <c r="AEQ98" s="150"/>
      <c r="AER98" s="150"/>
      <c r="AES98" s="150"/>
      <c r="AET98" s="150"/>
      <c r="AEU98" s="150"/>
      <c r="AEV98" s="150"/>
      <c r="AEW98" s="150"/>
      <c r="AEX98" s="150"/>
      <c r="AEY98" s="150"/>
      <c r="AEZ98" s="150"/>
      <c r="AFA98" s="150"/>
      <c r="AFB98" s="150"/>
      <c r="AFC98" s="150"/>
      <c r="AFD98" s="150"/>
    </row>
    <row r="99" spans="1:836" s="159" customFormat="1" ht="20.100000000000001" customHeight="1" outlineLevel="4">
      <c r="A99" s="166"/>
      <c r="B99" s="162" t="s">
        <v>502</v>
      </c>
      <c r="C99" s="100" t="s">
        <v>503</v>
      </c>
      <c r="D99" s="110"/>
      <c r="E99" s="167"/>
      <c r="F99" s="211">
        <f>G67+1</f>
        <v>45547</v>
      </c>
      <c r="G99" s="212">
        <f t="shared" ref="G99:G102" si="86">F99+H99-1</f>
        <v>45553</v>
      </c>
      <c r="H99" s="156">
        <v>7</v>
      </c>
      <c r="I99" s="157">
        <f t="shared" ca="1" si="80"/>
        <v>0</v>
      </c>
      <c r="J99" s="207">
        <f t="shared" ref="J99:J102" ca="1" si="87">H99*K99-H99*I99</f>
        <v>0</v>
      </c>
      <c r="K99" s="111">
        <v>0</v>
      </c>
      <c r="L99" s="158"/>
      <c r="M99" s="158"/>
      <c r="N99" s="158"/>
      <c r="O99" s="158"/>
      <c r="P99" s="158"/>
      <c r="Q99" s="158"/>
      <c r="R99" s="158"/>
      <c r="S99" s="158"/>
      <c r="T99" s="158"/>
      <c r="U99" s="158"/>
      <c r="V99" s="158"/>
      <c r="W99" s="158"/>
      <c r="X99" s="158"/>
      <c r="Y99" s="158"/>
      <c r="Z99" s="158"/>
      <c r="AA99" s="158"/>
      <c r="AB99" s="158"/>
      <c r="AC99" s="158"/>
      <c r="AD99" s="158"/>
      <c r="AE99" s="158"/>
      <c r="AF99" s="158"/>
      <c r="AG99" s="158"/>
      <c r="AH99" s="158"/>
      <c r="AI99" s="158"/>
      <c r="AJ99" s="158"/>
      <c r="AK99" s="158"/>
      <c r="AL99" s="158"/>
      <c r="AM99" s="158"/>
      <c r="AN99" s="158"/>
      <c r="AO99" s="158"/>
      <c r="AP99" s="158"/>
      <c r="AQ99" s="158"/>
      <c r="AR99" s="158"/>
      <c r="AS99" s="158"/>
      <c r="AT99" s="158"/>
      <c r="AU99" s="158"/>
      <c r="AV99" s="158"/>
      <c r="AW99" s="158"/>
      <c r="AX99" s="158"/>
      <c r="AY99" s="158"/>
      <c r="AZ99" s="158"/>
      <c r="BA99" s="158"/>
      <c r="BB99" s="158"/>
      <c r="BC99" s="158"/>
      <c r="BD99" s="158"/>
      <c r="BE99" s="158"/>
      <c r="BF99" s="158"/>
      <c r="BG99" s="158"/>
      <c r="BH99" s="158"/>
      <c r="BI99" s="158"/>
      <c r="BJ99" s="158"/>
      <c r="BK99" s="158"/>
      <c r="BL99" s="158"/>
      <c r="BM99" s="158"/>
      <c r="BN99" s="158"/>
      <c r="BO99" s="158"/>
      <c r="BP99" s="158"/>
      <c r="BQ99" s="158"/>
      <c r="BR99" s="158"/>
      <c r="BS99" s="158"/>
      <c r="BT99" s="158"/>
      <c r="BU99" s="158"/>
      <c r="BV99" s="158"/>
      <c r="BW99" s="158"/>
      <c r="BX99" s="158"/>
      <c r="BY99" s="158"/>
      <c r="BZ99" s="158"/>
      <c r="CA99" s="158"/>
      <c r="CB99" s="158"/>
      <c r="CC99" s="158"/>
      <c r="CD99" s="158"/>
      <c r="CE99" s="158"/>
      <c r="CF99" s="158"/>
      <c r="CG99" s="158"/>
      <c r="CH99" s="158"/>
      <c r="CI99" s="158"/>
      <c r="CJ99" s="158"/>
      <c r="CK99" s="158"/>
      <c r="CL99" s="158"/>
      <c r="CM99" s="158"/>
      <c r="CN99" s="158"/>
      <c r="CO99" s="158"/>
      <c r="CP99" s="158"/>
      <c r="CQ99" s="158"/>
      <c r="CR99" s="158"/>
      <c r="CS99" s="158"/>
      <c r="CT99" s="158"/>
      <c r="CU99" s="158"/>
      <c r="CV99" s="158"/>
      <c r="CW99" s="158"/>
      <c r="CX99" s="158"/>
      <c r="CY99" s="158"/>
      <c r="CZ99" s="158"/>
      <c r="DA99" s="158"/>
      <c r="DB99" s="158"/>
      <c r="DC99" s="158"/>
      <c r="DD99" s="158"/>
      <c r="DE99" s="158"/>
      <c r="DF99" s="158"/>
      <c r="DG99" s="158"/>
      <c r="DH99" s="158"/>
      <c r="DI99" s="158"/>
      <c r="DJ99" s="158"/>
      <c r="DK99" s="158"/>
      <c r="DL99" s="158"/>
      <c r="DM99" s="158"/>
      <c r="DN99" s="158"/>
      <c r="DO99" s="158"/>
      <c r="DP99" s="158"/>
      <c r="DQ99" s="158"/>
      <c r="DR99" s="158"/>
      <c r="DS99" s="158"/>
      <c r="DT99" s="158"/>
      <c r="DU99" s="158"/>
      <c r="DV99" s="158"/>
      <c r="DW99" s="158"/>
      <c r="DX99" s="158"/>
      <c r="DY99" s="158"/>
      <c r="DZ99" s="158"/>
      <c r="EA99" s="158"/>
      <c r="EB99" s="158"/>
      <c r="EC99" s="158"/>
      <c r="ED99" s="158"/>
      <c r="EE99" s="158"/>
      <c r="EF99" s="158"/>
      <c r="EG99" s="158"/>
      <c r="EH99" s="158"/>
      <c r="EI99" s="158"/>
      <c r="EJ99" s="158"/>
      <c r="EK99" s="158"/>
      <c r="EL99" s="158"/>
      <c r="EM99" s="158"/>
      <c r="EN99" s="158"/>
      <c r="EO99" s="158"/>
      <c r="EP99" s="158"/>
      <c r="EQ99" s="158"/>
      <c r="ER99" s="158"/>
      <c r="ES99" s="158"/>
      <c r="ET99" s="158"/>
      <c r="EU99" s="158"/>
      <c r="EV99" s="158"/>
      <c r="EW99" s="158"/>
      <c r="EX99" s="158"/>
      <c r="EY99" s="158"/>
      <c r="EZ99" s="158"/>
      <c r="FA99" s="158"/>
      <c r="FB99" s="158"/>
      <c r="FC99" s="158"/>
      <c r="FD99" s="158"/>
      <c r="FE99" s="158"/>
      <c r="FF99" s="158"/>
      <c r="FG99" s="158"/>
      <c r="FH99" s="158"/>
      <c r="FI99" s="158"/>
      <c r="FJ99" s="158"/>
      <c r="FK99" s="158"/>
      <c r="FL99" s="158"/>
      <c r="FM99" s="158"/>
      <c r="FN99" s="158"/>
      <c r="FO99" s="158"/>
      <c r="FP99" s="158"/>
      <c r="FQ99" s="158"/>
      <c r="FR99" s="158"/>
      <c r="FS99" s="158"/>
      <c r="FT99" s="158"/>
      <c r="FU99" s="158"/>
      <c r="FV99" s="158"/>
      <c r="FW99" s="158"/>
      <c r="FX99" s="158"/>
      <c r="FY99" s="158"/>
      <c r="FZ99" s="158"/>
      <c r="GA99" s="158"/>
      <c r="GB99" s="158"/>
      <c r="GC99" s="158"/>
      <c r="GD99" s="158"/>
      <c r="GE99" s="158"/>
      <c r="GF99" s="158"/>
      <c r="GG99" s="158"/>
      <c r="GH99" s="158"/>
      <c r="GI99" s="158"/>
      <c r="GJ99" s="158"/>
      <c r="GK99" s="158"/>
      <c r="GL99" s="158"/>
      <c r="GM99" s="158"/>
      <c r="GN99" s="158"/>
      <c r="GO99" s="158"/>
      <c r="GP99" s="158"/>
      <c r="GQ99" s="158"/>
      <c r="GR99" s="158"/>
      <c r="GS99" s="158"/>
      <c r="GT99" s="158"/>
      <c r="GU99" s="158"/>
      <c r="GV99" s="158"/>
      <c r="GW99" s="158"/>
      <c r="GX99" s="158"/>
      <c r="GY99" s="158"/>
      <c r="GZ99" s="158"/>
      <c r="HA99" s="158"/>
      <c r="HB99" s="158"/>
      <c r="HC99" s="158"/>
      <c r="HD99" s="158"/>
      <c r="HE99" s="158"/>
      <c r="HF99" s="158"/>
      <c r="HG99" s="158"/>
      <c r="HH99" s="158"/>
      <c r="HI99" s="158"/>
      <c r="HJ99" s="158"/>
      <c r="HK99" s="158"/>
      <c r="HL99" s="158"/>
      <c r="HM99" s="158"/>
      <c r="HN99" s="158"/>
      <c r="HO99" s="158"/>
      <c r="HP99" s="158"/>
      <c r="HQ99" s="158"/>
      <c r="HR99" s="158"/>
      <c r="HS99" s="158"/>
      <c r="HT99" s="158"/>
      <c r="HU99" s="158"/>
      <c r="HV99" s="158"/>
      <c r="HW99" s="158"/>
      <c r="HX99" s="158"/>
      <c r="HY99" s="158"/>
      <c r="HZ99" s="158"/>
      <c r="IA99" s="158"/>
      <c r="IB99" s="158"/>
      <c r="IC99" s="158"/>
      <c r="ID99" s="158"/>
      <c r="IE99" s="158"/>
      <c r="IF99" s="158"/>
      <c r="IG99" s="158"/>
      <c r="IH99" s="158"/>
      <c r="II99" s="158"/>
      <c r="IJ99" s="158"/>
      <c r="IK99" s="158"/>
      <c r="IL99" s="158"/>
      <c r="IM99" s="158"/>
      <c r="IN99" s="158"/>
      <c r="IO99" s="158"/>
      <c r="IP99" s="158"/>
      <c r="IQ99" s="158"/>
      <c r="IR99" s="158"/>
      <c r="IS99" s="158"/>
      <c r="IT99" s="158"/>
      <c r="IU99" s="158"/>
      <c r="IV99" s="158"/>
      <c r="IW99" s="158"/>
      <c r="IX99" s="158"/>
      <c r="IY99" s="158"/>
      <c r="IZ99" s="158"/>
      <c r="JA99" s="158"/>
      <c r="JB99" s="158"/>
      <c r="JC99" s="158"/>
      <c r="JD99" s="158"/>
      <c r="JE99" s="158"/>
      <c r="JF99" s="158"/>
      <c r="JG99" s="158"/>
      <c r="JH99" s="158"/>
      <c r="JI99" s="158"/>
      <c r="JJ99" s="158"/>
      <c r="JK99" s="158"/>
      <c r="JL99" s="158"/>
      <c r="JM99" s="158"/>
      <c r="JN99" s="158"/>
      <c r="JO99" s="158"/>
      <c r="JP99" s="158"/>
      <c r="JQ99" s="158"/>
      <c r="JR99" s="158"/>
      <c r="JS99" s="158"/>
      <c r="JT99" s="158"/>
      <c r="JU99" s="158"/>
      <c r="JV99" s="158"/>
      <c r="JW99" s="158"/>
      <c r="JX99" s="158"/>
      <c r="JY99" s="158"/>
      <c r="JZ99" s="158"/>
      <c r="KA99" s="158"/>
      <c r="KB99" s="158"/>
      <c r="KC99" s="158"/>
      <c r="KD99" s="158"/>
      <c r="KE99" s="158"/>
      <c r="KF99" s="158"/>
      <c r="KG99" s="158"/>
      <c r="KH99" s="158"/>
      <c r="KI99" s="158"/>
      <c r="KJ99" s="158"/>
      <c r="KK99" s="158"/>
      <c r="KL99" s="158"/>
      <c r="KM99" s="158"/>
      <c r="KN99" s="158"/>
      <c r="KO99" s="158"/>
      <c r="KP99" s="158"/>
      <c r="KQ99" s="158"/>
      <c r="KR99" s="158"/>
      <c r="KS99" s="158"/>
      <c r="KT99" s="158"/>
      <c r="KU99" s="158"/>
      <c r="KV99" s="158"/>
      <c r="KW99" s="158"/>
      <c r="KX99" s="158"/>
      <c r="KY99" s="158"/>
      <c r="KZ99" s="158"/>
      <c r="LA99" s="158"/>
      <c r="LB99" s="158"/>
      <c r="LC99" s="158"/>
      <c r="LD99" s="158"/>
      <c r="LE99" s="158"/>
      <c r="LF99" s="158"/>
      <c r="LG99" s="158"/>
      <c r="LH99" s="158"/>
      <c r="LI99" s="158"/>
      <c r="LJ99" s="158"/>
      <c r="LK99" s="158"/>
      <c r="LL99" s="158"/>
      <c r="LM99" s="158"/>
      <c r="LN99" s="158"/>
      <c r="LO99" s="158"/>
      <c r="LP99" s="158"/>
      <c r="LQ99" s="158"/>
      <c r="LR99" s="158"/>
      <c r="LS99" s="158"/>
      <c r="LT99" s="158"/>
      <c r="LU99" s="158"/>
      <c r="LV99" s="158"/>
      <c r="LW99" s="158"/>
      <c r="LX99" s="158"/>
      <c r="LY99" s="158"/>
      <c r="LZ99" s="158"/>
      <c r="MA99" s="158"/>
      <c r="MB99" s="158"/>
      <c r="MC99" s="158"/>
      <c r="MD99" s="158"/>
      <c r="ME99" s="158"/>
      <c r="MF99" s="158"/>
      <c r="MG99" s="158"/>
      <c r="MH99" s="158"/>
      <c r="MI99" s="158"/>
      <c r="MJ99" s="158"/>
      <c r="MK99" s="158"/>
      <c r="ML99" s="158"/>
      <c r="MM99" s="158"/>
      <c r="MN99" s="158"/>
      <c r="MO99" s="158"/>
      <c r="MP99" s="158"/>
      <c r="MQ99" s="158"/>
      <c r="MR99" s="158"/>
      <c r="MS99" s="158"/>
      <c r="MT99" s="158"/>
      <c r="MU99" s="158"/>
      <c r="MV99" s="158"/>
      <c r="MW99" s="158"/>
      <c r="MX99" s="158"/>
      <c r="MY99" s="158"/>
      <c r="MZ99" s="158"/>
      <c r="NA99" s="158"/>
      <c r="NB99" s="158"/>
      <c r="NC99" s="158"/>
      <c r="ND99" s="158"/>
      <c r="NE99" s="158"/>
      <c r="NF99" s="158"/>
      <c r="NG99" s="158"/>
      <c r="NH99" s="158"/>
      <c r="NI99" s="158"/>
      <c r="NJ99" s="158"/>
      <c r="NK99" s="158"/>
      <c r="NL99" s="158"/>
      <c r="NM99" s="158"/>
      <c r="NN99" s="158"/>
      <c r="NO99" s="158"/>
      <c r="NP99" s="158"/>
      <c r="NQ99" s="158"/>
      <c r="NR99" s="158"/>
      <c r="NS99" s="158"/>
      <c r="NT99" s="158"/>
      <c r="NU99" s="158"/>
      <c r="NV99" s="158"/>
      <c r="NW99" s="158"/>
      <c r="NX99" s="158"/>
      <c r="NY99" s="158"/>
      <c r="NZ99" s="158"/>
      <c r="OA99" s="158"/>
      <c r="OB99" s="158"/>
      <c r="OC99" s="158"/>
      <c r="OD99" s="158"/>
      <c r="OE99" s="158"/>
      <c r="OF99" s="158"/>
      <c r="OG99" s="158"/>
      <c r="OH99" s="158"/>
      <c r="OI99" s="158"/>
      <c r="OJ99" s="158"/>
      <c r="OK99" s="158"/>
      <c r="OL99" s="158"/>
      <c r="OM99" s="158"/>
      <c r="ON99" s="158"/>
      <c r="OO99" s="158"/>
      <c r="OP99" s="158"/>
      <c r="OQ99" s="158"/>
      <c r="OR99" s="158"/>
      <c r="OS99" s="158"/>
      <c r="OT99" s="158"/>
      <c r="OU99" s="158"/>
      <c r="OV99" s="158"/>
      <c r="OW99" s="158"/>
      <c r="OX99" s="158"/>
      <c r="OY99" s="158"/>
      <c r="OZ99" s="158"/>
      <c r="PA99" s="158"/>
      <c r="PB99" s="158"/>
      <c r="PC99" s="158"/>
      <c r="PD99" s="158"/>
      <c r="PE99" s="158"/>
      <c r="PF99" s="158"/>
      <c r="PG99" s="158"/>
      <c r="PH99" s="158"/>
      <c r="PI99" s="158"/>
      <c r="PJ99" s="158"/>
      <c r="PK99" s="158"/>
      <c r="PL99" s="158"/>
      <c r="PM99" s="158"/>
      <c r="PN99" s="158"/>
      <c r="PO99" s="158"/>
      <c r="PP99" s="158"/>
      <c r="PQ99" s="158"/>
      <c r="PR99" s="158"/>
      <c r="PS99" s="158"/>
      <c r="PT99" s="158"/>
      <c r="PU99" s="158"/>
      <c r="PV99" s="158"/>
      <c r="PW99" s="158"/>
      <c r="PX99" s="158"/>
      <c r="PY99" s="158"/>
      <c r="PZ99" s="158"/>
      <c r="QA99" s="158"/>
      <c r="QB99" s="158"/>
      <c r="QC99" s="158"/>
      <c r="QD99" s="158"/>
      <c r="QE99" s="158"/>
      <c r="QF99" s="158"/>
      <c r="QG99" s="158"/>
      <c r="QH99" s="158"/>
      <c r="QI99" s="158"/>
      <c r="QJ99" s="158"/>
      <c r="QK99" s="158"/>
      <c r="QL99" s="158"/>
      <c r="QM99" s="158"/>
      <c r="QN99" s="158"/>
      <c r="QO99" s="158"/>
      <c r="QP99" s="158"/>
      <c r="QQ99" s="158"/>
      <c r="QR99" s="158"/>
      <c r="QS99" s="158"/>
      <c r="QT99" s="158"/>
      <c r="QU99" s="158"/>
      <c r="QV99" s="158"/>
      <c r="QW99" s="158"/>
      <c r="QX99" s="158"/>
      <c r="QY99" s="158"/>
      <c r="QZ99" s="158"/>
      <c r="RA99" s="158"/>
      <c r="RB99" s="158"/>
      <c r="RC99" s="158"/>
      <c r="RD99" s="158"/>
      <c r="RE99" s="158"/>
      <c r="RF99" s="158"/>
      <c r="RG99" s="158"/>
      <c r="RH99" s="158"/>
      <c r="RI99" s="158"/>
      <c r="RJ99" s="158"/>
      <c r="RK99" s="158"/>
      <c r="RL99" s="158"/>
      <c r="RM99" s="158"/>
      <c r="RN99" s="158"/>
      <c r="RO99" s="158"/>
      <c r="RP99" s="158"/>
      <c r="RQ99" s="158"/>
      <c r="RR99" s="158"/>
      <c r="RS99" s="158"/>
      <c r="RT99" s="158"/>
      <c r="RU99" s="158"/>
      <c r="RV99" s="158"/>
      <c r="RW99" s="158"/>
      <c r="RX99" s="158"/>
      <c r="RY99" s="158"/>
      <c r="RZ99" s="158"/>
      <c r="SA99" s="158"/>
      <c r="SB99" s="158"/>
      <c r="SC99" s="158"/>
      <c r="SD99" s="158"/>
      <c r="SE99" s="158"/>
      <c r="SF99" s="158"/>
      <c r="SG99" s="158"/>
      <c r="SH99" s="158"/>
      <c r="SI99" s="158"/>
      <c r="SJ99" s="158"/>
      <c r="SK99" s="158"/>
      <c r="SL99" s="158"/>
      <c r="SM99" s="158"/>
      <c r="SN99" s="158"/>
      <c r="SO99" s="158"/>
      <c r="SP99" s="158"/>
      <c r="SQ99" s="158"/>
      <c r="SR99" s="158"/>
      <c r="SS99" s="158"/>
      <c r="ST99" s="158"/>
      <c r="SU99" s="158"/>
      <c r="SV99" s="158"/>
      <c r="SW99" s="158"/>
      <c r="SX99" s="158"/>
      <c r="SY99" s="158"/>
      <c r="SZ99" s="158"/>
      <c r="TA99" s="158"/>
      <c r="TB99" s="158"/>
      <c r="TC99" s="158"/>
      <c r="TD99" s="158"/>
      <c r="TE99" s="158"/>
      <c r="TF99" s="158"/>
      <c r="TG99" s="158"/>
      <c r="TH99" s="158"/>
      <c r="TI99" s="158"/>
      <c r="TJ99" s="158"/>
      <c r="TK99" s="158"/>
      <c r="TL99" s="158"/>
      <c r="TM99" s="158"/>
      <c r="TN99" s="158"/>
      <c r="TO99" s="158"/>
      <c r="TP99" s="158"/>
      <c r="TQ99" s="158"/>
      <c r="TR99" s="158"/>
      <c r="TS99" s="158"/>
      <c r="TT99" s="158"/>
      <c r="TU99" s="158"/>
      <c r="TV99" s="158"/>
      <c r="TW99" s="158"/>
      <c r="TX99" s="158"/>
      <c r="TY99" s="158"/>
      <c r="TZ99" s="158"/>
      <c r="UA99" s="158"/>
      <c r="UB99" s="158"/>
      <c r="UC99" s="158"/>
      <c r="UD99" s="158"/>
      <c r="UE99" s="158"/>
      <c r="UF99" s="158"/>
      <c r="UG99" s="158"/>
      <c r="UH99" s="158"/>
      <c r="UI99" s="158"/>
      <c r="UJ99" s="158"/>
      <c r="UK99" s="158"/>
      <c r="UL99" s="158"/>
      <c r="UM99" s="158"/>
      <c r="UN99" s="158"/>
      <c r="UO99" s="158"/>
      <c r="UP99" s="158"/>
      <c r="UQ99" s="158"/>
      <c r="US99" s="158"/>
      <c r="UT99" s="158"/>
      <c r="UU99" s="158"/>
      <c r="UV99" s="158"/>
      <c r="UW99" s="158"/>
      <c r="UX99" s="158"/>
      <c r="UY99" s="158"/>
      <c r="UZ99" s="158"/>
      <c r="VA99" s="158"/>
      <c r="VB99" s="158"/>
      <c r="VC99" s="158"/>
      <c r="VD99" s="158"/>
      <c r="VE99" s="158"/>
      <c r="VF99" s="158"/>
      <c r="VG99" s="158"/>
      <c r="VH99" s="158"/>
      <c r="VI99" s="158"/>
      <c r="VJ99" s="158"/>
      <c r="VK99" s="158"/>
      <c r="VL99" s="158"/>
      <c r="VN99" s="158"/>
      <c r="VO99" s="158"/>
      <c r="VP99" s="158"/>
      <c r="VQ99" s="158"/>
      <c r="VR99" s="158"/>
      <c r="VS99" s="158"/>
      <c r="VT99" s="158"/>
      <c r="VU99" s="158"/>
      <c r="VV99" s="158"/>
      <c r="VW99" s="158"/>
      <c r="VX99" s="158"/>
      <c r="VY99" s="158"/>
      <c r="VZ99" s="158"/>
      <c r="WA99" s="158"/>
      <c r="WB99" s="158"/>
      <c r="WC99" s="158"/>
      <c r="WD99" s="158"/>
      <c r="WE99" s="158"/>
      <c r="WF99" s="158"/>
      <c r="WG99" s="158"/>
      <c r="WI99" s="158"/>
      <c r="WJ99" s="158"/>
      <c r="WK99" s="158"/>
      <c r="WL99" s="158"/>
      <c r="WM99" s="158"/>
      <c r="WN99" s="158"/>
      <c r="WO99" s="158"/>
      <c r="WP99" s="158"/>
      <c r="WQ99" s="158"/>
      <c r="WR99" s="158"/>
      <c r="WS99" s="158"/>
      <c r="WT99" s="158"/>
      <c r="WU99" s="158"/>
      <c r="WV99" s="158"/>
      <c r="WW99" s="158"/>
      <c r="WX99" s="158"/>
      <c r="WY99" s="158"/>
      <c r="WZ99" s="158"/>
      <c r="XA99" s="158"/>
      <c r="XB99" s="158"/>
      <c r="XD99" s="158"/>
      <c r="XE99" s="158"/>
      <c r="XF99" s="158"/>
      <c r="XG99" s="158"/>
      <c r="XH99" s="158"/>
      <c r="XI99" s="158"/>
      <c r="XJ99" s="158"/>
      <c r="XK99" s="158"/>
      <c r="XL99" s="158"/>
      <c r="XM99" s="158"/>
      <c r="XN99" s="158"/>
      <c r="XO99" s="158"/>
      <c r="XP99" s="158"/>
      <c r="XQ99" s="158"/>
      <c r="XR99" s="158"/>
      <c r="XS99" s="158"/>
      <c r="XT99" s="158"/>
      <c r="XU99" s="158"/>
      <c r="XV99" s="158"/>
      <c r="XW99" s="158"/>
      <c r="XY99" s="158"/>
      <c r="XZ99" s="158"/>
      <c r="YA99" s="158"/>
      <c r="YB99" s="158"/>
      <c r="YC99" s="158"/>
      <c r="YD99" s="158"/>
      <c r="YE99" s="158"/>
      <c r="YF99" s="158"/>
      <c r="YG99" s="158"/>
      <c r="YH99" s="158"/>
      <c r="YI99" s="158"/>
      <c r="YJ99" s="158"/>
      <c r="YK99" s="158"/>
      <c r="YL99" s="158"/>
      <c r="YM99" s="158"/>
      <c r="YN99" s="158"/>
      <c r="YO99" s="158"/>
      <c r="YP99" s="158"/>
      <c r="YQ99" s="158"/>
      <c r="YR99" s="158"/>
      <c r="YT99" s="158"/>
      <c r="YU99" s="158"/>
      <c r="YV99" s="158"/>
      <c r="YW99" s="158"/>
      <c r="YX99" s="158"/>
      <c r="YY99" s="158"/>
      <c r="YZ99" s="158"/>
      <c r="ZA99" s="158"/>
      <c r="ZB99" s="158"/>
      <c r="ZC99" s="158"/>
      <c r="ZD99" s="158"/>
      <c r="ZE99" s="158"/>
      <c r="ZF99" s="158"/>
      <c r="ZG99" s="158"/>
      <c r="ZH99" s="158"/>
      <c r="ZI99" s="158"/>
      <c r="ZJ99" s="158"/>
      <c r="ZK99" s="158"/>
      <c r="ZL99" s="158"/>
      <c r="ZM99" s="158"/>
      <c r="ZO99" s="158"/>
      <c r="ZP99" s="158"/>
      <c r="ZQ99" s="158"/>
      <c r="ZR99" s="158"/>
      <c r="ZS99" s="158"/>
      <c r="ZT99" s="158"/>
      <c r="ZU99" s="158"/>
      <c r="ZV99" s="158"/>
      <c r="ZW99" s="158"/>
      <c r="ZX99" s="158"/>
      <c r="ZY99" s="158"/>
      <c r="ZZ99" s="158"/>
      <c r="AAA99" s="158"/>
      <c r="AAB99" s="158"/>
      <c r="AAC99" s="158"/>
      <c r="AAD99" s="158"/>
      <c r="AAE99" s="158"/>
      <c r="AAF99" s="158"/>
      <c r="AAG99" s="158"/>
      <c r="AAH99" s="158"/>
      <c r="AAJ99" s="158"/>
      <c r="AAK99" s="158"/>
      <c r="AAL99" s="158"/>
      <c r="AAM99" s="158"/>
      <c r="AAN99" s="158"/>
      <c r="AAO99" s="158"/>
      <c r="AAP99" s="158"/>
      <c r="AAQ99" s="158"/>
      <c r="AAR99" s="158"/>
      <c r="AAS99" s="158"/>
      <c r="AAT99" s="158"/>
      <c r="AAU99" s="158"/>
      <c r="AAV99" s="158"/>
      <c r="AAW99" s="158"/>
      <c r="AAX99" s="158"/>
      <c r="AAY99" s="158"/>
      <c r="AAZ99" s="158"/>
      <c r="ABA99" s="158"/>
      <c r="ABB99" s="158"/>
      <c r="ABC99" s="158"/>
      <c r="ABE99" s="158"/>
      <c r="ABF99" s="158"/>
      <c r="ABG99" s="158"/>
      <c r="ABH99" s="158"/>
      <c r="ABI99" s="158"/>
      <c r="ABJ99" s="158"/>
      <c r="ABK99" s="158"/>
      <c r="ABL99" s="158"/>
      <c r="ABM99" s="158"/>
      <c r="ABN99" s="158"/>
      <c r="ABO99" s="158"/>
      <c r="ABP99" s="158"/>
      <c r="ABQ99" s="158"/>
      <c r="ABR99" s="158"/>
      <c r="ABS99" s="158"/>
      <c r="ABT99" s="158"/>
      <c r="ABU99" s="158"/>
      <c r="ABV99" s="158"/>
      <c r="ABW99" s="158"/>
      <c r="ABX99" s="158"/>
      <c r="ABZ99" s="158"/>
      <c r="ACA99" s="158"/>
      <c r="ACB99" s="158"/>
      <c r="ACC99" s="158"/>
      <c r="ACD99" s="158"/>
      <c r="ACE99" s="158"/>
      <c r="ACF99" s="158"/>
      <c r="ACG99" s="158"/>
      <c r="ACH99" s="158"/>
      <c r="ACI99" s="158"/>
      <c r="ACJ99" s="158"/>
      <c r="ACK99" s="158"/>
      <c r="ACL99" s="158"/>
      <c r="ACM99" s="158"/>
      <c r="ACN99" s="158"/>
      <c r="ACO99" s="158"/>
      <c r="ACP99" s="158"/>
      <c r="ACQ99" s="158"/>
      <c r="ACR99" s="158"/>
      <c r="ACS99" s="158"/>
      <c r="ACU99" s="158"/>
      <c r="ACV99" s="158"/>
      <c r="ACW99" s="158"/>
      <c r="ACX99" s="158"/>
      <c r="ACY99" s="158"/>
      <c r="ACZ99" s="158"/>
      <c r="ADA99" s="158"/>
      <c r="ADB99" s="158"/>
      <c r="ADC99" s="158"/>
      <c r="ADD99" s="158"/>
      <c r="ADE99" s="158"/>
      <c r="ADF99" s="158"/>
      <c r="ADG99" s="158"/>
      <c r="ADH99" s="158"/>
      <c r="ADI99" s="158"/>
      <c r="ADJ99" s="158"/>
      <c r="ADK99" s="158"/>
      <c r="ADL99" s="158"/>
      <c r="ADM99" s="158"/>
      <c r="ADN99" s="158"/>
      <c r="ADP99" s="158"/>
      <c r="ADQ99" s="158"/>
      <c r="ADR99" s="158"/>
      <c r="ADS99" s="158"/>
      <c r="ADT99" s="158"/>
      <c r="ADU99" s="158"/>
      <c r="ADV99" s="158"/>
      <c r="ADW99" s="158"/>
      <c r="ADX99" s="158"/>
      <c r="ADY99" s="158"/>
      <c r="ADZ99" s="158"/>
      <c r="AEA99" s="158"/>
      <c r="AEB99" s="158"/>
      <c r="AEC99" s="158"/>
      <c r="AED99" s="158"/>
      <c r="AEE99" s="158"/>
      <c r="AEF99" s="158"/>
      <c r="AEG99" s="158"/>
      <c r="AEH99" s="158"/>
      <c r="AEI99" s="158"/>
      <c r="AEK99" s="158"/>
      <c r="AEL99" s="158"/>
      <c r="AEM99" s="158"/>
      <c r="AEN99" s="158"/>
      <c r="AEO99" s="158"/>
      <c r="AEP99" s="158"/>
      <c r="AEQ99" s="158"/>
      <c r="AER99" s="158"/>
      <c r="AES99" s="158"/>
      <c r="AET99" s="158"/>
      <c r="AEU99" s="158"/>
      <c r="AEV99" s="158"/>
      <c r="AEW99" s="158"/>
      <c r="AEX99" s="158"/>
      <c r="AEY99" s="158"/>
      <c r="AEZ99" s="158"/>
      <c r="AFA99" s="158"/>
      <c r="AFB99" s="158"/>
      <c r="AFC99" s="158"/>
      <c r="AFD99" s="158"/>
    </row>
    <row r="100" spans="1:836" s="159" customFormat="1" ht="20.100000000000001" customHeight="1" outlineLevel="4">
      <c r="A100" s="166"/>
      <c r="B100" s="162" t="s">
        <v>504</v>
      </c>
      <c r="C100" s="100" t="s">
        <v>503</v>
      </c>
      <c r="D100" s="110"/>
      <c r="E100" s="167"/>
      <c r="F100" s="211">
        <f>G77+1</f>
        <v>45581</v>
      </c>
      <c r="G100" s="212">
        <f t="shared" si="86"/>
        <v>45587</v>
      </c>
      <c r="H100" s="156">
        <v>7</v>
      </c>
      <c r="I100" s="157">
        <f t="shared" ca="1" si="80"/>
        <v>0</v>
      </c>
      <c r="J100" s="207">
        <f t="shared" ca="1" si="87"/>
        <v>0</v>
      </c>
      <c r="K100" s="111">
        <v>0</v>
      </c>
      <c r="L100" s="158"/>
      <c r="M100" s="158"/>
      <c r="N100" s="158"/>
      <c r="O100" s="158"/>
      <c r="P100" s="158"/>
      <c r="Q100" s="158"/>
      <c r="R100" s="158"/>
      <c r="S100" s="158"/>
      <c r="T100" s="158"/>
      <c r="U100" s="158"/>
      <c r="V100" s="158"/>
      <c r="W100" s="158"/>
      <c r="X100" s="158"/>
      <c r="Y100" s="158"/>
      <c r="Z100" s="158"/>
      <c r="AA100" s="158"/>
      <c r="AB100" s="158"/>
      <c r="AC100" s="158"/>
      <c r="AD100" s="158"/>
      <c r="AE100" s="158"/>
      <c r="AF100" s="158"/>
      <c r="AG100" s="158"/>
      <c r="AH100" s="158"/>
      <c r="AI100" s="158"/>
      <c r="AJ100" s="158"/>
      <c r="AK100" s="158"/>
      <c r="AL100" s="158"/>
      <c r="AM100" s="158"/>
      <c r="AN100" s="158"/>
      <c r="AO100" s="158"/>
      <c r="AP100" s="158"/>
      <c r="AQ100" s="158"/>
      <c r="AR100" s="158"/>
      <c r="AS100" s="158"/>
      <c r="AT100" s="158"/>
      <c r="AU100" s="158"/>
      <c r="AV100" s="158"/>
      <c r="AW100" s="158"/>
      <c r="AX100" s="158"/>
      <c r="AY100" s="158"/>
      <c r="AZ100" s="158"/>
      <c r="BA100" s="158"/>
      <c r="BB100" s="158"/>
      <c r="BC100" s="158"/>
      <c r="BD100" s="158"/>
      <c r="BE100" s="158"/>
      <c r="BF100" s="158"/>
      <c r="BG100" s="158"/>
      <c r="BH100" s="158"/>
      <c r="BI100" s="158"/>
      <c r="BJ100" s="158"/>
      <c r="BK100" s="158"/>
      <c r="BL100" s="158"/>
      <c r="BM100" s="158"/>
      <c r="BN100" s="158"/>
      <c r="BO100" s="158"/>
      <c r="BP100" s="158"/>
      <c r="BQ100" s="158"/>
      <c r="BR100" s="158"/>
      <c r="BS100" s="158"/>
      <c r="BT100" s="158"/>
      <c r="BU100" s="158"/>
      <c r="BV100" s="158"/>
      <c r="BW100" s="158"/>
      <c r="BX100" s="158"/>
      <c r="BY100" s="158"/>
      <c r="BZ100" s="158"/>
      <c r="CA100" s="158"/>
      <c r="CB100" s="158"/>
      <c r="CC100" s="158"/>
      <c r="CD100" s="158"/>
      <c r="CE100" s="158"/>
      <c r="CF100" s="158"/>
      <c r="CG100" s="158"/>
      <c r="CH100" s="158"/>
      <c r="CI100" s="158"/>
      <c r="CJ100" s="158"/>
      <c r="CK100" s="158"/>
      <c r="CL100" s="158"/>
      <c r="CM100" s="158"/>
      <c r="CN100" s="158"/>
      <c r="CO100" s="158"/>
      <c r="CP100" s="158"/>
      <c r="CQ100" s="158"/>
      <c r="CR100" s="158"/>
      <c r="CS100" s="158"/>
      <c r="CT100" s="158"/>
      <c r="CU100" s="158"/>
      <c r="CV100" s="158"/>
      <c r="CW100" s="158"/>
      <c r="CX100" s="158"/>
      <c r="CY100" s="158"/>
      <c r="CZ100" s="158"/>
      <c r="DA100" s="158"/>
      <c r="DB100" s="158"/>
      <c r="DC100" s="158"/>
      <c r="DD100" s="158"/>
      <c r="DE100" s="158"/>
      <c r="DF100" s="158"/>
      <c r="DG100" s="158"/>
      <c r="DH100" s="158"/>
      <c r="DI100" s="158"/>
      <c r="DJ100" s="158"/>
      <c r="DK100" s="158"/>
      <c r="DL100" s="158"/>
      <c r="DM100" s="158"/>
      <c r="DN100" s="158"/>
      <c r="DO100" s="158"/>
      <c r="DP100" s="158"/>
      <c r="DQ100" s="158"/>
      <c r="DR100" s="158"/>
      <c r="DS100" s="158"/>
      <c r="DT100" s="158"/>
      <c r="DU100" s="158"/>
      <c r="DV100" s="158"/>
      <c r="DW100" s="158"/>
      <c r="DX100" s="158"/>
      <c r="DY100" s="158"/>
      <c r="DZ100" s="158"/>
      <c r="EA100" s="158"/>
      <c r="EB100" s="158"/>
      <c r="EC100" s="158"/>
      <c r="ED100" s="158"/>
      <c r="EE100" s="158"/>
      <c r="EF100" s="158"/>
      <c r="EG100" s="158"/>
      <c r="EH100" s="158"/>
      <c r="EI100" s="158"/>
      <c r="EJ100" s="158"/>
      <c r="EK100" s="158"/>
      <c r="EL100" s="158"/>
      <c r="EM100" s="158"/>
      <c r="EN100" s="158"/>
      <c r="EO100" s="158"/>
      <c r="EP100" s="158"/>
      <c r="EQ100" s="158"/>
      <c r="ER100" s="158"/>
      <c r="ES100" s="158"/>
      <c r="ET100" s="158"/>
      <c r="EU100" s="158"/>
      <c r="EV100" s="158"/>
      <c r="EW100" s="158"/>
      <c r="EX100" s="158"/>
      <c r="EY100" s="158"/>
      <c r="EZ100" s="158"/>
      <c r="FA100" s="158"/>
      <c r="FB100" s="158"/>
      <c r="FC100" s="158"/>
      <c r="FD100" s="158"/>
      <c r="FE100" s="158"/>
      <c r="FF100" s="158"/>
      <c r="FG100" s="158"/>
      <c r="FH100" s="158"/>
      <c r="FI100" s="158"/>
      <c r="FJ100" s="158"/>
      <c r="FK100" s="158"/>
      <c r="FL100" s="158"/>
      <c r="FM100" s="158"/>
      <c r="FN100" s="158"/>
      <c r="FO100" s="158"/>
      <c r="FP100" s="158"/>
      <c r="FQ100" s="158"/>
      <c r="FR100" s="158"/>
      <c r="FS100" s="158"/>
      <c r="FT100" s="158"/>
      <c r="FU100" s="158"/>
      <c r="FV100" s="158"/>
      <c r="FW100" s="158"/>
      <c r="FX100" s="158"/>
      <c r="FY100" s="158"/>
      <c r="FZ100" s="158"/>
      <c r="GA100" s="158"/>
      <c r="GB100" s="158"/>
      <c r="GC100" s="158"/>
      <c r="GD100" s="158"/>
      <c r="GE100" s="158"/>
      <c r="GF100" s="158"/>
      <c r="GG100" s="158"/>
      <c r="GH100" s="158"/>
      <c r="GI100" s="158"/>
      <c r="GJ100" s="158"/>
      <c r="GK100" s="158"/>
      <c r="GL100" s="158"/>
      <c r="GM100" s="158"/>
      <c r="GN100" s="158"/>
      <c r="GO100" s="158"/>
      <c r="GP100" s="158"/>
      <c r="GQ100" s="158"/>
      <c r="GR100" s="158"/>
      <c r="GS100" s="158"/>
      <c r="GT100" s="158"/>
      <c r="GU100" s="158"/>
      <c r="GV100" s="158"/>
      <c r="GW100" s="158"/>
      <c r="GX100" s="158"/>
      <c r="GY100" s="158"/>
      <c r="GZ100" s="158"/>
      <c r="HA100" s="158"/>
      <c r="HB100" s="158"/>
      <c r="HC100" s="158"/>
      <c r="HD100" s="158"/>
      <c r="HE100" s="158"/>
      <c r="HF100" s="158"/>
      <c r="HG100" s="158"/>
      <c r="HH100" s="158"/>
      <c r="HI100" s="158"/>
      <c r="HJ100" s="158"/>
      <c r="HK100" s="158"/>
      <c r="HL100" s="158"/>
      <c r="HM100" s="158"/>
      <c r="HN100" s="158"/>
      <c r="HO100" s="158"/>
      <c r="HP100" s="158"/>
      <c r="HQ100" s="158"/>
      <c r="HR100" s="158"/>
      <c r="HS100" s="158"/>
      <c r="HT100" s="158"/>
      <c r="HU100" s="158"/>
      <c r="HV100" s="158"/>
      <c r="HW100" s="158"/>
      <c r="HX100" s="158"/>
      <c r="HY100" s="158"/>
      <c r="HZ100" s="158"/>
      <c r="IA100" s="158"/>
      <c r="IB100" s="158"/>
      <c r="IC100" s="158"/>
      <c r="ID100" s="158"/>
      <c r="IE100" s="158"/>
      <c r="IF100" s="158"/>
      <c r="IG100" s="158"/>
      <c r="IH100" s="158"/>
      <c r="II100" s="158"/>
      <c r="IJ100" s="158"/>
      <c r="IK100" s="158"/>
      <c r="IL100" s="158"/>
      <c r="IM100" s="158"/>
      <c r="IN100" s="158"/>
      <c r="IO100" s="158"/>
      <c r="IP100" s="158"/>
      <c r="IQ100" s="158"/>
      <c r="IR100" s="158"/>
      <c r="IS100" s="158"/>
      <c r="IT100" s="158"/>
      <c r="IU100" s="158"/>
      <c r="IV100" s="158"/>
      <c r="IW100" s="158"/>
      <c r="IX100" s="158"/>
      <c r="IY100" s="158"/>
      <c r="IZ100" s="158"/>
      <c r="JA100" s="158"/>
      <c r="JB100" s="158"/>
      <c r="JC100" s="158"/>
      <c r="JD100" s="158"/>
      <c r="JE100" s="158"/>
      <c r="JF100" s="158"/>
      <c r="JG100" s="158"/>
      <c r="JH100" s="158"/>
      <c r="JI100" s="158"/>
      <c r="JJ100" s="158"/>
      <c r="JK100" s="158"/>
      <c r="JL100" s="158"/>
      <c r="JM100" s="158"/>
      <c r="JN100" s="158"/>
      <c r="JO100" s="158"/>
      <c r="JP100" s="158"/>
      <c r="JQ100" s="158"/>
      <c r="JR100" s="158"/>
      <c r="JS100" s="158"/>
      <c r="JT100" s="158"/>
      <c r="JU100" s="158"/>
      <c r="JV100" s="158"/>
      <c r="JW100" s="158"/>
      <c r="JX100" s="158"/>
      <c r="JY100" s="158"/>
      <c r="JZ100" s="158"/>
      <c r="KA100" s="158"/>
      <c r="KB100" s="158"/>
      <c r="KC100" s="158"/>
      <c r="KD100" s="158"/>
      <c r="KE100" s="158"/>
      <c r="KF100" s="158"/>
      <c r="KG100" s="158"/>
      <c r="KH100" s="158"/>
      <c r="KI100" s="158"/>
      <c r="KJ100" s="158"/>
      <c r="KK100" s="158"/>
      <c r="KL100" s="158"/>
      <c r="KM100" s="158"/>
      <c r="KN100" s="158"/>
      <c r="KO100" s="158"/>
      <c r="KP100" s="158"/>
      <c r="KQ100" s="158"/>
      <c r="KR100" s="158"/>
      <c r="KS100" s="158"/>
      <c r="KT100" s="158"/>
      <c r="KU100" s="158"/>
      <c r="KV100" s="158"/>
      <c r="KW100" s="158"/>
      <c r="KX100" s="158"/>
      <c r="KY100" s="158"/>
      <c r="KZ100" s="158"/>
      <c r="LA100" s="158"/>
      <c r="LB100" s="158"/>
      <c r="LC100" s="158"/>
      <c r="LD100" s="158"/>
      <c r="LE100" s="158"/>
      <c r="LF100" s="158"/>
      <c r="LG100" s="158"/>
      <c r="LH100" s="158"/>
      <c r="LI100" s="158"/>
      <c r="LJ100" s="158"/>
      <c r="LK100" s="158"/>
      <c r="LL100" s="158"/>
      <c r="LM100" s="158"/>
      <c r="LN100" s="158"/>
      <c r="LO100" s="158"/>
      <c r="LP100" s="158"/>
      <c r="LQ100" s="158"/>
      <c r="LR100" s="158"/>
      <c r="LS100" s="158"/>
      <c r="LT100" s="158"/>
      <c r="LU100" s="158"/>
      <c r="LV100" s="158"/>
      <c r="LW100" s="158"/>
      <c r="LX100" s="158"/>
      <c r="LY100" s="158"/>
      <c r="LZ100" s="158"/>
      <c r="MA100" s="158"/>
      <c r="MB100" s="158"/>
      <c r="MC100" s="158"/>
      <c r="MD100" s="158"/>
      <c r="ME100" s="158"/>
      <c r="MF100" s="158"/>
      <c r="MG100" s="158"/>
      <c r="MH100" s="158"/>
      <c r="MI100" s="158"/>
      <c r="MJ100" s="158"/>
      <c r="MK100" s="158"/>
      <c r="ML100" s="158"/>
      <c r="MM100" s="158"/>
      <c r="MN100" s="158"/>
      <c r="MO100" s="158"/>
      <c r="MP100" s="158"/>
      <c r="MQ100" s="158"/>
      <c r="MR100" s="158"/>
      <c r="MS100" s="158"/>
      <c r="MT100" s="158"/>
      <c r="MU100" s="158"/>
      <c r="MV100" s="158"/>
      <c r="MW100" s="158"/>
      <c r="MX100" s="158"/>
      <c r="MY100" s="158"/>
      <c r="MZ100" s="158"/>
      <c r="NA100" s="158"/>
      <c r="NB100" s="158"/>
      <c r="NC100" s="158"/>
      <c r="ND100" s="158"/>
      <c r="NE100" s="158"/>
      <c r="NF100" s="158"/>
      <c r="NG100" s="158"/>
      <c r="NH100" s="158"/>
      <c r="NI100" s="158"/>
      <c r="NJ100" s="158"/>
      <c r="NK100" s="158"/>
      <c r="NL100" s="158"/>
      <c r="NM100" s="158"/>
      <c r="NN100" s="158"/>
      <c r="NO100" s="158"/>
      <c r="NP100" s="158"/>
      <c r="NQ100" s="158"/>
      <c r="NR100" s="158"/>
      <c r="NS100" s="158"/>
      <c r="NT100" s="158"/>
      <c r="NU100" s="158"/>
      <c r="NV100" s="158"/>
      <c r="NW100" s="158"/>
      <c r="NX100" s="158"/>
      <c r="NY100" s="158"/>
      <c r="NZ100" s="158"/>
      <c r="OA100" s="158"/>
      <c r="OB100" s="158"/>
      <c r="OC100" s="158"/>
      <c r="OD100" s="158"/>
      <c r="OE100" s="158"/>
      <c r="OF100" s="158"/>
      <c r="OG100" s="158"/>
      <c r="OH100" s="158"/>
      <c r="OI100" s="158"/>
      <c r="OJ100" s="158"/>
      <c r="OK100" s="158"/>
      <c r="OL100" s="158"/>
      <c r="OM100" s="158"/>
      <c r="ON100" s="158"/>
      <c r="OO100" s="158"/>
      <c r="OP100" s="158"/>
      <c r="OQ100" s="158"/>
      <c r="OR100" s="158"/>
      <c r="OS100" s="158"/>
      <c r="OT100" s="158"/>
      <c r="OU100" s="158"/>
      <c r="OV100" s="158"/>
      <c r="OW100" s="158"/>
      <c r="OX100" s="158"/>
      <c r="OY100" s="158"/>
      <c r="OZ100" s="158"/>
      <c r="PA100" s="158"/>
      <c r="PB100" s="158"/>
      <c r="PC100" s="158"/>
      <c r="PD100" s="158"/>
      <c r="PE100" s="158"/>
      <c r="PF100" s="158"/>
      <c r="PG100" s="158"/>
      <c r="PH100" s="158"/>
      <c r="PI100" s="158"/>
      <c r="PJ100" s="158"/>
      <c r="PK100" s="158"/>
      <c r="PL100" s="158"/>
      <c r="PM100" s="158"/>
      <c r="PN100" s="158"/>
      <c r="PO100" s="158"/>
      <c r="PP100" s="158"/>
      <c r="PQ100" s="158"/>
      <c r="PR100" s="158"/>
      <c r="PS100" s="158"/>
      <c r="PT100" s="158"/>
      <c r="PU100" s="158"/>
      <c r="PV100" s="158"/>
      <c r="PW100" s="158"/>
      <c r="PX100" s="158"/>
      <c r="PY100" s="158"/>
      <c r="PZ100" s="158"/>
      <c r="QA100" s="158"/>
      <c r="QB100" s="158"/>
      <c r="QC100" s="158"/>
      <c r="QD100" s="158"/>
      <c r="QE100" s="158"/>
      <c r="QF100" s="158"/>
      <c r="QG100" s="158"/>
      <c r="QH100" s="158"/>
      <c r="QI100" s="158"/>
      <c r="QJ100" s="158"/>
      <c r="QK100" s="158"/>
      <c r="QL100" s="158"/>
      <c r="QM100" s="158"/>
      <c r="QN100" s="158"/>
      <c r="QO100" s="158"/>
      <c r="QP100" s="158"/>
      <c r="QQ100" s="158"/>
      <c r="QR100" s="158"/>
      <c r="QS100" s="158"/>
      <c r="QT100" s="158"/>
      <c r="QU100" s="158"/>
      <c r="QV100" s="158"/>
      <c r="QW100" s="158"/>
      <c r="QX100" s="158"/>
      <c r="QY100" s="158"/>
      <c r="QZ100" s="158"/>
      <c r="RA100" s="158"/>
      <c r="RB100" s="158"/>
      <c r="RC100" s="158"/>
      <c r="RD100" s="158"/>
      <c r="RE100" s="158"/>
      <c r="RF100" s="158"/>
      <c r="RG100" s="158"/>
      <c r="RH100" s="158"/>
      <c r="RI100" s="158"/>
      <c r="RJ100" s="158"/>
      <c r="RK100" s="158"/>
      <c r="RL100" s="158"/>
      <c r="RM100" s="158"/>
      <c r="RN100" s="158"/>
      <c r="RO100" s="158"/>
      <c r="RP100" s="158"/>
      <c r="RQ100" s="158"/>
      <c r="RR100" s="158"/>
      <c r="RS100" s="158"/>
      <c r="RT100" s="158"/>
      <c r="RU100" s="158"/>
      <c r="RV100" s="158"/>
      <c r="RW100" s="158"/>
      <c r="RX100" s="158"/>
      <c r="RY100" s="158"/>
      <c r="RZ100" s="158"/>
      <c r="SA100" s="158"/>
      <c r="SB100" s="158"/>
      <c r="SC100" s="158"/>
      <c r="SD100" s="158"/>
      <c r="SE100" s="158"/>
      <c r="SF100" s="158"/>
      <c r="SG100" s="158"/>
      <c r="SH100" s="158"/>
      <c r="SI100" s="158"/>
      <c r="SJ100" s="158"/>
      <c r="SK100" s="158"/>
      <c r="SL100" s="158"/>
      <c r="SM100" s="158"/>
      <c r="SN100" s="158"/>
      <c r="SO100" s="158"/>
      <c r="SP100" s="158"/>
      <c r="SQ100" s="158"/>
      <c r="SR100" s="158"/>
      <c r="SS100" s="158"/>
      <c r="ST100" s="158"/>
      <c r="SU100" s="158"/>
      <c r="SV100" s="158"/>
      <c r="SW100" s="158"/>
      <c r="SX100" s="158"/>
      <c r="SY100" s="158"/>
      <c r="SZ100" s="158"/>
      <c r="TA100" s="158"/>
      <c r="TB100" s="158"/>
      <c r="TC100" s="158"/>
      <c r="TD100" s="158"/>
      <c r="TE100" s="158"/>
      <c r="TF100" s="158"/>
      <c r="TG100" s="158"/>
      <c r="TH100" s="158"/>
      <c r="TI100" s="158"/>
      <c r="TJ100" s="158"/>
      <c r="TK100" s="158"/>
      <c r="TL100" s="158"/>
      <c r="TM100" s="158"/>
      <c r="TN100" s="158"/>
      <c r="TO100" s="158"/>
      <c r="TP100" s="158"/>
      <c r="TQ100" s="158"/>
      <c r="TR100" s="158"/>
      <c r="TS100" s="158"/>
      <c r="TT100" s="158"/>
      <c r="TU100" s="158"/>
      <c r="TV100" s="158"/>
      <c r="TW100" s="158"/>
      <c r="TX100" s="158"/>
      <c r="TY100" s="158"/>
      <c r="TZ100" s="158"/>
      <c r="UA100" s="158"/>
      <c r="UB100" s="158"/>
      <c r="UC100" s="158"/>
      <c r="UD100" s="158"/>
      <c r="UE100" s="158"/>
      <c r="UF100" s="158"/>
      <c r="UG100" s="158"/>
      <c r="UH100" s="158"/>
      <c r="UI100" s="158"/>
      <c r="UJ100" s="158"/>
      <c r="UK100" s="158"/>
      <c r="UL100" s="158"/>
      <c r="UM100" s="158"/>
      <c r="UN100" s="158"/>
      <c r="UO100" s="158"/>
      <c r="UP100" s="158"/>
      <c r="UQ100" s="158"/>
      <c r="US100" s="158"/>
      <c r="UT100" s="158"/>
      <c r="UU100" s="158"/>
      <c r="UV100" s="158"/>
      <c r="UW100" s="158"/>
      <c r="UX100" s="158"/>
      <c r="UY100" s="158"/>
      <c r="UZ100" s="158"/>
      <c r="VA100" s="158"/>
      <c r="VB100" s="158"/>
      <c r="VC100" s="158"/>
      <c r="VD100" s="158"/>
      <c r="VE100" s="158"/>
      <c r="VF100" s="158"/>
      <c r="VG100" s="158"/>
      <c r="VH100" s="158"/>
      <c r="VI100" s="158"/>
      <c r="VJ100" s="158"/>
      <c r="VK100" s="158"/>
      <c r="VL100" s="158"/>
      <c r="VN100" s="158"/>
      <c r="VO100" s="158"/>
      <c r="VP100" s="158"/>
      <c r="VQ100" s="158"/>
      <c r="VR100" s="158"/>
      <c r="VS100" s="158"/>
      <c r="VT100" s="158"/>
      <c r="VU100" s="158"/>
      <c r="VV100" s="158"/>
      <c r="VW100" s="158"/>
      <c r="VX100" s="158"/>
      <c r="VY100" s="158"/>
      <c r="VZ100" s="158"/>
      <c r="WA100" s="158"/>
      <c r="WB100" s="158"/>
      <c r="WC100" s="158"/>
      <c r="WD100" s="158"/>
      <c r="WE100" s="158"/>
      <c r="WF100" s="158"/>
      <c r="WG100" s="158"/>
      <c r="WI100" s="158"/>
      <c r="WJ100" s="158"/>
      <c r="WK100" s="158"/>
      <c r="WL100" s="158"/>
      <c r="WM100" s="158"/>
      <c r="WN100" s="158"/>
      <c r="WO100" s="158"/>
      <c r="WP100" s="158"/>
      <c r="WQ100" s="158"/>
      <c r="WR100" s="158"/>
      <c r="WS100" s="158"/>
      <c r="WT100" s="158"/>
      <c r="WU100" s="158"/>
      <c r="WV100" s="158"/>
      <c r="WW100" s="158"/>
      <c r="WX100" s="158"/>
      <c r="WY100" s="158"/>
      <c r="WZ100" s="158"/>
      <c r="XA100" s="158"/>
      <c r="XB100" s="158"/>
      <c r="XD100" s="158"/>
      <c r="XE100" s="158"/>
      <c r="XF100" s="158"/>
      <c r="XG100" s="158"/>
      <c r="XH100" s="158"/>
      <c r="XI100" s="158"/>
      <c r="XJ100" s="158"/>
      <c r="XK100" s="158"/>
      <c r="XL100" s="158"/>
      <c r="XM100" s="158"/>
      <c r="XN100" s="158"/>
      <c r="XO100" s="158"/>
      <c r="XP100" s="158"/>
      <c r="XQ100" s="158"/>
      <c r="XR100" s="158"/>
      <c r="XS100" s="158"/>
      <c r="XT100" s="158"/>
      <c r="XU100" s="158"/>
      <c r="XV100" s="158"/>
      <c r="XW100" s="158"/>
      <c r="XY100" s="158"/>
      <c r="XZ100" s="158"/>
      <c r="YA100" s="158"/>
      <c r="YB100" s="158"/>
      <c r="YC100" s="158"/>
      <c r="YD100" s="158"/>
      <c r="YE100" s="158"/>
      <c r="YF100" s="158"/>
      <c r="YG100" s="158"/>
      <c r="YH100" s="158"/>
      <c r="YI100" s="158"/>
      <c r="YJ100" s="158"/>
      <c r="YK100" s="158"/>
      <c r="YL100" s="158"/>
      <c r="YM100" s="158"/>
      <c r="YN100" s="158"/>
      <c r="YO100" s="158"/>
      <c r="YP100" s="158"/>
      <c r="YQ100" s="158"/>
      <c r="YR100" s="158"/>
      <c r="YT100" s="158"/>
      <c r="YU100" s="158"/>
      <c r="YV100" s="158"/>
      <c r="YW100" s="158"/>
      <c r="YX100" s="158"/>
      <c r="YY100" s="158"/>
      <c r="YZ100" s="158"/>
      <c r="ZA100" s="158"/>
      <c r="ZB100" s="158"/>
      <c r="ZC100" s="158"/>
      <c r="ZD100" s="158"/>
      <c r="ZE100" s="158"/>
      <c r="ZF100" s="158"/>
      <c r="ZG100" s="158"/>
      <c r="ZH100" s="158"/>
      <c r="ZI100" s="158"/>
      <c r="ZJ100" s="158"/>
      <c r="ZK100" s="158"/>
      <c r="ZL100" s="158"/>
      <c r="ZM100" s="158"/>
      <c r="ZO100" s="158"/>
      <c r="ZP100" s="158"/>
      <c r="ZQ100" s="158"/>
      <c r="ZR100" s="158"/>
      <c r="ZS100" s="158"/>
      <c r="ZT100" s="158"/>
      <c r="ZU100" s="158"/>
      <c r="ZV100" s="158"/>
      <c r="ZW100" s="158"/>
      <c r="ZX100" s="158"/>
      <c r="ZY100" s="158"/>
      <c r="ZZ100" s="158"/>
      <c r="AAA100" s="158"/>
      <c r="AAB100" s="158"/>
      <c r="AAC100" s="158"/>
      <c r="AAD100" s="158"/>
      <c r="AAE100" s="158"/>
      <c r="AAF100" s="158"/>
      <c r="AAG100" s="158"/>
      <c r="AAH100" s="158"/>
      <c r="AAJ100" s="158"/>
      <c r="AAK100" s="158"/>
      <c r="AAL100" s="158"/>
      <c r="AAM100" s="158"/>
      <c r="AAN100" s="158"/>
      <c r="AAO100" s="158"/>
      <c r="AAP100" s="158"/>
      <c r="AAQ100" s="158"/>
      <c r="AAR100" s="158"/>
      <c r="AAS100" s="158"/>
      <c r="AAT100" s="158"/>
      <c r="AAU100" s="158"/>
      <c r="AAV100" s="158"/>
      <c r="AAW100" s="158"/>
      <c r="AAX100" s="158"/>
      <c r="AAY100" s="158"/>
      <c r="AAZ100" s="158"/>
      <c r="ABA100" s="158"/>
      <c r="ABB100" s="158"/>
      <c r="ABC100" s="158"/>
      <c r="ABE100" s="158"/>
      <c r="ABF100" s="158"/>
      <c r="ABG100" s="158"/>
      <c r="ABH100" s="158"/>
      <c r="ABI100" s="158"/>
      <c r="ABJ100" s="158"/>
      <c r="ABK100" s="158"/>
      <c r="ABL100" s="158"/>
      <c r="ABM100" s="158"/>
      <c r="ABN100" s="158"/>
      <c r="ABO100" s="158"/>
      <c r="ABP100" s="158"/>
      <c r="ABQ100" s="158"/>
      <c r="ABR100" s="158"/>
      <c r="ABS100" s="158"/>
      <c r="ABT100" s="158"/>
      <c r="ABU100" s="158"/>
      <c r="ABV100" s="158"/>
      <c r="ABW100" s="158"/>
      <c r="ABX100" s="158"/>
      <c r="ABZ100" s="158"/>
      <c r="ACA100" s="158"/>
      <c r="ACB100" s="158"/>
      <c r="ACC100" s="158"/>
      <c r="ACD100" s="158"/>
      <c r="ACE100" s="158"/>
      <c r="ACF100" s="158"/>
      <c r="ACG100" s="158"/>
      <c r="ACH100" s="158"/>
      <c r="ACI100" s="158"/>
      <c r="ACJ100" s="158"/>
      <c r="ACK100" s="158"/>
      <c r="ACL100" s="158"/>
      <c r="ACM100" s="158"/>
      <c r="ACN100" s="158"/>
      <c r="ACO100" s="158"/>
      <c r="ACP100" s="158"/>
      <c r="ACQ100" s="158"/>
      <c r="ACR100" s="158"/>
      <c r="ACS100" s="158"/>
      <c r="ACU100" s="158"/>
      <c r="ACV100" s="158"/>
      <c r="ACW100" s="158"/>
      <c r="ACX100" s="158"/>
      <c r="ACY100" s="158"/>
      <c r="ACZ100" s="158"/>
      <c r="ADA100" s="158"/>
      <c r="ADB100" s="158"/>
      <c r="ADC100" s="158"/>
      <c r="ADD100" s="158"/>
      <c r="ADE100" s="158"/>
      <c r="ADF100" s="158"/>
      <c r="ADG100" s="158"/>
      <c r="ADH100" s="158"/>
      <c r="ADI100" s="158"/>
      <c r="ADJ100" s="158"/>
      <c r="ADK100" s="158"/>
      <c r="ADL100" s="158"/>
      <c r="ADM100" s="158"/>
      <c r="ADN100" s="158"/>
      <c r="ADP100" s="158"/>
      <c r="ADQ100" s="158"/>
      <c r="ADR100" s="158"/>
      <c r="ADS100" s="158"/>
      <c r="ADT100" s="158"/>
      <c r="ADU100" s="158"/>
      <c r="ADV100" s="158"/>
      <c r="ADW100" s="158"/>
      <c r="ADX100" s="158"/>
      <c r="ADY100" s="158"/>
      <c r="ADZ100" s="158"/>
      <c r="AEA100" s="158"/>
      <c r="AEB100" s="158"/>
      <c r="AEC100" s="158"/>
      <c r="AED100" s="158"/>
      <c r="AEE100" s="158"/>
      <c r="AEF100" s="158"/>
      <c r="AEG100" s="158"/>
      <c r="AEH100" s="158"/>
      <c r="AEI100" s="158"/>
      <c r="AEK100" s="158"/>
      <c r="AEL100" s="158"/>
      <c r="AEM100" s="158"/>
      <c r="AEN100" s="158"/>
      <c r="AEO100" s="158"/>
      <c r="AEP100" s="158"/>
      <c r="AEQ100" s="158"/>
      <c r="AER100" s="158"/>
      <c r="AES100" s="158"/>
      <c r="AET100" s="158"/>
      <c r="AEU100" s="158"/>
      <c r="AEV100" s="158"/>
      <c r="AEW100" s="158"/>
      <c r="AEX100" s="158"/>
      <c r="AEY100" s="158"/>
      <c r="AEZ100" s="158"/>
      <c r="AFA100" s="158"/>
      <c r="AFB100" s="158"/>
      <c r="AFC100" s="158"/>
      <c r="AFD100" s="158"/>
    </row>
    <row r="101" spans="1:836" s="159" customFormat="1" ht="20.100000000000001" customHeight="1" outlineLevel="4">
      <c r="A101" s="166"/>
      <c r="B101" s="162" t="s">
        <v>505</v>
      </c>
      <c r="C101" s="100" t="s">
        <v>503</v>
      </c>
      <c r="D101" s="110"/>
      <c r="E101" s="167"/>
      <c r="F101" s="211">
        <f>G87+1</f>
        <v>45595</v>
      </c>
      <c r="G101" s="212">
        <f t="shared" si="86"/>
        <v>45601</v>
      </c>
      <c r="H101" s="156">
        <v>7</v>
      </c>
      <c r="I101" s="157">
        <f t="shared" ca="1" si="80"/>
        <v>0</v>
      </c>
      <c r="J101" s="207">
        <f t="shared" ca="1" si="87"/>
        <v>0</v>
      </c>
      <c r="K101" s="111">
        <v>0</v>
      </c>
      <c r="L101" s="158"/>
      <c r="M101" s="158"/>
      <c r="N101" s="158"/>
      <c r="O101" s="158"/>
      <c r="P101" s="158"/>
      <c r="Q101" s="158"/>
      <c r="R101" s="158"/>
      <c r="S101" s="158"/>
      <c r="T101" s="158"/>
      <c r="U101" s="158"/>
      <c r="V101" s="158"/>
      <c r="W101" s="158"/>
      <c r="X101" s="158"/>
      <c r="Y101" s="158"/>
      <c r="Z101" s="158"/>
      <c r="AA101" s="158"/>
      <c r="AB101" s="158"/>
      <c r="AC101" s="158"/>
      <c r="AD101" s="158"/>
      <c r="AE101" s="158"/>
      <c r="AF101" s="158"/>
      <c r="AG101" s="158"/>
      <c r="AH101" s="158"/>
      <c r="AI101" s="158"/>
      <c r="AJ101" s="158"/>
      <c r="AK101" s="158"/>
      <c r="AL101" s="158"/>
      <c r="AM101" s="158"/>
      <c r="AN101" s="158"/>
      <c r="AO101" s="158"/>
      <c r="AP101" s="158"/>
      <c r="AQ101" s="158"/>
      <c r="AR101" s="158"/>
      <c r="AS101" s="158"/>
      <c r="AT101" s="158"/>
      <c r="AU101" s="158"/>
      <c r="AV101" s="158"/>
      <c r="AW101" s="158"/>
      <c r="AX101" s="158"/>
      <c r="AY101" s="158"/>
      <c r="AZ101" s="158"/>
      <c r="BA101" s="158"/>
      <c r="BB101" s="158"/>
      <c r="BC101" s="158"/>
      <c r="BD101" s="158"/>
      <c r="BE101" s="158"/>
      <c r="BF101" s="158"/>
      <c r="BG101" s="158"/>
      <c r="BH101" s="158"/>
      <c r="BI101" s="158"/>
      <c r="BJ101" s="158"/>
      <c r="BK101" s="158"/>
      <c r="BL101" s="158"/>
      <c r="BM101" s="158"/>
      <c r="BN101" s="158"/>
      <c r="BO101" s="158"/>
      <c r="BP101" s="158"/>
      <c r="BQ101" s="158"/>
      <c r="BR101" s="158"/>
      <c r="BS101" s="158"/>
      <c r="BT101" s="158"/>
      <c r="BU101" s="158"/>
      <c r="BV101" s="158"/>
      <c r="BW101" s="158"/>
      <c r="BX101" s="158"/>
      <c r="BY101" s="158"/>
      <c r="BZ101" s="158"/>
      <c r="CA101" s="158"/>
      <c r="CB101" s="158"/>
      <c r="CC101" s="158"/>
      <c r="CD101" s="158"/>
      <c r="CE101" s="158"/>
      <c r="CF101" s="158"/>
      <c r="CG101" s="158"/>
      <c r="CH101" s="158"/>
      <c r="CI101" s="158"/>
      <c r="CJ101" s="158"/>
      <c r="CK101" s="158"/>
      <c r="CL101" s="158"/>
      <c r="CM101" s="158"/>
      <c r="CN101" s="158"/>
      <c r="CO101" s="158"/>
      <c r="CP101" s="158"/>
      <c r="CQ101" s="158"/>
      <c r="CR101" s="158"/>
      <c r="CS101" s="158"/>
      <c r="CT101" s="158"/>
      <c r="CU101" s="158"/>
      <c r="CV101" s="158"/>
      <c r="CW101" s="158"/>
      <c r="CX101" s="158"/>
      <c r="CY101" s="158"/>
      <c r="CZ101" s="158"/>
      <c r="DA101" s="158"/>
      <c r="DB101" s="158"/>
      <c r="DC101" s="158"/>
      <c r="DD101" s="158"/>
      <c r="DE101" s="158"/>
      <c r="DF101" s="158"/>
      <c r="DG101" s="158"/>
      <c r="DH101" s="158"/>
      <c r="DI101" s="158"/>
      <c r="DJ101" s="158"/>
      <c r="DK101" s="158"/>
      <c r="DL101" s="158"/>
      <c r="DM101" s="158"/>
      <c r="DN101" s="158"/>
      <c r="DO101" s="158"/>
      <c r="DP101" s="158"/>
      <c r="DQ101" s="158"/>
      <c r="DR101" s="158"/>
      <c r="DS101" s="158"/>
      <c r="DT101" s="158"/>
      <c r="DU101" s="158"/>
      <c r="DV101" s="158"/>
      <c r="DW101" s="158"/>
      <c r="DX101" s="158"/>
      <c r="DY101" s="158"/>
      <c r="DZ101" s="158"/>
      <c r="EA101" s="158"/>
      <c r="EB101" s="158"/>
      <c r="EC101" s="158"/>
      <c r="ED101" s="158"/>
      <c r="EE101" s="158"/>
      <c r="EF101" s="158"/>
      <c r="EG101" s="158"/>
      <c r="EH101" s="158"/>
      <c r="EI101" s="158"/>
      <c r="EJ101" s="158"/>
      <c r="EK101" s="158"/>
      <c r="EL101" s="158"/>
      <c r="EM101" s="158"/>
      <c r="EN101" s="158"/>
      <c r="EO101" s="158"/>
      <c r="EP101" s="158"/>
      <c r="EQ101" s="158"/>
      <c r="ER101" s="158"/>
      <c r="ES101" s="158"/>
      <c r="ET101" s="158"/>
      <c r="EU101" s="158"/>
      <c r="EV101" s="158"/>
      <c r="EW101" s="158"/>
      <c r="EX101" s="158"/>
      <c r="EY101" s="158"/>
      <c r="EZ101" s="158"/>
      <c r="FA101" s="158"/>
      <c r="FB101" s="158"/>
      <c r="FC101" s="158"/>
      <c r="FD101" s="158"/>
      <c r="FE101" s="158"/>
      <c r="FF101" s="158"/>
      <c r="FG101" s="158"/>
      <c r="FH101" s="158"/>
      <c r="FI101" s="158"/>
      <c r="FJ101" s="158"/>
      <c r="FK101" s="158"/>
      <c r="FL101" s="158"/>
      <c r="FM101" s="158"/>
      <c r="FN101" s="158"/>
      <c r="FO101" s="158"/>
      <c r="FP101" s="158"/>
      <c r="FQ101" s="158"/>
      <c r="FR101" s="158"/>
      <c r="FS101" s="158"/>
      <c r="FT101" s="158"/>
      <c r="FU101" s="158"/>
      <c r="FV101" s="158"/>
      <c r="FW101" s="158"/>
      <c r="FX101" s="158"/>
      <c r="FY101" s="158"/>
      <c r="FZ101" s="158"/>
      <c r="GA101" s="158"/>
      <c r="GB101" s="158"/>
      <c r="GC101" s="158"/>
      <c r="GD101" s="158"/>
      <c r="GE101" s="158"/>
      <c r="GF101" s="158"/>
      <c r="GG101" s="158"/>
      <c r="GH101" s="158"/>
      <c r="GI101" s="158"/>
      <c r="GJ101" s="158"/>
      <c r="GK101" s="158"/>
      <c r="GL101" s="158"/>
      <c r="GM101" s="158"/>
      <c r="GN101" s="158"/>
      <c r="GO101" s="158"/>
      <c r="GP101" s="158"/>
      <c r="GQ101" s="158"/>
      <c r="GR101" s="158"/>
      <c r="GS101" s="158"/>
      <c r="GT101" s="158"/>
      <c r="GU101" s="158"/>
      <c r="GV101" s="158"/>
      <c r="GW101" s="158"/>
      <c r="GX101" s="158"/>
      <c r="GY101" s="158"/>
      <c r="GZ101" s="158"/>
      <c r="HA101" s="158"/>
      <c r="HB101" s="158"/>
      <c r="HC101" s="158"/>
      <c r="HD101" s="158"/>
      <c r="HE101" s="158"/>
      <c r="HF101" s="158"/>
      <c r="HG101" s="158"/>
      <c r="HH101" s="158"/>
      <c r="HI101" s="158"/>
      <c r="HJ101" s="158"/>
      <c r="HK101" s="158"/>
      <c r="HL101" s="158"/>
      <c r="HM101" s="158"/>
      <c r="HN101" s="158"/>
      <c r="HO101" s="158"/>
      <c r="HP101" s="158"/>
      <c r="HQ101" s="158"/>
      <c r="HR101" s="158"/>
      <c r="HS101" s="158"/>
      <c r="HT101" s="158"/>
      <c r="HU101" s="158"/>
      <c r="HV101" s="158"/>
      <c r="HW101" s="158"/>
      <c r="HX101" s="158"/>
      <c r="HY101" s="158"/>
      <c r="HZ101" s="158"/>
      <c r="IA101" s="158"/>
      <c r="IB101" s="158"/>
      <c r="IC101" s="158"/>
      <c r="ID101" s="158"/>
      <c r="IE101" s="158"/>
      <c r="IF101" s="158"/>
      <c r="IG101" s="158"/>
      <c r="IH101" s="158"/>
      <c r="II101" s="158"/>
      <c r="IJ101" s="158"/>
      <c r="IK101" s="158"/>
      <c r="IL101" s="158"/>
      <c r="IM101" s="158"/>
      <c r="IN101" s="158"/>
      <c r="IO101" s="158"/>
      <c r="IP101" s="158"/>
      <c r="IQ101" s="158"/>
      <c r="IR101" s="158"/>
      <c r="IS101" s="158"/>
      <c r="IT101" s="158"/>
      <c r="IU101" s="158"/>
      <c r="IV101" s="158"/>
      <c r="IW101" s="158"/>
      <c r="IX101" s="158"/>
      <c r="IY101" s="158"/>
      <c r="IZ101" s="158"/>
      <c r="JA101" s="158"/>
      <c r="JB101" s="158"/>
      <c r="JC101" s="158"/>
      <c r="JD101" s="158"/>
      <c r="JE101" s="158"/>
      <c r="JF101" s="158"/>
      <c r="JG101" s="158"/>
      <c r="JH101" s="158"/>
      <c r="JI101" s="158"/>
      <c r="JJ101" s="158"/>
      <c r="JK101" s="158"/>
      <c r="JL101" s="158"/>
      <c r="JM101" s="158"/>
      <c r="JN101" s="158"/>
      <c r="JO101" s="158"/>
      <c r="JP101" s="158"/>
      <c r="JQ101" s="158"/>
      <c r="JR101" s="158"/>
      <c r="JS101" s="158"/>
      <c r="JT101" s="158"/>
      <c r="JU101" s="158"/>
      <c r="JV101" s="158"/>
      <c r="JW101" s="158"/>
      <c r="JX101" s="158"/>
      <c r="JY101" s="158"/>
      <c r="JZ101" s="158"/>
      <c r="KA101" s="158"/>
      <c r="KB101" s="158"/>
      <c r="KC101" s="158"/>
      <c r="KD101" s="158"/>
      <c r="KE101" s="158"/>
      <c r="KF101" s="158"/>
      <c r="KG101" s="158"/>
      <c r="KH101" s="158"/>
      <c r="KI101" s="158"/>
      <c r="KJ101" s="158"/>
      <c r="KK101" s="158"/>
      <c r="KL101" s="158"/>
      <c r="KM101" s="158"/>
      <c r="KN101" s="158"/>
      <c r="KO101" s="158"/>
      <c r="KP101" s="158"/>
      <c r="KQ101" s="158"/>
      <c r="KR101" s="158"/>
      <c r="KS101" s="158"/>
      <c r="KT101" s="158"/>
      <c r="KU101" s="158"/>
      <c r="KV101" s="158"/>
      <c r="KW101" s="158"/>
      <c r="KX101" s="158"/>
      <c r="KY101" s="158"/>
      <c r="KZ101" s="158"/>
      <c r="LA101" s="158"/>
      <c r="LB101" s="158"/>
      <c r="LC101" s="158"/>
      <c r="LD101" s="158"/>
      <c r="LE101" s="158"/>
      <c r="LF101" s="158"/>
      <c r="LG101" s="158"/>
      <c r="LH101" s="158"/>
      <c r="LI101" s="158"/>
      <c r="LJ101" s="158"/>
      <c r="LK101" s="158"/>
      <c r="LL101" s="158"/>
      <c r="LM101" s="158"/>
      <c r="LN101" s="158"/>
      <c r="LO101" s="158"/>
      <c r="LP101" s="158"/>
      <c r="LQ101" s="158"/>
      <c r="LR101" s="158"/>
      <c r="LS101" s="158"/>
      <c r="LT101" s="158"/>
      <c r="LU101" s="158"/>
      <c r="LV101" s="158"/>
      <c r="LW101" s="158"/>
      <c r="LX101" s="158"/>
      <c r="LY101" s="158"/>
      <c r="LZ101" s="158"/>
      <c r="MA101" s="158"/>
      <c r="MB101" s="158"/>
      <c r="MC101" s="158"/>
      <c r="MD101" s="158"/>
      <c r="ME101" s="158"/>
      <c r="MF101" s="158"/>
      <c r="MG101" s="158"/>
      <c r="MH101" s="158"/>
      <c r="MI101" s="158"/>
      <c r="MJ101" s="158"/>
      <c r="MK101" s="158"/>
      <c r="ML101" s="158"/>
      <c r="MM101" s="158"/>
      <c r="MN101" s="158"/>
      <c r="MO101" s="158"/>
      <c r="MP101" s="158"/>
      <c r="MQ101" s="158"/>
      <c r="MR101" s="158"/>
      <c r="MS101" s="158"/>
      <c r="MT101" s="158"/>
      <c r="MU101" s="158"/>
      <c r="MV101" s="158"/>
      <c r="MW101" s="158"/>
      <c r="MX101" s="158"/>
      <c r="MY101" s="158"/>
      <c r="MZ101" s="158"/>
      <c r="NA101" s="158"/>
      <c r="NB101" s="158"/>
      <c r="NC101" s="158"/>
      <c r="ND101" s="158"/>
      <c r="NE101" s="158"/>
      <c r="NF101" s="158"/>
      <c r="NG101" s="158"/>
      <c r="NH101" s="158"/>
      <c r="NI101" s="158"/>
      <c r="NJ101" s="158"/>
      <c r="NK101" s="158"/>
      <c r="NL101" s="158"/>
      <c r="NM101" s="158"/>
      <c r="NN101" s="158"/>
      <c r="NO101" s="158"/>
      <c r="NP101" s="158"/>
      <c r="NQ101" s="158"/>
      <c r="NR101" s="158"/>
      <c r="NS101" s="158"/>
      <c r="NT101" s="158"/>
      <c r="NU101" s="158"/>
      <c r="NV101" s="158"/>
      <c r="NW101" s="158"/>
      <c r="NX101" s="158"/>
      <c r="NY101" s="158"/>
      <c r="NZ101" s="158"/>
      <c r="OA101" s="158"/>
      <c r="OB101" s="158"/>
      <c r="OC101" s="158"/>
      <c r="OD101" s="158"/>
      <c r="OE101" s="158"/>
      <c r="OF101" s="158"/>
      <c r="OG101" s="158"/>
      <c r="OH101" s="158"/>
      <c r="OI101" s="158"/>
      <c r="OJ101" s="158"/>
      <c r="OK101" s="158"/>
      <c r="OL101" s="158"/>
      <c r="OM101" s="158"/>
      <c r="ON101" s="158"/>
      <c r="OO101" s="158"/>
      <c r="OP101" s="158"/>
      <c r="OQ101" s="158"/>
      <c r="OR101" s="158"/>
      <c r="OS101" s="158"/>
      <c r="OT101" s="158"/>
      <c r="OU101" s="158"/>
      <c r="OV101" s="158"/>
      <c r="OW101" s="158"/>
      <c r="OX101" s="158"/>
      <c r="OY101" s="158"/>
      <c r="OZ101" s="158"/>
      <c r="PA101" s="158"/>
      <c r="PB101" s="158"/>
      <c r="PC101" s="158"/>
      <c r="PD101" s="158"/>
      <c r="PE101" s="158"/>
      <c r="PF101" s="158"/>
      <c r="PG101" s="158"/>
      <c r="PH101" s="158"/>
      <c r="PI101" s="158"/>
      <c r="PJ101" s="158"/>
      <c r="PK101" s="158"/>
      <c r="PL101" s="158"/>
      <c r="PM101" s="158"/>
      <c r="PN101" s="158"/>
      <c r="PO101" s="158"/>
      <c r="PP101" s="158"/>
      <c r="PQ101" s="158"/>
      <c r="PR101" s="158"/>
      <c r="PS101" s="158"/>
      <c r="PT101" s="158"/>
      <c r="PU101" s="158"/>
      <c r="PV101" s="158"/>
      <c r="PW101" s="158"/>
      <c r="PX101" s="158"/>
      <c r="PY101" s="158"/>
      <c r="PZ101" s="158"/>
      <c r="QA101" s="158"/>
      <c r="QB101" s="158"/>
      <c r="QC101" s="158"/>
      <c r="QD101" s="158"/>
      <c r="QE101" s="158"/>
      <c r="QF101" s="158"/>
      <c r="QG101" s="158"/>
      <c r="QH101" s="158"/>
      <c r="QI101" s="158"/>
      <c r="QJ101" s="158"/>
      <c r="QK101" s="158"/>
      <c r="QL101" s="158"/>
      <c r="QM101" s="158"/>
      <c r="QN101" s="158"/>
      <c r="QO101" s="158"/>
      <c r="QP101" s="158"/>
      <c r="QQ101" s="158"/>
      <c r="QR101" s="158"/>
      <c r="QS101" s="158"/>
      <c r="QT101" s="158"/>
      <c r="QU101" s="158"/>
      <c r="QV101" s="158"/>
      <c r="QW101" s="158"/>
      <c r="QX101" s="158"/>
      <c r="QY101" s="158"/>
      <c r="QZ101" s="158"/>
      <c r="RA101" s="158"/>
      <c r="RB101" s="158"/>
      <c r="RC101" s="158"/>
      <c r="RD101" s="158"/>
      <c r="RE101" s="158"/>
      <c r="RF101" s="158"/>
      <c r="RG101" s="158"/>
      <c r="RH101" s="158"/>
      <c r="RI101" s="158"/>
      <c r="RJ101" s="158"/>
      <c r="RK101" s="158"/>
      <c r="RL101" s="158"/>
      <c r="RM101" s="158"/>
      <c r="RN101" s="158"/>
      <c r="RO101" s="158"/>
      <c r="RP101" s="158"/>
      <c r="RQ101" s="158"/>
      <c r="RR101" s="158"/>
      <c r="RS101" s="158"/>
      <c r="RT101" s="158"/>
      <c r="RU101" s="158"/>
      <c r="RV101" s="158"/>
      <c r="RW101" s="158"/>
      <c r="RX101" s="158"/>
      <c r="RY101" s="158"/>
      <c r="RZ101" s="158"/>
      <c r="SA101" s="158"/>
      <c r="SB101" s="158"/>
      <c r="SC101" s="158"/>
      <c r="SD101" s="158"/>
      <c r="SE101" s="158"/>
      <c r="SF101" s="158"/>
      <c r="SG101" s="158"/>
      <c r="SH101" s="158"/>
      <c r="SI101" s="158"/>
      <c r="SJ101" s="158"/>
      <c r="SK101" s="158"/>
      <c r="SL101" s="158"/>
      <c r="SM101" s="158"/>
      <c r="SN101" s="158"/>
      <c r="SO101" s="158"/>
      <c r="SP101" s="158"/>
      <c r="SQ101" s="158"/>
      <c r="SR101" s="158"/>
      <c r="SS101" s="158"/>
      <c r="ST101" s="158"/>
      <c r="SU101" s="158"/>
      <c r="SV101" s="158"/>
      <c r="SW101" s="158"/>
      <c r="SX101" s="158"/>
      <c r="SY101" s="158"/>
      <c r="SZ101" s="158"/>
      <c r="TA101" s="158"/>
      <c r="TB101" s="158"/>
      <c r="TC101" s="158"/>
      <c r="TD101" s="158"/>
      <c r="TE101" s="158"/>
      <c r="TF101" s="158"/>
      <c r="TG101" s="158"/>
      <c r="TH101" s="158"/>
      <c r="TI101" s="158"/>
      <c r="TJ101" s="158"/>
      <c r="TK101" s="158"/>
      <c r="TL101" s="158"/>
      <c r="TM101" s="158"/>
      <c r="TN101" s="158"/>
      <c r="TO101" s="158"/>
      <c r="TP101" s="158"/>
      <c r="TQ101" s="158"/>
      <c r="TR101" s="158"/>
      <c r="TS101" s="158"/>
      <c r="TT101" s="158"/>
      <c r="TU101" s="158"/>
      <c r="TV101" s="158"/>
      <c r="TW101" s="158"/>
      <c r="TX101" s="158"/>
      <c r="TY101" s="158"/>
      <c r="TZ101" s="158"/>
      <c r="UA101" s="158"/>
      <c r="UB101" s="158"/>
      <c r="UC101" s="158"/>
      <c r="UD101" s="158"/>
      <c r="UE101" s="158"/>
      <c r="UF101" s="158"/>
      <c r="UG101" s="158"/>
      <c r="UH101" s="158"/>
      <c r="UI101" s="158"/>
      <c r="UJ101" s="158"/>
      <c r="UK101" s="158"/>
      <c r="UL101" s="158"/>
      <c r="UM101" s="158"/>
      <c r="UN101" s="158"/>
      <c r="UO101" s="158"/>
      <c r="UP101" s="158"/>
      <c r="UQ101" s="158"/>
      <c r="US101" s="158"/>
      <c r="UT101" s="158"/>
      <c r="UU101" s="158"/>
      <c r="UV101" s="158"/>
      <c r="UW101" s="158"/>
      <c r="UX101" s="158"/>
      <c r="UY101" s="158"/>
      <c r="UZ101" s="158"/>
      <c r="VA101" s="158"/>
      <c r="VB101" s="158"/>
      <c r="VC101" s="158"/>
      <c r="VD101" s="158"/>
      <c r="VE101" s="158"/>
      <c r="VF101" s="158"/>
      <c r="VG101" s="158"/>
      <c r="VH101" s="158"/>
      <c r="VI101" s="158"/>
      <c r="VJ101" s="158"/>
      <c r="VK101" s="158"/>
      <c r="VL101" s="158"/>
      <c r="VN101" s="158"/>
      <c r="VO101" s="158"/>
      <c r="VP101" s="158"/>
      <c r="VQ101" s="158"/>
      <c r="VR101" s="158"/>
      <c r="VS101" s="158"/>
      <c r="VT101" s="158"/>
      <c r="VU101" s="158"/>
      <c r="VV101" s="158"/>
      <c r="VW101" s="158"/>
      <c r="VX101" s="158"/>
      <c r="VY101" s="158"/>
      <c r="VZ101" s="158"/>
      <c r="WA101" s="158"/>
      <c r="WB101" s="158"/>
      <c r="WC101" s="158"/>
      <c r="WD101" s="158"/>
      <c r="WE101" s="158"/>
      <c r="WF101" s="158"/>
      <c r="WG101" s="158"/>
      <c r="WI101" s="158"/>
      <c r="WJ101" s="158"/>
      <c r="WK101" s="158"/>
      <c r="WL101" s="158"/>
      <c r="WM101" s="158"/>
      <c r="WN101" s="158"/>
      <c r="WO101" s="158"/>
      <c r="WP101" s="158"/>
      <c r="WQ101" s="158"/>
      <c r="WR101" s="158"/>
      <c r="WS101" s="158"/>
      <c r="WT101" s="158"/>
      <c r="WU101" s="158"/>
      <c r="WV101" s="158"/>
      <c r="WW101" s="158"/>
      <c r="WX101" s="158"/>
      <c r="WY101" s="158"/>
      <c r="WZ101" s="158"/>
      <c r="XA101" s="158"/>
      <c r="XB101" s="158"/>
      <c r="XD101" s="158"/>
      <c r="XE101" s="158"/>
      <c r="XF101" s="158"/>
      <c r="XG101" s="158"/>
      <c r="XH101" s="158"/>
      <c r="XI101" s="158"/>
      <c r="XJ101" s="158"/>
      <c r="XK101" s="158"/>
      <c r="XL101" s="158"/>
      <c r="XM101" s="158"/>
      <c r="XN101" s="158"/>
      <c r="XO101" s="158"/>
      <c r="XP101" s="158"/>
      <c r="XQ101" s="158"/>
      <c r="XR101" s="158"/>
      <c r="XS101" s="158"/>
      <c r="XT101" s="158"/>
      <c r="XU101" s="158"/>
      <c r="XV101" s="158"/>
      <c r="XW101" s="158"/>
      <c r="XY101" s="158"/>
      <c r="XZ101" s="158"/>
      <c r="YA101" s="158"/>
      <c r="YB101" s="158"/>
      <c r="YC101" s="158"/>
      <c r="YD101" s="158"/>
      <c r="YE101" s="158"/>
      <c r="YF101" s="158"/>
      <c r="YG101" s="158"/>
      <c r="YH101" s="158"/>
      <c r="YI101" s="158"/>
      <c r="YJ101" s="158"/>
      <c r="YK101" s="158"/>
      <c r="YL101" s="158"/>
      <c r="YM101" s="158"/>
      <c r="YN101" s="158"/>
      <c r="YO101" s="158"/>
      <c r="YP101" s="158"/>
      <c r="YQ101" s="158"/>
      <c r="YR101" s="158"/>
      <c r="YT101" s="158"/>
      <c r="YU101" s="158"/>
      <c r="YV101" s="158"/>
      <c r="YW101" s="158"/>
      <c r="YX101" s="158"/>
      <c r="YY101" s="158"/>
      <c r="YZ101" s="158"/>
      <c r="ZA101" s="158"/>
      <c r="ZB101" s="158"/>
      <c r="ZC101" s="158"/>
      <c r="ZD101" s="158"/>
      <c r="ZE101" s="158"/>
      <c r="ZF101" s="158"/>
      <c r="ZG101" s="158"/>
      <c r="ZH101" s="158"/>
      <c r="ZI101" s="158"/>
      <c r="ZJ101" s="158"/>
      <c r="ZK101" s="158"/>
      <c r="ZL101" s="158"/>
      <c r="ZM101" s="158"/>
      <c r="ZO101" s="158"/>
      <c r="ZP101" s="158"/>
      <c r="ZQ101" s="158"/>
      <c r="ZR101" s="158"/>
      <c r="ZS101" s="158"/>
      <c r="ZT101" s="158"/>
      <c r="ZU101" s="158"/>
      <c r="ZV101" s="158"/>
      <c r="ZW101" s="158"/>
      <c r="ZX101" s="158"/>
      <c r="ZY101" s="158"/>
      <c r="ZZ101" s="158"/>
      <c r="AAA101" s="158"/>
      <c r="AAB101" s="158"/>
      <c r="AAC101" s="158"/>
      <c r="AAD101" s="158"/>
      <c r="AAE101" s="158"/>
      <c r="AAF101" s="158"/>
      <c r="AAG101" s="158"/>
      <c r="AAH101" s="158"/>
      <c r="AAJ101" s="158"/>
      <c r="AAK101" s="158"/>
      <c r="AAL101" s="158"/>
      <c r="AAM101" s="158"/>
      <c r="AAN101" s="158"/>
      <c r="AAO101" s="158"/>
      <c r="AAP101" s="158"/>
      <c r="AAQ101" s="158"/>
      <c r="AAR101" s="158"/>
      <c r="AAS101" s="158"/>
      <c r="AAT101" s="158"/>
      <c r="AAU101" s="158"/>
      <c r="AAV101" s="158"/>
      <c r="AAW101" s="158"/>
      <c r="AAX101" s="158"/>
      <c r="AAY101" s="158"/>
      <c r="AAZ101" s="158"/>
      <c r="ABA101" s="158"/>
      <c r="ABB101" s="158"/>
      <c r="ABC101" s="158"/>
      <c r="ABE101" s="158"/>
      <c r="ABF101" s="158"/>
      <c r="ABG101" s="158"/>
      <c r="ABH101" s="158"/>
      <c r="ABI101" s="158"/>
      <c r="ABJ101" s="158"/>
      <c r="ABK101" s="158"/>
      <c r="ABL101" s="158"/>
      <c r="ABM101" s="158"/>
      <c r="ABN101" s="158"/>
      <c r="ABO101" s="158"/>
      <c r="ABP101" s="158"/>
      <c r="ABQ101" s="158"/>
      <c r="ABR101" s="158"/>
      <c r="ABS101" s="158"/>
      <c r="ABT101" s="158"/>
      <c r="ABU101" s="158"/>
      <c r="ABV101" s="158"/>
      <c r="ABW101" s="158"/>
      <c r="ABX101" s="158"/>
      <c r="ABZ101" s="158"/>
      <c r="ACA101" s="158"/>
      <c r="ACB101" s="158"/>
      <c r="ACC101" s="158"/>
      <c r="ACD101" s="158"/>
      <c r="ACE101" s="158"/>
      <c r="ACF101" s="158"/>
      <c r="ACG101" s="158"/>
      <c r="ACH101" s="158"/>
      <c r="ACI101" s="158"/>
      <c r="ACJ101" s="158"/>
      <c r="ACK101" s="158"/>
      <c r="ACL101" s="158"/>
      <c r="ACM101" s="158"/>
      <c r="ACN101" s="158"/>
      <c r="ACO101" s="158"/>
      <c r="ACP101" s="158"/>
      <c r="ACQ101" s="158"/>
      <c r="ACR101" s="158"/>
      <c r="ACS101" s="158"/>
      <c r="ACU101" s="158"/>
      <c r="ACV101" s="158"/>
      <c r="ACW101" s="158"/>
      <c r="ACX101" s="158"/>
      <c r="ACY101" s="158"/>
      <c r="ACZ101" s="158"/>
      <c r="ADA101" s="158"/>
      <c r="ADB101" s="158"/>
      <c r="ADC101" s="158"/>
      <c r="ADD101" s="158"/>
      <c r="ADE101" s="158"/>
      <c r="ADF101" s="158"/>
      <c r="ADG101" s="158"/>
      <c r="ADH101" s="158"/>
      <c r="ADI101" s="158"/>
      <c r="ADJ101" s="158"/>
      <c r="ADK101" s="158"/>
      <c r="ADL101" s="158"/>
      <c r="ADM101" s="158"/>
      <c r="ADN101" s="158"/>
      <c r="ADP101" s="158"/>
      <c r="ADQ101" s="158"/>
      <c r="ADR101" s="158"/>
      <c r="ADS101" s="158"/>
      <c r="ADT101" s="158"/>
      <c r="ADU101" s="158"/>
      <c r="ADV101" s="158"/>
      <c r="ADW101" s="158"/>
      <c r="ADX101" s="158"/>
      <c r="ADY101" s="158"/>
      <c r="ADZ101" s="158"/>
      <c r="AEA101" s="158"/>
      <c r="AEB101" s="158"/>
      <c r="AEC101" s="158"/>
      <c r="AED101" s="158"/>
      <c r="AEE101" s="158"/>
      <c r="AEF101" s="158"/>
      <c r="AEG101" s="158"/>
      <c r="AEH101" s="158"/>
      <c r="AEI101" s="158"/>
      <c r="AEK101" s="158"/>
      <c r="AEL101" s="158"/>
      <c r="AEM101" s="158"/>
      <c r="AEN101" s="158"/>
      <c r="AEO101" s="158"/>
      <c r="AEP101" s="158"/>
      <c r="AEQ101" s="158"/>
      <c r="AER101" s="158"/>
      <c r="AES101" s="158"/>
      <c r="AET101" s="158"/>
      <c r="AEU101" s="158"/>
      <c r="AEV101" s="158"/>
      <c r="AEW101" s="158"/>
      <c r="AEX101" s="158"/>
      <c r="AEY101" s="158"/>
      <c r="AEZ101" s="158"/>
      <c r="AFA101" s="158"/>
      <c r="AFB101" s="158"/>
      <c r="AFC101" s="158"/>
      <c r="AFD101" s="158"/>
    </row>
    <row r="102" spans="1:836" s="159" customFormat="1" ht="20.100000000000001" customHeight="1" outlineLevel="4">
      <c r="A102" s="166"/>
      <c r="B102" s="162" t="s">
        <v>506</v>
      </c>
      <c r="C102" s="100" t="s">
        <v>503</v>
      </c>
      <c r="D102" s="110"/>
      <c r="E102" s="167"/>
      <c r="F102" s="211">
        <f>G97+1</f>
        <v>45609</v>
      </c>
      <c r="G102" s="212">
        <f t="shared" si="86"/>
        <v>45615</v>
      </c>
      <c r="H102" s="156">
        <v>7</v>
      </c>
      <c r="I102" s="157">
        <f t="shared" ca="1" si="80"/>
        <v>0</v>
      </c>
      <c r="J102" s="207">
        <f t="shared" ca="1" si="87"/>
        <v>0</v>
      </c>
      <c r="K102" s="111">
        <v>0</v>
      </c>
      <c r="L102" s="158"/>
      <c r="M102" s="158"/>
      <c r="N102" s="158"/>
      <c r="O102" s="158"/>
      <c r="P102" s="158"/>
      <c r="Q102" s="158"/>
      <c r="R102" s="158"/>
      <c r="S102" s="158"/>
      <c r="T102" s="158"/>
      <c r="U102" s="158"/>
      <c r="V102" s="158"/>
      <c r="W102" s="158"/>
      <c r="X102" s="158"/>
      <c r="Y102" s="158"/>
      <c r="Z102" s="158"/>
      <c r="AA102" s="158"/>
      <c r="AB102" s="158"/>
      <c r="AC102" s="158"/>
      <c r="AD102" s="158"/>
      <c r="AE102" s="158"/>
      <c r="AF102" s="158"/>
      <c r="AG102" s="158"/>
      <c r="AH102" s="158"/>
      <c r="AI102" s="158"/>
      <c r="AJ102" s="158"/>
      <c r="AK102" s="158"/>
      <c r="AL102" s="158"/>
      <c r="AM102" s="158"/>
      <c r="AN102" s="158"/>
      <c r="AO102" s="158"/>
      <c r="AP102" s="158"/>
      <c r="AQ102" s="158"/>
      <c r="AR102" s="158"/>
      <c r="AS102" s="158"/>
      <c r="AT102" s="158"/>
      <c r="AU102" s="158"/>
      <c r="AV102" s="158"/>
      <c r="AW102" s="158"/>
      <c r="AX102" s="158"/>
      <c r="AY102" s="158"/>
      <c r="AZ102" s="158"/>
      <c r="BA102" s="158"/>
      <c r="BB102" s="158"/>
      <c r="BC102" s="158"/>
      <c r="BD102" s="158"/>
      <c r="BE102" s="158"/>
      <c r="BF102" s="158"/>
      <c r="BG102" s="158"/>
      <c r="BH102" s="158"/>
      <c r="BI102" s="158"/>
      <c r="BJ102" s="158"/>
      <c r="BK102" s="158"/>
      <c r="BL102" s="158"/>
      <c r="BM102" s="158"/>
      <c r="BN102" s="158"/>
      <c r="BO102" s="158"/>
      <c r="BP102" s="158"/>
      <c r="BQ102" s="158"/>
      <c r="BR102" s="158"/>
      <c r="BS102" s="158"/>
      <c r="BT102" s="158"/>
      <c r="BU102" s="158"/>
      <c r="BV102" s="158"/>
      <c r="BW102" s="158"/>
      <c r="BX102" s="158"/>
      <c r="BY102" s="158"/>
      <c r="BZ102" s="158"/>
      <c r="CA102" s="158"/>
      <c r="CB102" s="158"/>
      <c r="CC102" s="158"/>
      <c r="CD102" s="158"/>
      <c r="CE102" s="158"/>
      <c r="CF102" s="158"/>
      <c r="CG102" s="158"/>
      <c r="CH102" s="158"/>
      <c r="CI102" s="158"/>
      <c r="CJ102" s="158"/>
      <c r="CK102" s="158"/>
      <c r="CL102" s="158"/>
      <c r="CM102" s="158"/>
      <c r="CN102" s="158"/>
      <c r="CO102" s="158"/>
      <c r="CP102" s="158"/>
      <c r="CQ102" s="158"/>
      <c r="CR102" s="158"/>
      <c r="CS102" s="158"/>
      <c r="CT102" s="158"/>
      <c r="CU102" s="158"/>
      <c r="CV102" s="158"/>
      <c r="CW102" s="158"/>
      <c r="CX102" s="158"/>
      <c r="CY102" s="158"/>
      <c r="CZ102" s="158"/>
      <c r="DA102" s="158"/>
      <c r="DB102" s="158"/>
      <c r="DC102" s="158"/>
      <c r="DD102" s="158"/>
      <c r="DE102" s="158"/>
      <c r="DF102" s="158"/>
      <c r="DG102" s="158"/>
      <c r="DH102" s="158"/>
      <c r="DI102" s="158"/>
      <c r="DJ102" s="158"/>
      <c r="DK102" s="158"/>
      <c r="DL102" s="158"/>
      <c r="DM102" s="158"/>
      <c r="DN102" s="158"/>
      <c r="DO102" s="158"/>
      <c r="DP102" s="158"/>
      <c r="DQ102" s="158"/>
      <c r="DR102" s="158"/>
      <c r="DS102" s="158"/>
      <c r="DT102" s="158"/>
      <c r="DU102" s="158"/>
      <c r="DV102" s="158"/>
      <c r="DW102" s="158"/>
      <c r="DX102" s="158"/>
      <c r="DY102" s="158"/>
      <c r="DZ102" s="158"/>
      <c r="EA102" s="158"/>
      <c r="EB102" s="158"/>
      <c r="EC102" s="158"/>
      <c r="ED102" s="158"/>
      <c r="EE102" s="158"/>
      <c r="EF102" s="158"/>
      <c r="EG102" s="158"/>
      <c r="EH102" s="158"/>
      <c r="EI102" s="158"/>
      <c r="EJ102" s="158"/>
      <c r="EK102" s="158"/>
      <c r="EL102" s="158"/>
      <c r="EM102" s="158"/>
      <c r="EN102" s="158"/>
      <c r="EO102" s="158"/>
      <c r="EP102" s="158"/>
      <c r="EQ102" s="158"/>
      <c r="ER102" s="158"/>
      <c r="ES102" s="158"/>
      <c r="ET102" s="158"/>
      <c r="EU102" s="158"/>
      <c r="EV102" s="158"/>
      <c r="EW102" s="158"/>
      <c r="EX102" s="158"/>
      <c r="EY102" s="158"/>
      <c r="EZ102" s="158"/>
      <c r="FA102" s="158"/>
      <c r="FB102" s="158"/>
      <c r="FC102" s="158"/>
      <c r="FD102" s="158"/>
      <c r="FE102" s="158"/>
      <c r="FF102" s="158"/>
      <c r="FG102" s="158"/>
      <c r="FH102" s="158"/>
      <c r="FI102" s="158"/>
      <c r="FJ102" s="158"/>
      <c r="FK102" s="158"/>
      <c r="FL102" s="158"/>
      <c r="FM102" s="158"/>
      <c r="FN102" s="158"/>
      <c r="FO102" s="158"/>
      <c r="FP102" s="158"/>
      <c r="FQ102" s="158"/>
      <c r="FR102" s="158"/>
      <c r="FS102" s="158"/>
      <c r="FT102" s="158"/>
      <c r="FU102" s="158"/>
      <c r="FV102" s="158"/>
      <c r="FW102" s="158"/>
      <c r="FX102" s="158"/>
      <c r="FY102" s="158"/>
      <c r="FZ102" s="158"/>
      <c r="GA102" s="158"/>
      <c r="GB102" s="158"/>
      <c r="GC102" s="158"/>
      <c r="GD102" s="158"/>
      <c r="GE102" s="158"/>
      <c r="GF102" s="158"/>
      <c r="GG102" s="158"/>
      <c r="GH102" s="158"/>
      <c r="GI102" s="158"/>
      <c r="GJ102" s="158"/>
      <c r="GK102" s="158"/>
      <c r="GL102" s="158"/>
      <c r="GM102" s="158"/>
      <c r="GN102" s="158"/>
      <c r="GO102" s="158"/>
      <c r="GP102" s="158"/>
      <c r="GQ102" s="158"/>
      <c r="GR102" s="158"/>
      <c r="GS102" s="158"/>
      <c r="GT102" s="158"/>
      <c r="GU102" s="158"/>
      <c r="GV102" s="158"/>
      <c r="GW102" s="158"/>
      <c r="GX102" s="158"/>
      <c r="GY102" s="158"/>
      <c r="GZ102" s="158"/>
      <c r="HA102" s="158"/>
      <c r="HB102" s="158"/>
      <c r="HC102" s="158"/>
      <c r="HD102" s="158"/>
      <c r="HE102" s="158"/>
      <c r="HF102" s="158"/>
      <c r="HG102" s="158"/>
      <c r="HH102" s="158"/>
      <c r="HI102" s="158"/>
      <c r="HJ102" s="158"/>
      <c r="HK102" s="158"/>
      <c r="HL102" s="158"/>
      <c r="HM102" s="158"/>
      <c r="HN102" s="158"/>
      <c r="HO102" s="158"/>
      <c r="HP102" s="158"/>
      <c r="HQ102" s="158"/>
      <c r="HR102" s="158"/>
      <c r="HS102" s="158"/>
      <c r="HT102" s="158"/>
      <c r="HU102" s="158"/>
      <c r="HV102" s="158"/>
      <c r="HW102" s="158"/>
      <c r="HX102" s="158"/>
      <c r="HY102" s="158"/>
      <c r="HZ102" s="158"/>
      <c r="IA102" s="158"/>
      <c r="IB102" s="158"/>
      <c r="IC102" s="158"/>
      <c r="ID102" s="158"/>
      <c r="IE102" s="158"/>
      <c r="IF102" s="158"/>
      <c r="IG102" s="158"/>
      <c r="IH102" s="158"/>
      <c r="II102" s="158"/>
      <c r="IJ102" s="158"/>
      <c r="IK102" s="158"/>
      <c r="IL102" s="158"/>
      <c r="IM102" s="158"/>
      <c r="IN102" s="158"/>
      <c r="IO102" s="158"/>
      <c r="IP102" s="158"/>
      <c r="IQ102" s="158"/>
      <c r="IR102" s="158"/>
      <c r="IS102" s="158"/>
      <c r="IT102" s="158"/>
      <c r="IU102" s="158"/>
      <c r="IV102" s="158"/>
      <c r="IW102" s="158"/>
      <c r="IX102" s="158"/>
      <c r="IY102" s="158"/>
      <c r="IZ102" s="158"/>
      <c r="JA102" s="158"/>
      <c r="JB102" s="158"/>
      <c r="JC102" s="158"/>
      <c r="JD102" s="158"/>
      <c r="JE102" s="158"/>
      <c r="JF102" s="158"/>
      <c r="JG102" s="158"/>
      <c r="JH102" s="158"/>
      <c r="JI102" s="158"/>
      <c r="JJ102" s="158"/>
      <c r="JK102" s="158"/>
      <c r="JL102" s="158"/>
      <c r="JM102" s="158"/>
      <c r="JN102" s="158"/>
      <c r="JO102" s="158"/>
      <c r="JP102" s="158"/>
      <c r="JQ102" s="158"/>
      <c r="JR102" s="158"/>
      <c r="JS102" s="158"/>
      <c r="JT102" s="158"/>
      <c r="JU102" s="158"/>
      <c r="JV102" s="158"/>
      <c r="JW102" s="158"/>
      <c r="JX102" s="158"/>
      <c r="JY102" s="158"/>
      <c r="JZ102" s="158"/>
      <c r="KA102" s="158"/>
      <c r="KB102" s="158"/>
      <c r="KC102" s="158"/>
      <c r="KD102" s="158"/>
      <c r="KE102" s="158"/>
      <c r="KF102" s="158"/>
      <c r="KG102" s="158"/>
      <c r="KH102" s="158"/>
      <c r="KI102" s="158"/>
      <c r="KJ102" s="158"/>
      <c r="KK102" s="158"/>
      <c r="KL102" s="158"/>
      <c r="KM102" s="158"/>
      <c r="KN102" s="158"/>
      <c r="KO102" s="158"/>
      <c r="KP102" s="158"/>
      <c r="KQ102" s="158"/>
      <c r="KR102" s="158"/>
      <c r="KS102" s="158"/>
      <c r="KT102" s="158"/>
      <c r="KU102" s="158"/>
      <c r="KV102" s="158"/>
      <c r="KW102" s="158"/>
      <c r="KX102" s="158"/>
      <c r="KY102" s="158"/>
      <c r="KZ102" s="158"/>
      <c r="LA102" s="158"/>
      <c r="LB102" s="158"/>
      <c r="LC102" s="158"/>
      <c r="LD102" s="158"/>
      <c r="LE102" s="158"/>
      <c r="LF102" s="158"/>
      <c r="LG102" s="158"/>
      <c r="LH102" s="158"/>
      <c r="LI102" s="158"/>
      <c r="LJ102" s="158"/>
      <c r="LK102" s="158"/>
      <c r="LL102" s="158"/>
      <c r="LM102" s="158"/>
      <c r="LN102" s="158"/>
      <c r="LO102" s="158"/>
      <c r="LP102" s="158"/>
      <c r="LQ102" s="158"/>
      <c r="LR102" s="158"/>
      <c r="LS102" s="158"/>
      <c r="LT102" s="158"/>
      <c r="LU102" s="158"/>
      <c r="LV102" s="158"/>
      <c r="LW102" s="158"/>
      <c r="LX102" s="158"/>
      <c r="LY102" s="158"/>
      <c r="LZ102" s="158"/>
      <c r="MA102" s="158"/>
      <c r="MB102" s="158"/>
      <c r="MC102" s="158"/>
      <c r="MD102" s="158"/>
      <c r="ME102" s="158"/>
      <c r="MF102" s="158"/>
      <c r="MG102" s="158"/>
      <c r="MH102" s="158"/>
      <c r="MI102" s="158"/>
      <c r="MJ102" s="158"/>
      <c r="MK102" s="158"/>
      <c r="ML102" s="158"/>
      <c r="MM102" s="158"/>
      <c r="MN102" s="158"/>
      <c r="MO102" s="158"/>
      <c r="MP102" s="158"/>
      <c r="MQ102" s="158"/>
      <c r="MR102" s="158"/>
      <c r="MS102" s="158"/>
      <c r="MT102" s="158"/>
      <c r="MU102" s="158"/>
      <c r="MV102" s="158"/>
      <c r="MW102" s="158"/>
      <c r="MX102" s="158"/>
      <c r="MY102" s="158"/>
      <c r="MZ102" s="158"/>
      <c r="NA102" s="158"/>
      <c r="NB102" s="158"/>
      <c r="NC102" s="158"/>
      <c r="ND102" s="158"/>
      <c r="NE102" s="158"/>
      <c r="NF102" s="158"/>
      <c r="NG102" s="158"/>
      <c r="NH102" s="158"/>
      <c r="NI102" s="158"/>
      <c r="NJ102" s="158"/>
      <c r="NK102" s="158"/>
      <c r="NL102" s="158"/>
      <c r="NM102" s="158"/>
      <c r="NN102" s="158"/>
      <c r="NO102" s="158"/>
      <c r="NP102" s="158"/>
      <c r="NQ102" s="158"/>
      <c r="NR102" s="158"/>
      <c r="NS102" s="158"/>
      <c r="NT102" s="158"/>
      <c r="NU102" s="158"/>
      <c r="NV102" s="158"/>
      <c r="NW102" s="158"/>
      <c r="NX102" s="158"/>
      <c r="NY102" s="158"/>
      <c r="NZ102" s="158"/>
      <c r="OA102" s="158"/>
      <c r="OB102" s="158"/>
      <c r="OC102" s="158"/>
      <c r="OD102" s="158"/>
      <c r="OE102" s="158"/>
      <c r="OF102" s="158"/>
      <c r="OG102" s="158"/>
      <c r="OH102" s="158"/>
      <c r="OI102" s="158"/>
      <c r="OJ102" s="158"/>
      <c r="OK102" s="158"/>
      <c r="OL102" s="158"/>
      <c r="OM102" s="158"/>
      <c r="ON102" s="158"/>
      <c r="OO102" s="158"/>
      <c r="OP102" s="158"/>
      <c r="OQ102" s="158"/>
      <c r="OR102" s="158"/>
      <c r="OS102" s="158"/>
      <c r="OT102" s="158"/>
      <c r="OU102" s="158"/>
      <c r="OV102" s="158"/>
      <c r="OW102" s="158"/>
      <c r="OX102" s="158"/>
      <c r="OY102" s="158"/>
      <c r="OZ102" s="158"/>
      <c r="PA102" s="158"/>
      <c r="PB102" s="158"/>
      <c r="PC102" s="158"/>
      <c r="PD102" s="158"/>
      <c r="PE102" s="158"/>
      <c r="PF102" s="158"/>
      <c r="PG102" s="158"/>
      <c r="PH102" s="158"/>
      <c r="PI102" s="158"/>
      <c r="PJ102" s="158"/>
      <c r="PK102" s="158"/>
      <c r="PL102" s="158"/>
      <c r="PM102" s="158"/>
      <c r="PN102" s="158"/>
      <c r="PO102" s="158"/>
      <c r="PP102" s="158"/>
      <c r="PQ102" s="158"/>
      <c r="PR102" s="158"/>
      <c r="PS102" s="158"/>
      <c r="PT102" s="158"/>
      <c r="PU102" s="158"/>
      <c r="PV102" s="158"/>
      <c r="PW102" s="158"/>
      <c r="PX102" s="158"/>
      <c r="PY102" s="158"/>
      <c r="PZ102" s="158"/>
      <c r="QA102" s="158"/>
      <c r="QB102" s="158"/>
      <c r="QC102" s="158"/>
      <c r="QD102" s="158"/>
      <c r="QE102" s="158"/>
      <c r="QF102" s="158"/>
      <c r="QG102" s="158"/>
      <c r="QH102" s="158"/>
      <c r="QI102" s="158"/>
      <c r="QJ102" s="158"/>
      <c r="QK102" s="158"/>
      <c r="QL102" s="158"/>
      <c r="QM102" s="158"/>
      <c r="QN102" s="158"/>
      <c r="QO102" s="158"/>
      <c r="QP102" s="158"/>
      <c r="QQ102" s="158"/>
      <c r="QR102" s="158"/>
      <c r="QS102" s="158"/>
      <c r="QT102" s="158"/>
      <c r="QU102" s="158"/>
      <c r="QV102" s="158"/>
      <c r="QW102" s="158"/>
      <c r="QX102" s="158"/>
      <c r="QY102" s="158"/>
      <c r="QZ102" s="158"/>
      <c r="RA102" s="158"/>
      <c r="RB102" s="158"/>
      <c r="RC102" s="158"/>
      <c r="RD102" s="158"/>
      <c r="RE102" s="158"/>
      <c r="RF102" s="158"/>
      <c r="RG102" s="158"/>
      <c r="RH102" s="158"/>
      <c r="RI102" s="158"/>
      <c r="RJ102" s="158"/>
      <c r="RK102" s="158"/>
      <c r="RL102" s="158"/>
      <c r="RM102" s="158"/>
      <c r="RN102" s="158"/>
      <c r="RO102" s="158"/>
      <c r="RP102" s="158"/>
      <c r="RQ102" s="158"/>
      <c r="RR102" s="158"/>
      <c r="RS102" s="158"/>
      <c r="RT102" s="158"/>
      <c r="RU102" s="158"/>
      <c r="RV102" s="158"/>
      <c r="RW102" s="158"/>
      <c r="RX102" s="158"/>
      <c r="RY102" s="158"/>
      <c r="RZ102" s="158"/>
      <c r="SA102" s="158"/>
      <c r="SB102" s="158"/>
      <c r="SC102" s="158"/>
      <c r="SD102" s="158"/>
      <c r="SE102" s="158"/>
      <c r="SF102" s="158"/>
      <c r="SG102" s="158"/>
      <c r="SH102" s="158"/>
      <c r="SI102" s="158"/>
      <c r="SJ102" s="158"/>
      <c r="SK102" s="158"/>
      <c r="SL102" s="158"/>
      <c r="SM102" s="158"/>
      <c r="SN102" s="158"/>
      <c r="SO102" s="158"/>
      <c r="SP102" s="158"/>
      <c r="SQ102" s="158"/>
      <c r="SR102" s="158"/>
      <c r="SS102" s="158"/>
      <c r="ST102" s="158"/>
      <c r="SU102" s="158"/>
      <c r="SV102" s="158"/>
      <c r="SW102" s="158"/>
      <c r="SX102" s="158"/>
      <c r="SY102" s="158"/>
      <c r="SZ102" s="158"/>
      <c r="TA102" s="158"/>
      <c r="TB102" s="158"/>
      <c r="TC102" s="158"/>
      <c r="TD102" s="158"/>
      <c r="TE102" s="158"/>
      <c r="TF102" s="158"/>
      <c r="TG102" s="158"/>
      <c r="TH102" s="158"/>
      <c r="TI102" s="158"/>
      <c r="TJ102" s="158"/>
      <c r="TK102" s="158"/>
      <c r="TL102" s="158"/>
      <c r="TM102" s="158"/>
      <c r="TN102" s="158"/>
      <c r="TO102" s="158"/>
      <c r="TP102" s="158"/>
      <c r="TQ102" s="158"/>
      <c r="TR102" s="158"/>
      <c r="TS102" s="158"/>
      <c r="TT102" s="158"/>
      <c r="TU102" s="158"/>
      <c r="TV102" s="158"/>
      <c r="TW102" s="158"/>
      <c r="TX102" s="158"/>
      <c r="TY102" s="158"/>
      <c r="TZ102" s="158"/>
      <c r="UA102" s="158"/>
      <c r="UB102" s="158"/>
      <c r="UC102" s="158"/>
      <c r="UD102" s="158"/>
      <c r="UE102" s="158"/>
      <c r="UF102" s="158"/>
      <c r="UG102" s="158"/>
      <c r="UH102" s="158"/>
      <c r="UI102" s="158"/>
      <c r="UJ102" s="158"/>
      <c r="UK102" s="158"/>
      <c r="UL102" s="158"/>
      <c r="UM102" s="158"/>
      <c r="UN102" s="158"/>
      <c r="UO102" s="158"/>
      <c r="UP102" s="158"/>
      <c r="UQ102" s="158"/>
      <c r="US102" s="158"/>
      <c r="UT102" s="158"/>
      <c r="UU102" s="158"/>
      <c r="UV102" s="158"/>
      <c r="UW102" s="158"/>
      <c r="UX102" s="158"/>
      <c r="UY102" s="158"/>
      <c r="UZ102" s="158"/>
      <c r="VA102" s="158"/>
      <c r="VB102" s="158"/>
      <c r="VC102" s="158"/>
      <c r="VD102" s="158"/>
      <c r="VE102" s="158"/>
      <c r="VF102" s="158"/>
      <c r="VG102" s="158"/>
      <c r="VH102" s="158"/>
      <c r="VI102" s="158"/>
      <c r="VJ102" s="158"/>
      <c r="VK102" s="158"/>
      <c r="VL102" s="158"/>
      <c r="VN102" s="158"/>
      <c r="VO102" s="158"/>
      <c r="VP102" s="158"/>
      <c r="VQ102" s="158"/>
      <c r="VR102" s="158"/>
      <c r="VS102" s="158"/>
      <c r="VT102" s="158"/>
      <c r="VU102" s="158"/>
      <c r="VV102" s="158"/>
      <c r="VW102" s="158"/>
      <c r="VX102" s="158"/>
      <c r="VY102" s="158"/>
      <c r="VZ102" s="158"/>
      <c r="WA102" s="158"/>
      <c r="WB102" s="158"/>
      <c r="WC102" s="158"/>
      <c r="WD102" s="158"/>
      <c r="WE102" s="158"/>
      <c r="WF102" s="158"/>
      <c r="WG102" s="158"/>
      <c r="WI102" s="158"/>
      <c r="WJ102" s="158"/>
      <c r="WK102" s="158"/>
      <c r="WL102" s="158"/>
      <c r="WM102" s="158"/>
      <c r="WN102" s="158"/>
      <c r="WO102" s="158"/>
      <c r="WP102" s="158"/>
      <c r="WQ102" s="158"/>
      <c r="WR102" s="158"/>
      <c r="WS102" s="158"/>
      <c r="WT102" s="158"/>
      <c r="WU102" s="158"/>
      <c r="WV102" s="158"/>
      <c r="WW102" s="158"/>
      <c r="WX102" s="158"/>
      <c r="WY102" s="158"/>
      <c r="WZ102" s="158"/>
      <c r="XA102" s="158"/>
      <c r="XB102" s="158"/>
      <c r="XD102" s="158"/>
      <c r="XE102" s="158"/>
      <c r="XF102" s="158"/>
      <c r="XG102" s="158"/>
      <c r="XH102" s="158"/>
      <c r="XI102" s="158"/>
      <c r="XJ102" s="158"/>
      <c r="XK102" s="158"/>
      <c r="XL102" s="158"/>
      <c r="XM102" s="158"/>
      <c r="XN102" s="158"/>
      <c r="XO102" s="158"/>
      <c r="XP102" s="158"/>
      <c r="XQ102" s="158"/>
      <c r="XR102" s="158"/>
      <c r="XS102" s="158"/>
      <c r="XT102" s="158"/>
      <c r="XU102" s="158"/>
      <c r="XV102" s="158"/>
      <c r="XW102" s="158"/>
      <c r="XY102" s="158"/>
      <c r="XZ102" s="158"/>
      <c r="YA102" s="158"/>
      <c r="YB102" s="158"/>
      <c r="YC102" s="158"/>
      <c r="YD102" s="158"/>
      <c r="YE102" s="158"/>
      <c r="YF102" s="158"/>
      <c r="YG102" s="158"/>
      <c r="YH102" s="158"/>
      <c r="YI102" s="158"/>
      <c r="YJ102" s="158"/>
      <c r="YK102" s="158"/>
      <c r="YL102" s="158"/>
      <c r="YM102" s="158"/>
      <c r="YN102" s="158"/>
      <c r="YO102" s="158"/>
      <c r="YP102" s="158"/>
      <c r="YQ102" s="158"/>
      <c r="YR102" s="158"/>
      <c r="YT102" s="158"/>
      <c r="YU102" s="158"/>
      <c r="YV102" s="158"/>
      <c r="YW102" s="158"/>
      <c r="YX102" s="158"/>
      <c r="YY102" s="158"/>
      <c r="YZ102" s="158"/>
      <c r="ZA102" s="158"/>
      <c r="ZB102" s="158"/>
      <c r="ZC102" s="158"/>
      <c r="ZD102" s="158"/>
      <c r="ZE102" s="158"/>
      <c r="ZF102" s="158"/>
      <c r="ZG102" s="158"/>
      <c r="ZH102" s="158"/>
      <c r="ZI102" s="158"/>
      <c r="ZJ102" s="158"/>
      <c r="ZK102" s="158"/>
      <c r="ZL102" s="158"/>
      <c r="ZM102" s="158"/>
      <c r="ZO102" s="158"/>
      <c r="ZP102" s="158"/>
      <c r="ZQ102" s="158"/>
      <c r="ZR102" s="158"/>
      <c r="ZS102" s="158"/>
      <c r="ZT102" s="158"/>
      <c r="ZU102" s="158"/>
      <c r="ZV102" s="158"/>
      <c r="ZW102" s="158"/>
      <c r="ZX102" s="158"/>
      <c r="ZY102" s="158"/>
      <c r="ZZ102" s="158"/>
      <c r="AAA102" s="158"/>
      <c r="AAB102" s="158"/>
      <c r="AAC102" s="158"/>
      <c r="AAD102" s="158"/>
      <c r="AAE102" s="158"/>
      <c r="AAF102" s="158"/>
      <c r="AAG102" s="158"/>
      <c r="AAH102" s="158"/>
      <c r="AAJ102" s="158"/>
      <c r="AAK102" s="158"/>
      <c r="AAL102" s="158"/>
      <c r="AAM102" s="158"/>
      <c r="AAN102" s="158"/>
      <c r="AAO102" s="158"/>
      <c r="AAP102" s="158"/>
      <c r="AAQ102" s="158"/>
      <c r="AAR102" s="158"/>
      <c r="AAS102" s="158"/>
      <c r="AAT102" s="158"/>
      <c r="AAU102" s="158"/>
      <c r="AAV102" s="158"/>
      <c r="AAW102" s="158"/>
      <c r="AAX102" s="158"/>
      <c r="AAY102" s="158"/>
      <c r="AAZ102" s="158"/>
      <c r="ABA102" s="158"/>
      <c r="ABB102" s="158"/>
      <c r="ABC102" s="158"/>
      <c r="ABE102" s="158"/>
      <c r="ABF102" s="158"/>
      <c r="ABG102" s="158"/>
      <c r="ABH102" s="158"/>
      <c r="ABI102" s="158"/>
      <c r="ABJ102" s="158"/>
      <c r="ABK102" s="158"/>
      <c r="ABL102" s="158"/>
      <c r="ABM102" s="158"/>
      <c r="ABN102" s="158"/>
      <c r="ABO102" s="158"/>
      <c r="ABP102" s="158"/>
      <c r="ABQ102" s="158"/>
      <c r="ABR102" s="158"/>
      <c r="ABS102" s="158"/>
      <c r="ABT102" s="158"/>
      <c r="ABU102" s="158"/>
      <c r="ABV102" s="158"/>
      <c r="ABW102" s="158"/>
      <c r="ABX102" s="158"/>
      <c r="ABZ102" s="158"/>
      <c r="ACA102" s="158"/>
      <c r="ACB102" s="158"/>
      <c r="ACC102" s="158"/>
      <c r="ACD102" s="158"/>
      <c r="ACE102" s="158"/>
      <c r="ACF102" s="158"/>
      <c r="ACG102" s="158"/>
      <c r="ACH102" s="158"/>
      <c r="ACI102" s="158"/>
      <c r="ACJ102" s="158"/>
      <c r="ACK102" s="158"/>
      <c r="ACL102" s="158"/>
      <c r="ACM102" s="158"/>
      <c r="ACN102" s="158"/>
      <c r="ACO102" s="158"/>
      <c r="ACP102" s="158"/>
      <c r="ACQ102" s="158"/>
      <c r="ACR102" s="158"/>
      <c r="ACS102" s="158"/>
      <c r="ACU102" s="158"/>
      <c r="ACV102" s="158"/>
      <c r="ACW102" s="158"/>
      <c r="ACX102" s="158"/>
      <c r="ACY102" s="158"/>
      <c r="ACZ102" s="158"/>
      <c r="ADA102" s="158"/>
      <c r="ADB102" s="158"/>
      <c r="ADC102" s="158"/>
      <c r="ADD102" s="158"/>
      <c r="ADE102" s="158"/>
      <c r="ADF102" s="158"/>
      <c r="ADG102" s="158"/>
      <c r="ADH102" s="158"/>
      <c r="ADI102" s="158"/>
      <c r="ADJ102" s="158"/>
      <c r="ADK102" s="158"/>
      <c r="ADL102" s="158"/>
      <c r="ADM102" s="158"/>
      <c r="ADN102" s="158"/>
      <c r="ADP102" s="158"/>
      <c r="ADQ102" s="158"/>
      <c r="ADR102" s="158"/>
      <c r="ADS102" s="158"/>
      <c r="ADT102" s="158"/>
      <c r="ADU102" s="158"/>
      <c r="ADV102" s="158"/>
      <c r="ADW102" s="158"/>
      <c r="ADX102" s="158"/>
      <c r="ADY102" s="158"/>
      <c r="ADZ102" s="158"/>
      <c r="AEA102" s="158"/>
      <c r="AEB102" s="158"/>
      <c r="AEC102" s="158"/>
      <c r="AED102" s="158"/>
      <c r="AEE102" s="158"/>
      <c r="AEF102" s="158"/>
      <c r="AEG102" s="158"/>
      <c r="AEH102" s="158"/>
      <c r="AEI102" s="158"/>
      <c r="AEK102" s="158"/>
      <c r="AEL102" s="158"/>
      <c r="AEM102" s="158"/>
      <c r="AEN102" s="158"/>
      <c r="AEO102" s="158"/>
      <c r="AEP102" s="158"/>
      <c r="AEQ102" s="158"/>
      <c r="AER102" s="158"/>
      <c r="AES102" s="158"/>
      <c r="AET102" s="158"/>
      <c r="AEU102" s="158"/>
      <c r="AEV102" s="158"/>
      <c r="AEW102" s="158"/>
      <c r="AEX102" s="158"/>
      <c r="AEY102" s="158"/>
      <c r="AEZ102" s="158"/>
      <c r="AFA102" s="158"/>
      <c r="AFB102" s="158"/>
      <c r="AFC102" s="158"/>
      <c r="AFD102" s="158"/>
    </row>
    <row r="103" spans="1:836" s="151" customFormat="1" ht="20.100000000000001" customHeight="1" outlineLevel="1">
      <c r="A103" s="93" t="s">
        <v>507</v>
      </c>
      <c r="B103" s="94" t="s">
        <v>374</v>
      </c>
      <c r="C103" s="108" t="s">
        <v>508</v>
      </c>
      <c r="D103" s="109"/>
      <c r="E103" s="165"/>
      <c r="F103" s="204">
        <f>MIN(F104:F107)</f>
        <v>45547</v>
      </c>
      <c r="G103" s="204">
        <f>MAX(G104:G107)</f>
        <v>45615</v>
      </c>
      <c r="H103" s="96">
        <f t="shared" si="76"/>
        <v>69</v>
      </c>
      <c r="I103" s="97">
        <f t="shared" ca="1" si="80"/>
        <v>0</v>
      </c>
      <c r="J103" s="205">
        <f ca="1">AVERAGE(J104:J107)*2</f>
        <v>0</v>
      </c>
      <c r="K103" s="97">
        <f ca="1">I103+J103/H103</f>
        <v>0</v>
      </c>
      <c r="L103" s="150"/>
      <c r="M103" s="150"/>
      <c r="N103" s="150"/>
      <c r="O103" s="150"/>
      <c r="P103" s="150"/>
      <c r="Q103" s="150"/>
      <c r="R103" s="150"/>
      <c r="S103" s="150"/>
      <c r="T103" s="150"/>
      <c r="U103" s="150"/>
      <c r="V103" s="150"/>
      <c r="W103" s="150"/>
      <c r="X103" s="150"/>
      <c r="Y103" s="150"/>
      <c r="Z103" s="150"/>
      <c r="AA103" s="150"/>
      <c r="AB103" s="150"/>
      <c r="AC103" s="150"/>
      <c r="AD103" s="150"/>
      <c r="AE103" s="150"/>
      <c r="AF103" s="150"/>
      <c r="AG103" s="150"/>
      <c r="AH103" s="150"/>
      <c r="AI103" s="150"/>
      <c r="AJ103" s="150"/>
      <c r="AK103" s="150"/>
      <c r="AL103" s="150"/>
      <c r="AM103" s="150"/>
      <c r="AN103" s="150"/>
      <c r="AO103" s="150"/>
      <c r="AP103" s="150"/>
      <c r="AQ103" s="150"/>
      <c r="AR103" s="150"/>
      <c r="AS103" s="150"/>
      <c r="AT103" s="150"/>
      <c r="AU103" s="150"/>
      <c r="AV103" s="150"/>
      <c r="AW103" s="150"/>
      <c r="AX103" s="150"/>
      <c r="AY103" s="150"/>
      <c r="AZ103" s="150"/>
      <c r="BA103" s="150"/>
      <c r="BB103" s="150"/>
      <c r="BC103" s="150"/>
      <c r="BD103" s="150"/>
      <c r="BE103" s="150"/>
      <c r="BF103" s="150"/>
      <c r="BG103" s="150"/>
      <c r="BH103" s="150"/>
      <c r="BI103" s="150"/>
      <c r="BJ103" s="150"/>
      <c r="BK103" s="150"/>
      <c r="BL103" s="150"/>
      <c r="BM103" s="150"/>
      <c r="BN103" s="150"/>
      <c r="BO103" s="150"/>
      <c r="BP103" s="150"/>
      <c r="BQ103" s="150"/>
      <c r="BR103" s="150"/>
      <c r="BS103" s="150"/>
      <c r="BT103" s="150"/>
      <c r="BU103" s="150"/>
      <c r="BV103" s="150"/>
      <c r="BW103" s="150"/>
      <c r="BX103" s="150"/>
      <c r="BY103" s="150"/>
      <c r="BZ103" s="150"/>
      <c r="CA103" s="150"/>
      <c r="CB103" s="150"/>
      <c r="CC103" s="150"/>
      <c r="CD103" s="150"/>
      <c r="CE103" s="150"/>
      <c r="CF103" s="150"/>
      <c r="CG103" s="150"/>
      <c r="CH103" s="150"/>
      <c r="CI103" s="150"/>
      <c r="CJ103" s="150"/>
      <c r="CK103" s="150"/>
      <c r="CL103" s="150"/>
      <c r="CM103" s="150"/>
      <c r="CN103" s="150"/>
      <c r="CO103" s="150"/>
      <c r="CP103" s="150"/>
      <c r="CQ103" s="150"/>
      <c r="CR103" s="150"/>
      <c r="CS103" s="150"/>
      <c r="CT103" s="150"/>
      <c r="CU103" s="150"/>
      <c r="CV103" s="150"/>
      <c r="CW103" s="150"/>
      <c r="CX103" s="150"/>
      <c r="CY103" s="150"/>
      <c r="CZ103" s="150"/>
      <c r="DA103" s="150"/>
      <c r="DB103" s="150"/>
      <c r="DC103" s="150"/>
      <c r="DD103" s="150"/>
      <c r="DE103" s="150"/>
      <c r="DF103" s="150"/>
      <c r="DG103" s="150"/>
      <c r="DH103" s="150"/>
      <c r="DI103" s="150"/>
      <c r="DJ103" s="150"/>
      <c r="DK103" s="150"/>
      <c r="DL103" s="150"/>
      <c r="DM103" s="150"/>
      <c r="DN103" s="150"/>
      <c r="DO103" s="150"/>
      <c r="DP103" s="150"/>
      <c r="DQ103" s="150"/>
      <c r="DR103" s="150"/>
      <c r="DS103" s="150"/>
      <c r="DT103" s="150"/>
      <c r="DU103" s="150"/>
      <c r="DV103" s="150"/>
      <c r="DW103" s="150"/>
      <c r="DX103" s="150"/>
      <c r="DY103" s="150"/>
      <c r="DZ103" s="150"/>
      <c r="EA103" s="150"/>
      <c r="EB103" s="150"/>
      <c r="EC103" s="150"/>
      <c r="ED103" s="150"/>
      <c r="EE103" s="150"/>
      <c r="EF103" s="150"/>
      <c r="EG103" s="150"/>
      <c r="EH103" s="150"/>
      <c r="EI103" s="150"/>
      <c r="EJ103" s="150"/>
      <c r="EK103" s="150"/>
      <c r="EL103" s="150"/>
      <c r="EM103" s="150"/>
      <c r="EN103" s="150"/>
      <c r="EO103" s="150"/>
      <c r="EP103" s="150"/>
      <c r="EQ103" s="150"/>
      <c r="ER103" s="150"/>
      <c r="ES103" s="150"/>
      <c r="ET103" s="150"/>
      <c r="EU103" s="150"/>
      <c r="EV103" s="150"/>
      <c r="EW103" s="150"/>
      <c r="EX103" s="150"/>
      <c r="EY103" s="150"/>
      <c r="EZ103" s="150"/>
      <c r="FA103" s="150"/>
      <c r="FB103" s="150"/>
      <c r="FC103" s="150"/>
      <c r="FD103" s="150"/>
      <c r="FE103" s="150"/>
      <c r="FF103" s="150"/>
      <c r="FG103" s="150"/>
      <c r="FH103" s="150"/>
      <c r="FI103" s="150"/>
      <c r="FJ103" s="150"/>
      <c r="FK103" s="150"/>
      <c r="FL103" s="150"/>
      <c r="FM103" s="150"/>
      <c r="FN103" s="150"/>
      <c r="FO103" s="150"/>
      <c r="FP103" s="150"/>
      <c r="FQ103" s="150"/>
      <c r="FR103" s="150"/>
      <c r="FS103" s="150"/>
      <c r="FT103" s="150"/>
      <c r="FU103" s="150"/>
      <c r="FV103" s="150"/>
      <c r="FW103" s="150"/>
      <c r="FX103" s="150"/>
      <c r="FY103" s="150"/>
      <c r="FZ103" s="150"/>
      <c r="GA103" s="150"/>
      <c r="GB103" s="150"/>
      <c r="GC103" s="150"/>
      <c r="GD103" s="150"/>
      <c r="GE103" s="150"/>
      <c r="GF103" s="150"/>
      <c r="GG103" s="150"/>
      <c r="GH103" s="150"/>
      <c r="GI103" s="150"/>
      <c r="GJ103" s="150"/>
      <c r="GK103" s="150"/>
      <c r="GL103" s="150"/>
      <c r="GM103" s="150"/>
      <c r="GN103" s="150"/>
      <c r="GO103" s="150"/>
      <c r="GP103" s="150"/>
      <c r="GQ103" s="150"/>
      <c r="GR103" s="150"/>
      <c r="GS103" s="150"/>
      <c r="GT103" s="150"/>
      <c r="GU103" s="150"/>
      <c r="GV103" s="150"/>
      <c r="GW103" s="150"/>
      <c r="GX103" s="150"/>
      <c r="GY103" s="150"/>
      <c r="GZ103" s="150"/>
      <c r="HA103" s="150"/>
      <c r="HB103" s="150"/>
      <c r="HC103" s="150"/>
      <c r="HD103" s="150"/>
      <c r="HE103" s="150"/>
      <c r="HF103" s="150"/>
      <c r="HG103" s="150"/>
      <c r="HH103" s="150"/>
      <c r="HI103" s="150"/>
      <c r="HJ103" s="150"/>
      <c r="HK103" s="150"/>
      <c r="HL103" s="150"/>
      <c r="HM103" s="150"/>
      <c r="HN103" s="150"/>
      <c r="HO103" s="150"/>
      <c r="HP103" s="150"/>
      <c r="HQ103" s="150"/>
      <c r="HR103" s="150"/>
      <c r="HS103" s="150"/>
      <c r="HT103" s="150"/>
      <c r="HU103" s="150"/>
      <c r="HV103" s="150"/>
      <c r="HW103" s="150"/>
      <c r="HX103" s="150"/>
      <c r="HY103" s="150"/>
      <c r="HZ103" s="150"/>
      <c r="IA103" s="150"/>
      <c r="IB103" s="150"/>
      <c r="IC103" s="150"/>
      <c r="ID103" s="150"/>
      <c r="IE103" s="150"/>
      <c r="IF103" s="150"/>
      <c r="IG103" s="150"/>
      <c r="IH103" s="150"/>
      <c r="II103" s="150"/>
      <c r="IJ103" s="150"/>
      <c r="IK103" s="150"/>
      <c r="IL103" s="150"/>
      <c r="IM103" s="150"/>
      <c r="IN103" s="150"/>
      <c r="IO103" s="150"/>
      <c r="IP103" s="150"/>
      <c r="IQ103" s="150"/>
      <c r="IR103" s="150"/>
      <c r="IS103" s="150"/>
      <c r="IT103" s="150"/>
      <c r="IU103" s="150"/>
      <c r="IV103" s="150"/>
      <c r="IW103" s="150"/>
      <c r="IX103" s="150"/>
      <c r="IY103" s="150"/>
      <c r="IZ103" s="150"/>
      <c r="JA103" s="150"/>
      <c r="JB103" s="150"/>
      <c r="JC103" s="150"/>
      <c r="JD103" s="150"/>
      <c r="JE103" s="150"/>
      <c r="JF103" s="150"/>
      <c r="JG103" s="150"/>
      <c r="JH103" s="150"/>
      <c r="JI103" s="150"/>
      <c r="JJ103" s="150"/>
      <c r="JK103" s="150"/>
      <c r="JL103" s="150"/>
      <c r="JM103" s="150"/>
      <c r="JN103" s="150"/>
      <c r="JO103" s="150"/>
      <c r="JP103" s="150"/>
      <c r="JQ103" s="150"/>
      <c r="JR103" s="150"/>
      <c r="JS103" s="150"/>
      <c r="JT103" s="150"/>
      <c r="JU103" s="150"/>
      <c r="JV103" s="150"/>
      <c r="JW103" s="150"/>
      <c r="JX103" s="150"/>
      <c r="JY103" s="150"/>
      <c r="JZ103" s="150"/>
      <c r="KA103" s="150"/>
      <c r="KB103" s="150"/>
      <c r="KC103" s="150"/>
      <c r="KD103" s="150"/>
      <c r="KE103" s="150"/>
      <c r="KF103" s="150"/>
      <c r="KG103" s="150"/>
      <c r="KH103" s="150"/>
      <c r="KI103" s="150"/>
      <c r="KJ103" s="150"/>
      <c r="KK103" s="150"/>
      <c r="KL103" s="150"/>
      <c r="KM103" s="150"/>
      <c r="KN103" s="150"/>
      <c r="KO103" s="150"/>
      <c r="KP103" s="150"/>
      <c r="KQ103" s="150"/>
      <c r="KR103" s="150"/>
      <c r="KS103" s="150"/>
      <c r="KT103" s="150"/>
      <c r="KU103" s="150"/>
      <c r="KV103" s="150"/>
      <c r="KW103" s="150"/>
      <c r="KX103" s="150"/>
      <c r="KY103" s="150"/>
      <c r="KZ103" s="150"/>
      <c r="LA103" s="150"/>
      <c r="LB103" s="150"/>
      <c r="LC103" s="150"/>
      <c r="LD103" s="150"/>
      <c r="LE103" s="150"/>
      <c r="LF103" s="150"/>
      <c r="LG103" s="150"/>
      <c r="LH103" s="150"/>
      <c r="LI103" s="150"/>
      <c r="LJ103" s="150"/>
      <c r="LK103" s="150"/>
      <c r="LL103" s="150"/>
      <c r="LM103" s="150"/>
      <c r="LN103" s="150"/>
      <c r="LO103" s="150"/>
      <c r="LP103" s="150"/>
      <c r="LQ103" s="150"/>
      <c r="LR103" s="150"/>
      <c r="LS103" s="150"/>
      <c r="LT103" s="150"/>
      <c r="LU103" s="150"/>
      <c r="LV103" s="150"/>
      <c r="LW103" s="150"/>
      <c r="LX103" s="150"/>
      <c r="LY103" s="150"/>
      <c r="LZ103" s="150"/>
      <c r="MA103" s="150"/>
      <c r="MB103" s="150"/>
      <c r="MC103" s="150"/>
      <c r="MD103" s="150"/>
      <c r="ME103" s="150"/>
      <c r="MF103" s="150"/>
      <c r="MG103" s="150"/>
      <c r="MH103" s="150"/>
      <c r="MI103" s="150"/>
      <c r="MJ103" s="150"/>
      <c r="MK103" s="150"/>
      <c r="ML103" s="150"/>
      <c r="MM103" s="150"/>
      <c r="MN103" s="150"/>
      <c r="MO103" s="150"/>
      <c r="MP103" s="150"/>
      <c r="MQ103" s="150"/>
      <c r="MR103" s="150"/>
      <c r="MS103" s="150"/>
      <c r="MT103" s="150"/>
      <c r="MU103" s="150"/>
      <c r="MV103" s="150"/>
      <c r="MW103" s="150"/>
      <c r="MX103" s="150"/>
      <c r="MY103" s="150"/>
      <c r="MZ103" s="150"/>
      <c r="NA103" s="150"/>
      <c r="NB103" s="150"/>
      <c r="NC103" s="150"/>
      <c r="ND103" s="150"/>
      <c r="NE103" s="150"/>
      <c r="NF103" s="150"/>
      <c r="NG103" s="150"/>
      <c r="NH103" s="150"/>
      <c r="NI103" s="150"/>
      <c r="NJ103" s="150"/>
      <c r="NK103" s="150"/>
      <c r="NL103" s="150"/>
      <c r="NM103" s="150"/>
      <c r="NN103" s="150"/>
      <c r="NO103" s="150"/>
      <c r="NP103" s="150"/>
      <c r="NQ103" s="150"/>
      <c r="NR103" s="150"/>
      <c r="NS103" s="150"/>
      <c r="NT103" s="150"/>
      <c r="NU103" s="150"/>
      <c r="NV103" s="150"/>
      <c r="NW103" s="150"/>
      <c r="NX103" s="150"/>
      <c r="NY103" s="150"/>
      <c r="NZ103" s="150"/>
      <c r="OA103" s="150"/>
      <c r="OB103" s="150"/>
      <c r="OC103" s="150"/>
      <c r="OD103" s="150"/>
      <c r="OE103" s="150"/>
      <c r="OF103" s="150"/>
      <c r="OG103" s="150"/>
      <c r="OH103" s="150"/>
      <c r="OI103" s="150"/>
      <c r="OJ103" s="150"/>
      <c r="OK103" s="150"/>
      <c r="OL103" s="150"/>
      <c r="OM103" s="150"/>
      <c r="ON103" s="150"/>
      <c r="OO103" s="150"/>
      <c r="OP103" s="150"/>
      <c r="OQ103" s="150"/>
      <c r="OR103" s="150"/>
      <c r="OS103" s="150"/>
      <c r="OT103" s="150"/>
      <c r="OU103" s="150"/>
      <c r="OV103" s="150"/>
      <c r="OW103" s="150"/>
      <c r="OX103" s="150"/>
      <c r="OY103" s="150"/>
      <c r="OZ103" s="150"/>
      <c r="PA103" s="150"/>
      <c r="PB103" s="150"/>
      <c r="PC103" s="150"/>
      <c r="PD103" s="150"/>
      <c r="PE103" s="150"/>
      <c r="PF103" s="150"/>
      <c r="PG103" s="150"/>
      <c r="PH103" s="150"/>
      <c r="PI103" s="150"/>
      <c r="PJ103" s="150"/>
      <c r="PK103" s="150"/>
      <c r="PL103" s="150"/>
      <c r="PM103" s="150"/>
      <c r="PN103" s="150"/>
      <c r="PO103" s="150"/>
      <c r="PP103" s="150"/>
      <c r="PQ103" s="150"/>
      <c r="PR103" s="150"/>
      <c r="PS103" s="150"/>
      <c r="PT103" s="150"/>
      <c r="PU103" s="150"/>
      <c r="PV103" s="150"/>
      <c r="PW103" s="150"/>
      <c r="PX103" s="150"/>
      <c r="PY103" s="150"/>
      <c r="PZ103" s="150"/>
      <c r="QA103" s="150"/>
      <c r="QB103" s="150"/>
      <c r="QC103" s="150"/>
      <c r="QD103" s="150"/>
      <c r="QE103" s="150"/>
      <c r="QF103" s="150"/>
      <c r="QG103" s="150"/>
      <c r="QH103" s="150"/>
      <c r="QI103" s="150"/>
      <c r="QJ103" s="150"/>
      <c r="QK103" s="150"/>
      <c r="QL103" s="150"/>
      <c r="QM103" s="150"/>
      <c r="QN103" s="150"/>
      <c r="QO103" s="150"/>
      <c r="QP103" s="150"/>
      <c r="QQ103" s="150"/>
      <c r="QR103" s="150"/>
      <c r="QS103" s="150"/>
      <c r="QT103" s="150"/>
      <c r="QU103" s="150"/>
      <c r="QV103" s="150"/>
      <c r="QW103" s="150"/>
      <c r="QX103" s="150"/>
      <c r="QY103" s="150"/>
      <c r="QZ103" s="150"/>
      <c r="RA103" s="150"/>
      <c r="RB103" s="150"/>
      <c r="RC103" s="150"/>
      <c r="RD103" s="150"/>
      <c r="RE103" s="150"/>
      <c r="RF103" s="150"/>
      <c r="RG103" s="150"/>
      <c r="RH103" s="150"/>
      <c r="RI103" s="150"/>
      <c r="RJ103" s="150"/>
      <c r="RK103" s="150"/>
      <c r="RL103" s="150"/>
      <c r="RM103" s="150"/>
      <c r="RN103" s="150"/>
      <c r="RO103" s="150"/>
      <c r="RP103" s="150"/>
      <c r="RQ103" s="150"/>
      <c r="RR103" s="150"/>
      <c r="RS103" s="150"/>
      <c r="RT103" s="150"/>
      <c r="RU103" s="150"/>
      <c r="RV103" s="150"/>
      <c r="RW103" s="150"/>
      <c r="RX103" s="150"/>
      <c r="RY103" s="150"/>
      <c r="RZ103" s="150"/>
      <c r="SA103" s="150"/>
      <c r="SB103" s="150"/>
      <c r="SC103" s="150"/>
      <c r="SD103" s="150"/>
      <c r="SE103" s="150"/>
      <c r="SF103" s="150"/>
      <c r="SG103" s="150"/>
      <c r="SH103" s="150"/>
      <c r="SI103" s="150"/>
      <c r="SJ103" s="150"/>
      <c r="SK103" s="150"/>
      <c r="SL103" s="150"/>
      <c r="SM103" s="150"/>
      <c r="SN103" s="150"/>
      <c r="SO103" s="150"/>
      <c r="SP103" s="150"/>
      <c r="SQ103" s="150"/>
      <c r="SR103" s="150"/>
      <c r="SS103" s="150"/>
      <c r="ST103" s="150"/>
      <c r="SU103" s="150"/>
      <c r="SV103" s="150"/>
      <c r="SW103" s="150"/>
      <c r="SX103" s="150"/>
      <c r="SY103" s="150"/>
      <c r="SZ103" s="150"/>
      <c r="TA103" s="150"/>
      <c r="TB103" s="150"/>
      <c r="TC103" s="150"/>
      <c r="TD103" s="150"/>
      <c r="TE103" s="150"/>
      <c r="TF103" s="150"/>
      <c r="TG103" s="150"/>
      <c r="TH103" s="150"/>
      <c r="TI103" s="150"/>
      <c r="TJ103" s="150"/>
      <c r="TK103" s="150"/>
      <c r="TL103" s="150"/>
      <c r="TM103" s="150"/>
      <c r="TN103" s="150"/>
      <c r="TO103" s="150"/>
      <c r="TP103" s="150"/>
      <c r="TQ103" s="150"/>
      <c r="TR103" s="150"/>
      <c r="TS103" s="150"/>
      <c r="TT103" s="150"/>
      <c r="TU103" s="150"/>
      <c r="TV103" s="150"/>
      <c r="TW103" s="150"/>
      <c r="TX103" s="150"/>
      <c r="TY103" s="150"/>
      <c r="TZ103" s="150"/>
      <c r="UA103" s="150"/>
      <c r="UB103" s="150"/>
      <c r="UC103" s="150"/>
      <c r="UD103" s="150"/>
      <c r="UE103" s="150"/>
      <c r="UF103" s="150"/>
      <c r="UG103" s="150"/>
      <c r="UH103" s="150"/>
      <c r="UI103" s="150"/>
      <c r="UJ103" s="150"/>
      <c r="UK103" s="150"/>
      <c r="UL103" s="150"/>
      <c r="UM103" s="150"/>
      <c r="UN103" s="150"/>
      <c r="UO103" s="150"/>
      <c r="UP103" s="150"/>
      <c r="UQ103" s="150"/>
      <c r="US103" s="150"/>
      <c r="UT103" s="150"/>
      <c r="UU103" s="150"/>
      <c r="UV103" s="150"/>
      <c r="UW103" s="150"/>
      <c r="UX103" s="150"/>
      <c r="UY103" s="150"/>
      <c r="UZ103" s="150"/>
      <c r="VA103" s="150"/>
      <c r="VB103" s="150"/>
      <c r="VC103" s="150"/>
      <c r="VD103" s="150"/>
      <c r="VE103" s="150"/>
      <c r="VF103" s="150"/>
      <c r="VG103" s="150"/>
      <c r="VH103" s="150"/>
      <c r="VI103" s="150"/>
      <c r="VJ103" s="150"/>
      <c r="VK103" s="150"/>
      <c r="VL103" s="150"/>
      <c r="VN103" s="150"/>
      <c r="VO103" s="150"/>
      <c r="VP103" s="150"/>
      <c r="VQ103" s="150"/>
      <c r="VR103" s="150"/>
      <c r="VS103" s="150"/>
      <c r="VT103" s="150"/>
      <c r="VU103" s="150"/>
      <c r="VV103" s="150"/>
      <c r="VW103" s="150"/>
      <c r="VX103" s="150"/>
      <c r="VY103" s="150"/>
      <c r="VZ103" s="150"/>
      <c r="WA103" s="150"/>
      <c r="WB103" s="150"/>
      <c r="WC103" s="150"/>
      <c r="WD103" s="150"/>
      <c r="WE103" s="150"/>
      <c r="WF103" s="150"/>
      <c r="WG103" s="150"/>
      <c r="WI103" s="150"/>
      <c r="WJ103" s="150"/>
      <c r="WK103" s="150"/>
      <c r="WL103" s="150"/>
      <c r="WM103" s="150"/>
      <c r="WN103" s="150"/>
      <c r="WO103" s="150"/>
      <c r="WP103" s="150"/>
      <c r="WQ103" s="150"/>
      <c r="WR103" s="150"/>
      <c r="WS103" s="150"/>
      <c r="WT103" s="150"/>
      <c r="WU103" s="150"/>
      <c r="WV103" s="150"/>
      <c r="WW103" s="150"/>
      <c r="WX103" s="150"/>
      <c r="WY103" s="150"/>
      <c r="WZ103" s="150"/>
      <c r="XA103" s="150"/>
      <c r="XB103" s="150"/>
      <c r="XD103" s="150"/>
      <c r="XE103" s="150"/>
      <c r="XF103" s="150"/>
      <c r="XG103" s="150"/>
      <c r="XH103" s="150"/>
      <c r="XI103" s="150"/>
      <c r="XJ103" s="150"/>
      <c r="XK103" s="150"/>
      <c r="XL103" s="150"/>
      <c r="XM103" s="150"/>
      <c r="XN103" s="150"/>
      <c r="XO103" s="150"/>
      <c r="XP103" s="150"/>
      <c r="XQ103" s="150"/>
      <c r="XR103" s="150"/>
      <c r="XS103" s="150"/>
      <c r="XT103" s="150"/>
      <c r="XU103" s="150"/>
      <c r="XV103" s="150"/>
      <c r="XW103" s="150"/>
      <c r="XY103" s="150"/>
      <c r="XZ103" s="150"/>
      <c r="YA103" s="150"/>
      <c r="YB103" s="150"/>
      <c r="YC103" s="150"/>
      <c r="YD103" s="150"/>
      <c r="YE103" s="150"/>
      <c r="YF103" s="150"/>
      <c r="YG103" s="150"/>
      <c r="YH103" s="150"/>
      <c r="YI103" s="150"/>
      <c r="YJ103" s="150"/>
      <c r="YK103" s="150"/>
      <c r="YL103" s="150"/>
      <c r="YM103" s="150"/>
      <c r="YN103" s="150"/>
      <c r="YO103" s="150"/>
      <c r="YP103" s="150"/>
      <c r="YQ103" s="150"/>
      <c r="YR103" s="150"/>
      <c r="YT103" s="150"/>
      <c r="YU103" s="150"/>
      <c r="YV103" s="150"/>
      <c r="YW103" s="150"/>
      <c r="YX103" s="150"/>
      <c r="YY103" s="150"/>
      <c r="YZ103" s="150"/>
      <c r="ZA103" s="150"/>
      <c r="ZB103" s="150"/>
      <c r="ZC103" s="150"/>
      <c r="ZD103" s="150"/>
      <c r="ZE103" s="150"/>
      <c r="ZF103" s="150"/>
      <c r="ZG103" s="150"/>
      <c r="ZH103" s="150"/>
      <c r="ZI103" s="150"/>
      <c r="ZJ103" s="150"/>
      <c r="ZK103" s="150"/>
      <c r="ZL103" s="150"/>
      <c r="ZM103" s="150"/>
      <c r="ZO103" s="150"/>
      <c r="ZP103" s="150"/>
      <c r="ZQ103" s="150"/>
      <c r="ZR103" s="150"/>
      <c r="ZS103" s="150"/>
      <c r="ZT103" s="150"/>
      <c r="ZU103" s="150"/>
      <c r="ZV103" s="150"/>
      <c r="ZW103" s="150"/>
      <c r="ZX103" s="150"/>
      <c r="ZY103" s="150"/>
      <c r="ZZ103" s="150"/>
      <c r="AAA103" s="150"/>
      <c r="AAB103" s="150"/>
      <c r="AAC103" s="150"/>
      <c r="AAD103" s="150"/>
      <c r="AAE103" s="150"/>
      <c r="AAF103" s="150"/>
      <c r="AAG103" s="150"/>
      <c r="AAH103" s="150"/>
      <c r="AAJ103" s="150"/>
      <c r="AAK103" s="150"/>
      <c r="AAL103" s="150"/>
      <c r="AAM103" s="150"/>
      <c r="AAN103" s="150"/>
      <c r="AAO103" s="150"/>
      <c r="AAP103" s="150"/>
      <c r="AAQ103" s="150"/>
      <c r="AAR103" s="150"/>
      <c r="AAS103" s="150"/>
      <c r="AAT103" s="150"/>
      <c r="AAU103" s="150"/>
      <c r="AAV103" s="150"/>
      <c r="AAW103" s="150"/>
      <c r="AAX103" s="150"/>
      <c r="AAY103" s="150"/>
      <c r="AAZ103" s="150"/>
      <c r="ABA103" s="150"/>
      <c r="ABB103" s="150"/>
      <c r="ABC103" s="150"/>
      <c r="ABE103" s="150"/>
      <c r="ABF103" s="150"/>
      <c r="ABG103" s="150"/>
      <c r="ABH103" s="150"/>
      <c r="ABI103" s="150"/>
      <c r="ABJ103" s="150"/>
      <c r="ABK103" s="150"/>
      <c r="ABL103" s="150"/>
      <c r="ABM103" s="150"/>
      <c r="ABN103" s="150"/>
      <c r="ABO103" s="150"/>
      <c r="ABP103" s="150"/>
      <c r="ABQ103" s="150"/>
      <c r="ABR103" s="150"/>
      <c r="ABS103" s="150"/>
      <c r="ABT103" s="150"/>
      <c r="ABU103" s="150"/>
      <c r="ABV103" s="150"/>
      <c r="ABW103" s="150"/>
      <c r="ABX103" s="150"/>
      <c r="ABZ103" s="150"/>
      <c r="ACA103" s="150"/>
      <c r="ACB103" s="150"/>
      <c r="ACC103" s="150"/>
      <c r="ACD103" s="150"/>
      <c r="ACE103" s="150"/>
      <c r="ACF103" s="150"/>
      <c r="ACG103" s="150"/>
      <c r="ACH103" s="150"/>
      <c r="ACI103" s="150"/>
      <c r="ACJ103" s="150"/>
      <c r="ACK103" s="150"/>
      <c r="ACL103" s="150"/>
      <c r="ACM103" s="150"/>
      <c r="ACN103" s="150"/>
      <c r="ACO103" s="150"/>
      <c r="ACP103" s="150"/>
      <c r="ACQ103" s="150"/>
      <c r="ACR103" s="150"/>
      <c r="ACS103" s="150"/>
      <c r="ACU103" s="150"/>
      <c r="ACV103" s="150"/>
      <c r="ACW103" s="150"/>
      <c r="ACX103" s="150"/>
      <c r="ACY103" s="150"/>
      <c r="ACZ103" s="150"/>
      <c r="ADA103" s="150"/>
      <c r="ADB103" s="150"/>
      <c r="ADC103" s="150"/>
      <c r="ADD103" s="150"/>
      <c r="ADE103" s="150"/>
      <c r="ADF103" s="150"/>
      <c r="ADG103" s="150"/>
      <c r="ADH103" s="150"/>
      <c r="ADI103" s="150"/>
      <c r="ADJ103" s="150"/>
      <c r="ADK103" s="150"/>
      <c r="ADL103" s="150"/>
      <c r="ADM103" s="150"/>
      <c r="ADN103" s="150"/>
      <c r="ADP103" s="150"/>
      <c r="ADQ103" s="150"/>
      <c r="ADR103" s="150"/>
      <c r="ADS103" s="150"/>
      <c r="ADT103" s="150"/>
      <c r="ADU103" s="150"/>
      <c r="ADV103" s="150"/>
      <c r="ADW103" s="150"/>
      <c r="ADX103" s="150"/>
      <c r="ADY103" s="150"/>
      <c r="ADZ103" s="150"/>
      <c r="AEA103" s="150"/>
      <c r="AEB103" s="150"/>
      <c r="AEC103" s="150"/>
      <c r="AED103" s="150"/>
      <c r="AEE103" s="150"/>
      <c r="AEF103" s="150"/>
      <c r="AEG103" s="150"/>
      <c r="AEH103" s="150"/>
      <c r="AEI103" s="150"/>
      <c r="AEK103" s="150"/>
      <c r="AEL103" s="150"/>
      <c r="AEM103" s="150"/>
      <c r="AEN103" s="150"/>
      <c r="AEO103" s="150"/>
      <c r="AEP103" s="150"/>
      <c r="AEQ103" s="150"/>
      <c r="AER103" s="150"/>
      <c r="AES103" s="150"/>
      <c r="AET103" s="150"/>
      <c r="AEU103" s="150"/>
      <c r="AEV103" s="150"/>
      <c r="AEW103" s="150"/>
      <c r="AEX103" s="150"/>
      <c r="AEY103" s="150"/>
      <c r="AEZ103" s="150"/>
      <c r="AFA103" s="150"/>
      <c r="AFB103" s="150"/>
      <c r="AFC103" s="150"/>
      <c r="AFD103" s="150"/>
    </row>
    <row r="104" spans="1:836" s="159" customFormat="1" ht="20.100000000000001" customHeight="1" outlineLevel="4">
      <c r="A104" s="166"/>
      <c r="B104" s="162" t="s">
        <v>502</v>
      </c>
      <c r="C104" s="100" t="s">
        <v>509</v>
      </c>
      <c r="D104" s="110"/>
      <c r="E104" s="167"/>
      <c r="F104" s="211">
        <f>F99</f>
        <v>45547</v>
      </c>
      <c r="G104" s="212">
        <f t="shared" ref="G104:G107" si="88">F104+H104-1</f>
        <v>45553</v>
      </c>
      <c r="H104" s="156">
        <v>7</v>
      </c>
      <c r="I104" s="157">
        <f t="shared" ca="1" si="80"/>
        <v>0</v>
      </c>
      <c r="J104" s="207">
        <f t="shared" ref="J104:J107" ca="1" si="89">H104*K104-H104*I104</f>
        <v>0</v>
      </c>
      <c r="K104" s="111">
        <v>0</v>
      </c>
      <c r="L104" s="158"/>
      <c r="M104" s="158"/>
      <c r="N104" s="158"/>
      <c r="O104" s="158"/>
      <c r="P104" s="158"/>
      <c r="Q104" s="158"/>
      <c r="R104" s="158"/>
      <c r="S104" s="158"/>
      <c r="T104" s="158"/>
      <c r="U104" s="158"/>
      <c r="V104" s="158"/>
      <c r="W104" s="158"/>
      <c r="X104" s="158"/>
      <c r="Y104" s="158"/>
      <c r="Z104" s="158"/>
      <c r="AA104" s="158"/>
      <c r="AB104" s="158"/>
      <c r="AC104" s="158"/>
      <c r="AD104" s="158"/>
      <c r="AE104" s="158"/>
      <c r="AF104" s="158"/>
      <c r="AG104" s="158"/>
      <c r="AH104" s="158"/>
      <c r="AI104" s="158"/>
      <c r="AJ104" s="158"/>
      <c r="AK104" s="158"/>
      <c r="AL104" s="158"/>
      <c r="AM104" s="158"/>
      <c r="AN104" s="158"/>
      <c r="AO104" s="158"/>
      <c r="AP104" s="158"/>
      <c r="AQ104" s="158"/>
      <c r="AR104" s="158"/>
      <c r="AS104" s="158"/>
      <c r="AT104" s="158"/>
      <c r="AU104" s="158"/>
      <c r="AV104" s="158"/>
      <c r="AW104" s="158"/>
      <c r="AX104" s="158"/>
      <c r="AY104" s="158"/>
      <c r="AZ104" s="158"/>
      <c r="BA104" s="158"/>
      <c r="BB104" s="158"/>
      <c r="BC104" s="158"/>
      <c r="BD104" s="158"/>
      <c r="BE104" s="158"/>
      <c r="BF104" s="158"/>
      <c r="BG104" s="158"/>
      <c r="BH104" s="158"/>
      <c r="BI104" s="158"/>
      <c r="BJ104" s="158"/>
      <c r="BK104" s="158"/>
      <c r="BL104" s="158"/>
      <c r="BM104" s="158"/>
      <c r="BN104" s="158"/>
      <c r="BO104" s="158"/>
      <c r="BP104" s="158"/>
      <c r="BQ104" s="158"/>
      <c r="BR104" s="158"/>
      <c r="BS104" s="158"/>
      <c r="BT104" s="158"/>
      <c r="BU104" s="158"/>
      <c r="BV104" s="158"/>
      <c r="BW104" s="158"/>
      <c r="BX104" s="158"/>
      <c r="BY104" s="158"/>
      <c r="BZ104" s="158"/>
      <c r="CA104" s="158"/>
      <c r="CB104" s="158"/>
      <c r="CC104" s="158"/>
      <c r="CD104" s="158"/>
      <c r="CE104" s="158"/>
      <c r="CF104" s="158"/>
      <c r="CG104" s="158"/>
      <c r="CH104" s="158"/>
      <c r="CI104" s="158"/>
      <c r="CJ104" s="158"/>
      <c r="CK104" s="158"/>
      <c r="CL104" s="158"/>
      <c r="CM104" s="158"/>
      <c r="CN104" s="158"/>
      <c r="CO104" s="158"/>
      <c r="CP104" s="158"/>
      <c r="CQ104" s="158"/>
      <c r="CR104" s="158"/>
      <c r="CS104" s="158"/>
      <c r="CT104" s="158"/>
      <c r="CU104" s="158"/>
      <c r="CV104" s="158"/>
      <c r="CW104" s="158"/>
      <c r="CX104" s="158"/>
      <c r="CY104" s="158"/>
      <c r="CZ104" s="158"/>
      <c r="DA104" s="158"/>
      <c r="DB104" s="158"/>
      <c r="DC104" s="158"/>
      <c r="DD104" s="158"/>
      <c r="DE104" s="158"/>
      <c r="DF104" s="158"/>
      <c r="DG104" s="158"/>
      <c r="DH104" s="158"/>
      <c r="DI104" s="158"/>
      <c r="DJ104" s="158"/>
      <c r="DK104" s="158"/>
      <c r="DL104" s="158"/>
      <c r="DM104" s="158"/>
      <c r="DN104" s="158"/>
      <c r="DO104" s="158"/>
      <c r="DP104" s="158"/>
      <c r="DQ104" s="158"/>
      <c r="DR104" s="158"/>
      <c r="DS104" s="158"/>
      <c r="DT104" s="158"/>
      <c r="DU104" s="158"/>
      <c r="DV104" s="158"/>
      <c r="DW104" s="158"/>
      <c r="DX104" s="158"/>
      <c r="DY104" s="158"/>
      <c r="DZ104" s="158"/>
      <c r="EA104" s="158"/>
      <c r="EB104" s="158"/>
      <c r="EC104" s="158"/>
      <c r="ED104" s="158"/>
      <c r="EE104" s="158"/>
      <c r="EF104" s="158"/>
      <c r="EG104" s="158"/>
      <c r="EH104" s="158"/>
      <c r="EI104" s="158"/>
      <c r="EJ104" s="158"/>
      <c r="EK104" s="158"/>
      <c r="EL104" s="158"/>
      <c r="EM104" s="158"/>
      <c r="EN104" s="158"/>
      <c r="EO104" s="158"/>
      <c r="EP104" s="158"/>
      <c r="EQ104" s="158"/>
      <c r="ER104" s="158"/>
      <c r="ES104" s="158"/>
      <c r="ET104" s="158"/>
      <c r="EU104" s="158"/>
      <c r="EV104" s="158"/>
      <c r="EW104" s="158"/>
      <c r="EX104" s="158"/>
      <c r="EY104" s="158"/>
      <c r="EZ104" s="158"/>
      <c r="FA104" s="158"/>
      <c r="FB104" s="158"/>
      <c r="FC104" s="158"/>
      <c r="FD104" s="158"/>
      <c r="FE104" s="158"/>
      <c r="FF104" s="158"/>
      <c r="FG104" s="158"/>
      <c r="FH104" s="158"/>
      <c r="FI104" s="158"/>
      <c r="FJ104" s="158"/>
      <c r="FK104" s="158"/>
      <c r="FL104" s="158"/>
      <c r="FM104" s="158"/>
      <c r="FN104" s="158"/>
      <c r="FO104" s="158"/>
      <c r="FP104" s="158"/>
      <c r="FQ104" s="158"/>
      <c r="FR104" s="158"/>
      <c r="FS104" s="158"/>
      <c r="FT104" s="158"/>
      <c r="FU104" s="158"/>
      <c r="FV104" s="158"/>
      <c r="FW104" s="158"/>
      <c r="FX104" s="158"/>
      <c r="FY104" s="158"/>
      <c r="FZ104" s="158"/>
      <c r="GA104" s="158"/>
      <c r="GB104" s="158"/>
      <c r="GC104" s="158"/>
      <c r="GD104" s="158"/>
      <c r="GE104" s="158"/>
      <c r="GF104" s="158"/>
      <c r="GG104" s="158"/>
      <c r="GH104" s="158"/>
      <c r="GI104" s="158"/>
      <c r="GJ104" s="158"/>
      <c r="GK104" s="158"/>
      <c r="GL104" s="158"/>
      <c r="GM104" s="158"/>
      <c r="GN104" s="158"/>
      <c r="GO104" s="158"/>
      <c r="GP104" s="158"/>
      <c r="GQ104" s="158"/>
      <c r="GR104" s="158"/>
      <c r="GS104" s="158"/>
      <c r="GT104" s="158"/>
      <c r="GU104" s="158"/>
      <c r="GV104" s="158"/>
      <c r="GW104" s="158"/>
      <c r="GX104" s="158"/>
      <c r="GY104" s="158"/>
      <c r="GZ104" s="158"/>
      <c r="HA104" s="158"/>
      <c r="HB104" s="158"/>
      <c r="HC104" s="158"/>
      <c r="HD104" s="158"/>
      <c r="HE104" s="158"/>
      <c r="HF104" s="158"/>
      <c r="HG104" s="158"/>
      <c r="HH104" s="158"/>
      <c r="HI104" s="158"/>
      <c r="HJ104" s="158"/>
      <c r="HK104" s="158"/>
      <c r="HL104" s="158"/>
      <c r="HM104" s="158"/>
      <c r="HN104" s="158"/>
      <c r="HO104" s="158"/>
      <c r="HP104" s="158"/>
      <c r="HQ104" s="158"/>
      <c r="HR104" s="158"/>
      <c r="HS104" s="158"/>
      <c r="HT104" s="158"/>
      <c r="HU104" s="158"/>
      <c r="HV104" s="158"/>
      <c r="HW104" s="158"/>
      <c r="HX104" s="158"/>
      <c r="HY104" s="158"/>
      <c r="HZ104" s="158"/>
      <c r="IA104" s="158"/>
      <c r="IB104" s="158"/>
      <c r="IC104" s="158"/>
      <c r="ID104" s="158"/>
      <c r="IE104" s="158"/>
      <c r="IF104" s="158"/>
      <c r="IG104" s="158"/>
      <c r="IH104" s="158"/>
      <c r="II104" s="158"/>
      <c r="IJ104" s="158"/>
      <c r="IK104" s="158"/>
      <c r="IL104" s="158"/>
      <c r="IM104" s="158"/>
      <c r="IN104" s="158"/>
      <c r="IO104" s="158"/>
      <c r="IP104" s="158"/>
      <c r="IQ104" s="158"/>
      <c r="IR104" s="158"/>
      <c r="IS104" s="158"/>
      <c r="IT104" s="158"/>
      <c r="IU104" s="158"/>
      <c r="IV104" s="158"/>
      <c r="IW104" s="158"/>
      <c r="IX104" s="158"/>
      <c r="IY104" s="158"/>
      <c r="IZ104" s="158"/>
      <c r="JA104" s="158"/>
      <c r="JB104" s="158"/>
      <c r="JC104" s="158"/>
      <c r="JD104" s="158"/>
      <c r="JE104" s="158"/>
      <c r="JF104" s="158"/>
      <c r="JG104" s="158"/>
      <c r="JH104" s="158"/>
      <c r="JI104" s="158"/>
      <c r="JJ104" s="158"/>
      <c r="JK104" s="158"/>
      <c r="JL104" s="158"/>
      <c r="JM104" s="158"/>
      <c r="JN104" s="158"/>
      <c r="JO104" s="158"/>
      <c r="JP104" s="158"/>
      <c r="JQ104" s="158"/>
      <c r="JR104" s="158"/>
      <c r="JS104" s="158"/>
      <c r="JT104" s="158"/>
      <c r="JU104" s="158"/>
      <c r="JV104" s="158"/>
      <c r="JW104" s="158"/>
      <c r="JX104" s="158"/>
      <c r="JY104" s="158"/>
      <c r="JZ104" s="158"/>
      <c r="KA104" s="158"/>
      <c r="KB104" s="158"/>
      <c r="KC104" s="158"/>
      <c r="KD104" s="158"/>
      <c r="KE104" s="158"/>
      <c r="KF104" s="158"/>
      <c r="KG104" s="158"/>
      <c r="KH104" s="158"/>
      <c r="KI104" s="158"/>
      <c r="KJ104" s="158"/>
      <c r="KK104" s="158"/>
      <c r="KL104" s="158"/>
      <c r="KM104" s="158"/>
      <c r="KN104" s="158"/>
      <c r="KO104" s="158"/>
      <c r="KP104" s="158"/>
      <c r="KQ104" s="158"/>
      <c r="KR104" s="158"/>
      <c r="KS104" s="158"/>
      <c r="KT104" s="158"/>
      <c r="KU104" s="158"/>
      <c r="KV104" s="158"/>
      <c r="KW104" s="158"/>
      <c r="KX104" s="158"/>
      <c r="KY104" s="158"/>
      <c r="KZ104" s="158"/>
      <c r="LA104" s="158"/>
      <c r="LB104" s="158"/>
      <c r="LC104" s="158"/>
      <c r="LD104" s="158"/>
      <c r="LE104" s="158"/>
      <c r="LF104" s="158"/>
      <c r="LG104" s="158"/>
      <c r="LH104" s="158"/>
      <c r="LI104" s="158"/>
      <c r="LJ104" s="158"/>
      <c r="LK104" s="158"/>
      <c r="LL104" s="158"/>
      <c r="LM104" s="158"/>
      <c r="LN104" s="158"/>
      <c r="LO104" s="158"/>
      <c r="LP104" s="158"/>
      <c r="LQ104" s="158"/>
      <c r="LR104" s="158"/>
      <c r="LS104" s="158"/>
      <c r="LT104" s="158"/>
      <c r="LU104" s="158"/>
      <c r="LV104" s="158"/>
      <c r="LW104" s="158"/>
      <c r="LX104" s="158"/>
      <c r="LY104" s="158"/>
      <c r="LZ104" s="158"/>
      <c r="MA104" s="158"/>
      <c r="MB104" s="158"/>
      <c r="MC104" s="158"/>
      <c r="MD104" s="158"/>
      <c r="ME104" s="158"/>
      <c r="MF104" s="158"/>
      <c r="MG104" s="158"/>
      <c r="MH104" s="158"/>
      <c r="MI104" s="158"/>
      <c r="MJ104" s="158"/>
      <c r="MK104" s="158"/>
      <c r="ML104" s="158"/>
      <c r="MM104" s="158"/>
      <c r="MN104" s="158"/>
      <c r="MO104" s="158"/>
      <c r="MP104" s="158"/>
      <c r="MQ104" s="158"/>
      <c r="MR104" s="158"/>
      <c r="MS104" s="158"/>
      <c r="MT104" s="158"/>
      <c r="MU104" s="158"/>
      <c r="MV104" s="158"/>
      <c r="MW104" s="158"/>
      <c r="MX104" s="158"/>
      <c r="MY104" s="158"/>
      <c r="MZ104" s="158"/>
      <c r="NA104" s="158"/>
      <c r="NB104" s="158"/>
      <c r="NC104" s="158"/>
      <c r="ND104" s="158"/>
      <c r="NE104" s="158"/>
      <c r="NF104" s="158"/>
      <c r="NG104" s="158"/>
      <c r="NH104" s="158"/>
      <c r="NI104" s="158"/>
      <c r="NJ104" s="158"/>
      <c r="NK104" s="158"/>
      <c r="NL104" s="158"/>
      <c r="NM104" s="158"/>
      <c r="NN104" s="158"/>
      <c r="NO104" s="158"/>
      <c r="NP104" s="158"/>
      <c r="NQ104" s="158"/>
      <c r="NR104" s="158"/>
      <c r="NS104" s="158"/>
      <c r="NT104" s="158"/>
      <c r="NU104" s="158"/>
      <c r="NV104" s="158"/>
      <c r="NW104" s="158"/>
      <c r="NX104" s="158"/>
      <c r="NY104" s="158"/>
      <c r="NZ104" s="158"/>
      <c r="OA104" s="158"/>
      <c r="OB104" s="158"/>
      <c r="OC104" s="158"/>
      <c r="OD104" s="158"/>
      <c r="OE104" s="158"/>
      <c r="OF104" s="158"/>
      <c r="OG104" s="158"/>
      <c r="OH104" s="158"/>
      <c r="OI104" s="158"/>
      <c r="OJ104" s="158"/>
      <c r="OK104" s="158"/>
      <c r="OL104" s="158"/>
      <c r="OM104" s="158"/>
      <c r="ON104" s="158"/>
      <c r="OO104" s="158"/>
      <c r="OP104" s="158"/>
      <c r="OQ104" s="158"/>
      <c r="OR104" s="158"/>
      <c r="OS104" s="158"/>
      <c r="OT104" s="158"/>
      <c r="OU104" s="158"/>
      <c r="OV104" s="158"/>
      <c r="OW104" s="158"/>
      <c r="OX104" s="158"/>
      <c r="OY104" s="158"/>
      <c r="OZ104" s="158"/>
      <c r="PA104" s="158"/>
      <c r="PB104" s="158"/>
      <c r="PC104" s="158"/>
      <c r="PD104" s="158"/>
      <c r="PE104" s="158"/>
      <c r="PF104" s="158"/>
      <c r="PG104" s="158"/>
      <c r="PH104" s="158"/>
      <c r="PI104" s="158"/>
      <c r="PJ104" s="158"/>
      <c r="PK104" s="158"/>
      <c r="PL104" s="158"/>
      <c r="PM104" s="158"/>
      <c r="PN104" s="158"/>
      <c r="PO104" s="158"/>
      <c r="PP104" s="158"/>
      <c r="PQ104" s="158"/>
      <c r="PR104" s="158"/>
      <c r="PS104" s="158"/>
      <c r="PT104" s="158"/>
      <c r="PU104" s="158"/>
      <c r="PV104" s="158"/>
      <c r="PW104" s="158"/>
      <c r="PX104" s="158"/>
      <c r="PY104" s="158"/>
      <c r="PZ104" s="158"/>
      <c r="QA104" s="158"/>
      <c r="QB104" s="158"/>
      <c r="QC104" s="158"/>
      <c r="QD104" s="158"/>
      <c r="QE104" s="158"/>
      <c r="QF104" s="158"/>
      <c r="QG104" s="158"/>
      <c r="QH104" s="158"/>
      <c r="QI104" s="158"/>
      <c r="QJ104" s="158"/>
      <c r="QK104" s="158"/>
      <c r="QL104" s="158"/>
      <c r="QM104" s="158"/>
      <c r="QN104" s="158"/>
      <c r="QO104" s="158"/>
      <c r="QP104" s="158"/>
      <c r="QQ104" s="158"/>
      <c r="QR104" s="158"/>
      <c r="QS104" s="158"/>
      <c r="QT104" s="158"/>
      <c r="QU104" s="158"/>
      <c r="QV104" s="158"/>
      <c r="QW104" s="158"/>
      <c r="QX104" s="158"/>
      <c r="QY104" s="158"/>
      <c r="QZ104" s="158"/>
      <c r="RA104" s="158"/>
      <c r="RB104" s="158"/>
      <c r="RC104" s="158"/>
      <c r="RD104" s="158"/>
      <c r="RE104" s="158"/>
      <c r="RF104" s="158"/>
      <c r="RG104" s="158"/>
      <c r="RH104" s="158"/>
      <c r="RI104" s="158"/>
      <c r="RJ104" s="158"/>
      <c r="RK104" s="158"/>
      <c r="RL104" s="158"/>
      <c r="RM104" s="158"/>
      <c r="RN104" s="158"/>
      <c r="RO104" s="158"/>
      <c r="RP104" s="158"/>
      <c r="RQ104" s="158"/>
      <c r="RR104" s="158"/>
      <c r="RS104" s="158"/>
      <c r="RT104" s="158"/>
      <c r="RU104" s="158"/>
      <c r="RV104" s="158"/>
      <c r="RW104" s="158"/>
      <c r="RX104" s="158"/>
      <c r="RY104" s="158"/>
      <c r="RZ104" s="158"/>
      <c r="SA104" s="158"/>
      <c r="SB104" s="158"/>
      <c r="SC104" s="158"/>
      <c r="SD104" s="158"/>
      <c r="SE104" s="158"/>
      <c r="SF104" s="158"/>
      <c r="SG104" s="158"/>
      <c r="SH104" s="158"/>
      <c r="SI104" s="158"/>
      <c r="SJ104" s="158"/>
      <c r="SK104" s="158"/>
      <c r="SL104" s="158"/>
      <c r="SM104" s="158"/>
      <c r="SN104" s="158"/>
      <c r="SO104" s="158"/>
      <c r="SP104" s="158"/>
      <c r="SQ104" s="158"/>
      <c r="SR104" s="158"/>
      <c r="SS104" s="158"/>
      <c r="ST104" s="158"/>
      <c r="SU104" s="158"/>
      <c r="SV104" s="158"/>
      <c r="SW104" s="158"/>
      <c r="SX104" s="158"/>
      <c r="SY104" s="158"/>
      <c r="SZ104" s="158"/>
      <c r="TA104" s="158"/>
      <c r="TB104" s="158"/>
      <c r="TC104" s="158"/>
      <c r="TD104" s="158"/>
      <c r="TE104" s="158"/>
      <c r="TF104" s="158"/>
      <c r="TG104" s="158"/>
      <c r="TH104" s="158"/>
      <c r="TI104" s="158"/>
      <c r="TJ104" s="158"/>
      <c r="TK104" s="158"/>
      <c r="TL104" s="158"/>
      <c r="TM104" s="158"/>
      <c r="TN104" s="158"/>
      <c r="TO104" s="158"/>
      <c r="TP104" s="158"/>
      <c r="TQ104" s="158"/>
      <c r="TR104" s="158"/>
      <c r="TS104" s="158"/>
      <c r="TT104" s="158"/>
      <c r="TU104" s="158"/>
      <c r="TV104" s="158"/>
      <c r="TW104" s="158"/>
      <c r="TX104" s="158"/>
      <c r="TY104" s="158"/>
      <c r="TZ104" s="158"/>
      <c r="UA104" s="158"/>
      <c r="UB104" s="158"/>
      <c r="UC104" s="158"/>
      <c r="UD104" s="158"/>
      <c r="UE104" s="158"/>
      <c r="UF104" s="158"/>
      <c r="UG104" s="158"/>
      <c r="UH104" s="158"/>
      <c r="UI104" s="158"/>
      <c r="UJ104" s="158"/>
      <c r="UK104" s="158"/>
      <c r="UL104" s="158"/>
      <c r="UM104" s="158"/>
      <c r="UN104" s="158"/>
      <c r="UO104" s="158"/>
      <c r="UP104" s="158"/>
      <c r="UQ104" s="158"/>
      <c r="US104" s="158"/>
      <c r="UT104" s="158"/>
      <c r="UU104" s="158"/>
      <c r="UV104" s="158"/>
      <c r="UW104" s="158"/>
      <c r="UX104" s="158"/>
      <c r="UY104" s="158"/>
      <c r="UZ104" s="158"/>
      <c r="VA104" s="158"/>
      <c r="VB104" s="158"/>
      <c r="VC104" s="158"/>
      <c r="VD104" s="158"/>
      <c r="VE104" s="158"/>
      <c r="VF104" s="158"/>
      <c r="VG104" s="158"/>
      <c r="VH104" s="158"/>
      <c r="VI104" s="158"/>
      <c r="VJ104" s="158"/>
      <c r="VK104" s="158"/>
      <c r="VL104" s="158"/>
      <c r="VN104" s="158"/>
      <c r="VO104" s="158"/>
      <c r="VP104" s="158"/>
      <c r="VQ104" s="158"/>
      <c r="VR104" s="158"/>
      <c r="VS104" s="158"/>
      <c r="VT104" s="158"/>
      <c r="VU104" s="158"/>
      <c r="VV104" s="158"/>
      <c r="VW104" s="158"/>
      <c r="VX104" s="158"/>
      <c r="VY104" s="158"/>
      <c r="VZ104" s="158"/>
      <c r="WA104" s="158"/>
      <c r="WB104" s="158"/>
      <c r="WC104" s="158"/>
      <c r="WD104" s="158"/>
      <c r="WE104" s="158"/>
      <c r="WF104" s="158"/>
      <c r="WG104" s="158"/>
      <c r="WI104" s="158"/>
      <c r="WJ104" s="158"/>
      <c r="WK104" s="158"/>
      <c r="WL104" s="158"/>
      <c r="WM104" s="158"/>
      <c r="WN104" s="158"/>
      <c r="WO104" s="158"/>
      <c r="WP104" s="158"/>
      <c r="WQ104" s="158"/>
      <c r="WR104" s="158"/>
      <c r="WS104" s="158"/>
      <c r="WT104" s="158"/>
      <c r="WU104" s="158"/>
      <c r="WV104" s="158"/>
      <c r="WW104" s="158"/>
      <c r="WX104" s="158"/>
      <c r="WY104" s="158"/>
      <c r="WZ104" s="158"/>
      <c r="XA104" s="158"/>
      <c r="XB104" s="158"/>
      <c r="XD104" s="158"/>
      <c r="XE104" s="158"/>
      <c r="XF104" s="158"/>
      <c r="XG104" s="158"/>
      <c r="XH104" s="158"/>
      <c r="XI104" s="158"/>
      <c r="XJ104" s="158"/>
      <c r="XK104" s="158"/>
      <c r="XL104" s="158"/>
      <c r="XM104" s="158"/>
      <c r="XN104" s="158"/>
      <c r="XO104" s="158"/>
      <c r="XP104" s="158"/>
      <c r="XQ104" s="158"/>
      <c r="XR104" s="158"/>
      <c r="XS104" s="158"/>
      <c r="XT104" s="158"/>
      <c r="XU104" s="158"/>
      <c r="XV104" s="158"/>
      <c r="XW104" s="158"/>
      <c r="XY104" s="158"/>
      <c r="XZ104" s="158"/>
      <c r="YA104" s="158"/>
      <c r="YB104" s="158"/>
      <c r="YC104" s="158"/>
      <c r="YD104" s="158"/>
      <c r="YE104" s="158"/>
      <c r="YF104" s="158"/>
      <c r="YG104" s="158"/>
      <c r="YH104" s="158"/>
      <c r="YI104" s="158"/>
      <c r="YJ104" s="158"/>
      <c r="YK104" s="158"/>
      <c r="YL104" s="158"/>
      <c r="YM104" s="158"/>
      <c r="YN104" s="158"/>
      <c r="YO104" s="158"/>
      <c r="YP104" s="158"/>
      <c r="YQ104" s="158"/>
      <c r="YR104" s="158"/>
      <c r="YT104" s="158"/>
      <c r="YU104" s="158"/>
      <c r="YV104" s="158"/>
      <c r="YW104" s="158"/>
      <c r="YX104" s="158"/>
      <c r="YY104" s="158"/>
      <c r="YZ104" s="158"/>
      <c r="ZA104" s="158"/>
      <c r="ZB104" s="158"/>
      <c r="ZC104" s="158"/>
      <c r="ZD104" s="158"/>
      <c r="ZE104" s="158"/>
      <c r="ZF104" s="158"/>
      <c r="ZG104" s="158"/>
      <c r="ZH104" s="158"/>
      <c r="ZI104" s="158"/>
      <c r="ZJ104" s="158"/>
      <c r="ZK104" s="158"/>
      <c r="ZL104" s="158"/>
      <c r="ZM104" s="158"/>
      <c r="ZO104" s="158"/>
      <c r="ZP104" s="158"/>
      <c r="ZQ104" s="158"/>
      <c r="ZR104" s="158"/>
      <c r="ZS104" s="158"/>
      <c r="ZT104" s="158"/>
      <c r="ZU104" s="158"/>
      <c r="ZV104" s="158"/>
      <c r="ZW104" s="158"/>
      <c r="ZX104" s="158"/>
      <c r="ZY104" s="158"/>
      <c r="ZZ104" s="158"/>
      <c r="AAA104" s="158"/>
      <c r="AAB104" s="158"/>
      <c r="AAC104" s="158"/>
      <c r="AAD104" s="158"/>
      <c r="AAE104" s="158"/>
      <c r="AAF104" s="158"/>
      <c r="AAG104" s="158"/>
      <c r="AAH104" s="158"/>
      <c r="AAJ104" s="158"/>
      <c r="AAK104" s="158"/>
      <c r="AAL104" s="158"/>
      <c r="AAM104" s="158"/>
      <c r="AAN104" s="158"/>
      <c r="AAO104" s="158"/>
      <c r="AAP104" s="158"/>
      <c r="AAQ104" s="158"/>
      <c r="AAR104" s="158"/>
      <c r="AAS104" s="158"/>
      <c r="AAT104" s="158"/>
      <c r="AAU104" s="158"/>
      <c r="AAV104" s="158"/>
      <c r="AAW104" s="158"/>
      <c r="AAX104" s="158"/>
      <c r="AAY104" s="158"/>
      <c r="AAZ104" s="158"/>
      <c r="ABA104" s="158"/>
      <c r="ABB104" s="158"/>
      <c r="ABC104" s="158"/>
      <c r="ABE104" s="158"/>
      <c r="ABF104" s="158"/>
      <c r="ABG104" s="158"/>
      <c r="ABH104" s="158"/>
      <c r="ABI104" s="158"/>
      <c r="ABJ104" s="158"/>
      <c r="ABK104" s="158"/>
      <c r="ABL104" s="158"/>
      <c r="ABM104" s="158"/>
      <c r="ABN104" s="158"/>
      <c r="ABO104" s="158"/>
      <c r="ABP104" s="158"/>
      <c r="ABQ104" s="158"/>
      <c r="ABR104" s="158"/>
      <c r="ABS104" s="158"/>
      <c r="ABT104" s="158"/>
      <c r="ABU104" s="158"/>
      <c r="ABV104" s="158"/>
      <c r="ABW104" s="158"/>
      <c r="ABX104" s="158"/>
      <c r="ABZ104" s="158"/>
      <c r="ACA104" s="158"/>
      <c r="ACB104" s="158"/>
      <c r="ACC104" s="158"/>
      <c r="ACD104" s="158"/>
      <c r="ACE104" s="158"/>
      <c r="ACF104" s="158"/>
      <c r="ACG104" s="158"/>
      <c r="ACH104" s="158"/>
      <c r="ACI104" s="158"/>
      <c r="ACJ104" s="158"/>
      <c r="ACK104" s="158"/>
      <c r="ACL104" s="158"/>
      <c r="ACM104" s="158"/>
      <c r="ACN104" s="158"/>
      <c r="ACO104" s="158"/>
      <c r="ACP104" s="158"/>
      <c r="ACQ104" s="158"/>
      <c r="ACR104" s="158"/>
      <c r="ACS104" s="158"/>
      <c r="ACU104" s="158"/>
      <c r="ACV104" s="158"/>
      <c r="ACW104" s="158"/>
      <c r="ACX104" s="158"/>
      <c r="ACY104" s="158"/>
      <c r="ACZ104" s="158"/>
      <c r="ADA104" s="158"/>
      <c r="ADB104" s="158"/>
      <c r="ADC104" s="158"/>
      <c r="ADD104" s="158"/>
      <c r="ADE104" s="158"/>
      <c r="ADF104" s="158"/>
      <c r="ADG104" s="158"/>
      <c r="ADH104" s="158"/>
      <c r="ADI104" s="158"/>
      <c r="ADJ104" s="158"/>
      <c r="ADK104" s="158"/>
      <c r="ADL104" s="158"/>
      <c r="ADM104" s="158"/>
      <c r="ADN104" s="158"/>
      <c r="ADP104" s="158"/>
      <c r="ADQ104" s="158"/>
      <c r="ADR104" s="158"/>
      <c r="ADS104" s="158"/>
      <c r="ADT104" s="158"/>
      <c r="ADU104" s="158"/>
      <c r="ADV104" s="158"/>
      <c r="ADW104" s="158"/>
      <c r="ADX104" s="158"/>
      <c r="ADY104" s="158"/>
      <c r="ADZ104" s="158"/>
      <c r="AEA104" s="158"/>
      <c r="AEB104" s="158"/>
      <c r="AEC104" s="158"/>
      <c r="AED104" s="158"/>
      <c r="AEE104" s="158"/>
      <c r="AEF104" s="158"/>
      <c r="AEG104" s="158"/>
      <c r="AEH104" s="158"/>
      <c r="AEI104" s="158"/>
      <c r="AEK104" s="158"/>
      <c r="AEL104" s="158"/>
      <c r="AEM104" s="158"/>
      <c r="AEN104" s="158"/>
      <c r="AEO104" s="158"/>
      <c r="AEP104" s="158"/>
      <c r="AEQ104" s="158"/>
      <c r="AER104" s="158"/>
      <c r="AES104" s="158"/>
      <c r="AET104" s="158"/>
      <c r="AEU104" s="158"/>
      <c r="AEV104" s="158"/>
      <c r="AEW104" s="158"/>
      <c r="AEX104" s="158"/>
      <c r="AEY104" s="158"/>
      <c r="AEZ104" s="158"/>
      <c r="AFA104" s="158"/>
      <c r="AFB104" s="158"/>
      <c r="AFC104" s="158"/>
      <c r="AFD104" s="158"/>
    </row>
    <row r="105" spans="1:836" s="159" customFormat="1" ht="20.100000000000001" customHeight="1" outlineLevel="4">
      <c r="A105" s="166"/>
      <c r="B105" s="162" t="s">
        <v>504</v>
      </c>
      <c r="C105" s="100" t="s">
        <v>509</v>
      </c>
      <c r="D105" s="110"/>
      <c r="E105" s="167"/>
      <c r="F105" s="211">
        <f>F100</f>
        <v>45581</v>
      </c>
      <c r="G105" s="212">
        <f t="shared" si="88"/>
        <v>45587</v>
      </c>
      <c r="H105" s="156">
        <v>7</v>
      </c>
      <c r="I105" s="157">
        <f t="shared" ca="1" si="80"/>
        <v>0</v>
      </c>
      <c r="J105" s="207">
        <f t="shared" ca="1" si="89"/>
        <v>0</v>
      </c>
      <c r="K105" s="111">
        <v>0</v>
      </c>
      <c r="L105" s="158"/>
      <c r="M105" s="158"/>
      <c r="N105" s="158"/>
      <c r="O105" s="158"/>
      <c r="P105" s="158"/>
      <c r="Q105" s="158"/>
      <c r="R105" s="158"/>
      <c r="S105" s="158"/>
      <c r="T105" s="158"/>
      <c r="U105" s="158"/>
      <c r="V105" s="158"/>
      <c r="W105" s="158"/>
      <c r="X105" s="158"/>
      <c r="Y105" s="158"/>
      <c r="Z105" s="158"/>
      <c r="AA105" s="158"/>
      <c r="AB105" s="158"/>
      <c r="AC105" s="158"/>
      <c r="AD105" s="158"/>
      <c r="AE105" s="158"/>
      <c r="AF105" s="158"/>
      <c r="AG105" s="158"/>
      <c r="AH105" s="158"/>
      <c r="AI105" s="158"/>
      <c r="AJ105" s="158"/>
      <c r="AK105" s="158"/>
      <c r="AL105" s="158"/>
      <c r="AM105" s="158"/>
      <c r="AN105" s="158"/>
      <c r="AO105" s="158"/>
      <c r="AP105" s="158"/>
      <c r="AQ105" s="158"/>
      <c r="AR105" s="158"/>
      <c r="AS105" s="158"/>
      <c r="AT105" s="158"/>
      <c r="AU105" s="158"/>
      <c r="AV105" s="158"/>
      <c r="AW105" s="158"/>
      <c r="AX105" s="158"/>
      <c r="AY105" s="158"/>
      <c r="AZ105" s="158"/>
      <c r="BA105" s="158"/>
      <c r="BB105" s="158"/>
      <c r="BC105" s="158"/>
      <c r="BD105" s="158"/>
      <c r="BE105" s="158"/>
      <c r="BF105" s="158"/>
      <c r="BG105" s="158"/>
      <c r="BH105" s="158"/>
      <c r="BI105" s="158"/>
      <c r="BJ105" s="158"/>
      <c r="BK105" s="158"/>
      <c r="BL105" s="158"/>
      <c r="BM105" s="158"/>
      <c r="BN105" s="158"/>
      <c r="BO105" s="158"/>
      <c r="BP105" s="158"/>
      <c r="BQ105" s="158"/>
      <c r="BR105" s="158"/>
      <c r="BS105" s="158"/>
      <c r="BT105" s="158"/>
      <c r="BU105" s="158"/>
      <c r="BV105" s="158"/>
      <c r="BW105" s="158"/>
      <c r="BX105" s="158"/>
      <c r="BY105" s="158"/>
      <c r="BZ105" s="158"/>
      <c r="CA105" s="158"/>
      <c r="CB105" s="158"/>
      <c r="CC105" s="158"/>
      <c r="CD105" s="158"/>
      <c r="CE105" s="158"/>
      <c r="CF105" s="158"/>
      <c r="CG105" s="158"/>
      <c r="CH105" s="158"/>
      <c r="CI105" s="158"/>
      <c r="CJ105" s="158"/>
      <c r="CK105" s="158"/>
      <c r="CL105" s="158"/>
      <c r="CM105" s="158"/>
      <c r="CN105" s="158"/>
      <c r="CO105" s="158"/>
      <c r="CP105" s="158"/>
      <c r="CQ105" s="158"/>
      <c r="CR105" s="158"/>
      <c r="CS105" s="158"/>
      <c r="CT105" s="158"/>
      <c r="CU105" s="158"/>
      <c r="CV105" s="158"/>
      <c r="CW105" s="158"/>
      <c r="CX105" s="158"/>
      <c r="CY105" s="158"/>
      <c r="CZ105" s="158"/>
      <c r="DA105" s="158"/>
      <c r="DB105" s="158"/>
      <c r="DC105" s="158"/>
      <c r="DD105" s="158"/>
      <c r="DE105" s="158"/>
      <c r="DF105" s="158"/>
      <c r="DG105" s="158"/>
      <c r="DH105" s="158"/>
      <c r="DI105" s="158"/>
      <c r="DJ105" s="158"/>
      <c r="DK105" s="158"/>
      <c r="DL105" s="158"/>
      <c r="DM105" s="158"/>
      <c r="DN105" s="158"/>
      <c r="DO105" s="158"/>
      <c r="DP105" s="158"/>
      <c r="DQ105" s="158"/>
      <c r="DR105" s="158"/>
      <c r="DS105" s="158"/>
      <c r="DT105" s="158"/>
      <c r="DU105" s="158"/>
      <c r="DV105" s="158"/>
      <c r="DW105" s="158"/>
      <c r="DX105" s="158"/>
      <c r="DY105" s="158"/>
      <c r="DZ105" s="158"/>
      <c r="EA105" s="158"/>
      <c r="EB105" s="158"/>
      <c r="EC105" s="158"/>
      <c r="ED105" s="158"/>
      <c r="EE105" s="158"/>
      <c r="EF105" s="158"/>
      <c r="EG105" s="158"/>
      <c r="EH105" s="158"/>
      <c r="EI105" s="158"/>
      <c r="EJ105" s="158"/>
      <c r="EK105" s="158"/>
      <c r="EL105" s="158"/>
      <c r="EM105" s="158"/>
      <c r="EN105" s="158"/>
      <c r="EO105" s="158"/>
      <c r="EP105" s="158"/>
      <c r="EQ105" s="158"/>
      <c r="ER105" s="158"/>
      <c r="ES105" s="158"/>
      <c r="ET105" s="158"/>
      <c r="EU105" s="158"/>
      <c r="EV105" s="158"/>
      <c r="EW105" s="158"/>
      <c r="EX105" s="158"/>
      <c r="EY105" s="158"/>
      <c r="EZ105" s="158"/>
      <c r="FA105" s="158"/>
      <c r="FB105" s="158"/>
      <c r="FC105" s="158"/>
      <c r="FD105" s="158"/>
      <c r="FE105" s="158"/>
      <c r="FF105" s="158"/>
      <c r="FG105" s="158"/>
      <c r="FH105" s="158"/>
      <c r="FI105" s="158"/>
      <c r="FJ105" s="158"/>
      <c r="FK105" s="158"/>
      <c r="FL105" s="158"/>
      <c r="FM105" s="158"/>
      <c r="FN105" s="158"/>
      <c r="FO105" s="158"/>
      <c r="FP105" s="158"/>
      <c r="FQ105" s="158"/>
      <c r="FR105" s="158"/>
      <c r="FS105" s="158"/>
      <c r="FT105" s="158"/>
      <c r="FU105" s="158"/>
      <c r="FV105" s="158"/>
      <c r="FW105" s="158"/>
      <c r="FX105" s="158"/>
      <c r="FY105" s="158"/>
      <c r="FZ105" s="158"/>
      <c r="GA105" s="158"/>
      <c r="GB105" s="158"/>
      <c r="GC105" s="158"/>
      <c r="GD105" s="158"/>
      <c r="GE105" s="158"/>
      <c r="GF105" s="158"/>
      <c r="GG105" s="158"/>
      <c r="GH105" s="158"/>
      <c r="GI105" s="158"/>
      <c r="GJ105" s="158"/>
      <c r="GK105" s="158"/>
      <c r="GL105" s="158"/>
      <c r="GM105" s="158"/>
      <c r="GN105" s="158"/>
      <c r="GO105" s="158"/>
      <c r="GP105" s="158"/>
      <c r="GQ105" s="158"/>
      <c r="GR105" s="158"/>
      <c r="GS105" s="158"/>
      <c r="GT105" s="158"/>
      <c r="GU105" s="158"/>
      <c r="GV105" s="158"/>
      <c r="GW105" s="158"/>
      <c r="GX105" s="158"/>
      <c r="GY105" s="158"/>
      <c r="GZ105" s="158"/>
      <c r="HA105" s="158"/>
      <c r="HB105" s="158"/>
      <c r="HC105" s="158"/>
      <c r="HD105" s="158"/>
      <c r="HE105" s="158"/>
      <c r="HF105" s="158"/>
      <c r="HG105" s="158"/>
      <c r="HH105" s="158"/>
      <c r="HI105" s="158"/>
      <c r="HJ105" s="158"/>
      <c r="HK105" s="158"/>
      <c r="HL105" s="158"/>
      <c r="HM105" s="158"/>
      <c r="HN105" s="158"/>
      <c r="HO105" s="158"/>
      <c r="HP105" s="158"/>
      <c r="HQ105" s="158"/>
      <c r="HR105" s="158"/>
      <c r="HS105" s="158"/>
      <c r="HT105" s="158"/>
      <c r="HU105" s="158"/>
      <c r="HV105" s="158"/>
      <c r="HW105" s="158"/>
      <c r="HX105" s="158"/>
      <c r="HY105" s="158"/>
      <c r="HZ105" s="158"/>
      <c r="IA105" s="158"/>
      <c r="IB105" s="158"/>
      <c r="IC105" s="158"/>
      <c r="ID105" s="158"/>
      <c r="IE105" s="158"/>
      <c r="IF105" s="158"/>
      <c r="IG105" s="158"/>
      <c r="IH105" s="158"/>
      <c r="II105" s="158"/>
      <c r="IJ105" s="158"/>
      <c r="IK105" s="158"/>
      <c r="IL105" s="158"/>
      <c r="IM105" s="158"/>
      <c r="IN105" s="158"/>
      <c r="IO105" s="158"/>
      <c r="IP105" s="158"/>
      <c r="IQ105" s="158"/>
      <c r="IR105" s="158"/>
      <c r="IS105" s="158"/>
      <c r="IT105" s="158"/>
      <c r="IU105" s="158"/>
      <c r="IV105" s="158"/>
      <c r="IW105" s="158"/>
      <c r="IX105" s="158"/>
      <c r="IY105" s="158"/>
      <c r="IZ105" s="158"/>
      <c r="JA105" s="158"/>
      <c r="JB105" s="158"/>
      <c r="JC105" s="158"/>
      <c r="JD105" s="158"/>
      <c r="JE105" s="158"/>
      <c r="JF105" s="158"/>
      <c r="JG105" s="158"/>
      <c r="JH105" s="158"/>
      <c r="JI105" s="158"/>
      <c r="JJ105" s="158"/>
      <c r="JK105" s="158"/>
      <c r="JL105" s="158"/>
      <c r="JM105" s="158"/>
      <c r="JN105" s="158"/>
      <c r="JO105" s="158"/>
      <c r="JP105" s="158"/>
      <c r="JQ105" s="158"/>
      <c r="JR105" s="158"/>
      <c r="JS105" s="158"/>
      <c r="JT105" s="158"/>
      <c r="JU105" s="158"/>
      <c r="JV105" s="158"/>
      <c r="JW105" s="158"/>
      <c r="JX105" s="158"/>
      <c r="JY105" s="158"/>
      <c r="JZ105" s="158"/>
      <c r="KA105" s="158"/>
      <c r="KB105" s="158"/>
      <c r="KC105" s="158"/>
      <c r="KD105" s="158"/>
      <c r="KE105" s="158"/>
      <c r="KF105" s="158"/>
      <c r="KG105" s="158"/>
      <c r="KH105" s="158"/>
      <c r="KI105" s="158"/>
      <c r="KJ105" s="158"/>
      <c r="KK105" s="158"/>
      <c r="KL105" s="158"/>
      <c r="KM105" s="158"/>
      <c r="KN105" s="158"/>
      <c r="KO105" s="158"/>
      <c r="KP105" s="158"/>
      <c r="KQ105" s="158"/>
      <c r="KR105" s="158"/>
      <c r="KS105" s="158"/>
      <c r="KT105" s="158"/>
      <c r="KU105" s="158"/>
      <c r="KV105" s="158"/>
      <c r="KW105" s="158"/>
      <c r="KX105" s="158"/>
      <c r="KY105" s="158"/>
      <c r="KZ105" s="158"/>
      <c r="LA105" s="158"/>
      <c r="LB105" s="158"/>
      <c r="LC105" s="158"/>
      <c r="LD105" s="158"/>
      <c r="LE105" s="158"/>
      <c r="LF105" s="158"/>
      <c r="LG105" s="158"/>
      <c r="LH105" s="158"/>
      <c r="LI105" s="158"/>
      <c r="LJ105" s="158"/>
      <c r="LK105" s="158"/>
      <c r="LL105" s="158"/>
      <c r="LM105" s="158"/>
      <c r="LN105" s="158"/>
      <c r="LO105" s="158"/>
      <c r="LP105" s="158"/>
      <c r="LQ105" s="158"/>
      <c r="LR105" s="158"/>
      <c r="LS105" s="158"/>
      <c r="LT105" s="158"/>
      <c r="LU105" s="158"/>
      <c r="LV105" s="158"/>
      <c r="LW105" s="158"/>
      <c r="LX105" s="158"/>
      <c r="LY105" s="158"/>
      <c r="LZ105" s="158"/>
      <c r="MA105" s="158"/>
      <c r="MB105" s="158"/>
      <c r="MC105" s="158"/>
      <c r="MD105" s="158"/>
      <c r="ME105" s="158"/>
      <c r="MF105" s="158"/>
      <c r="MG105" s="158"/>
      <c r="MH105" s="158"/>
      <c r="MI105" s="158"/>
      <c r="MJ105" s="158"/>
      <c r="MK105" s="158"/>
      <c r="ML105" s="158"/>
      <c r="MM105" s="158"/>
      <c r="MN105" s="158"/>
      <c r="MO105" s="158"/>
      <c r="MP105" s="158"/>
      <c r="MQ105" s="158"/>
      <c r="MR105" s="158"/>
      <c r="MS105" s="158"/>
      <c r="MT105" s="158"/>
      <c r="MU105" s="158"/>
      <c r="MV105" s="158"/>
      <c r="MW105" s="158"/>
      <c r="MX105" s="158"/>
      <c r="MY105" s="158"/>
      <c r="MZ105" s="158"/>
      <c r="NA105" s="158"/>
      <c r="NB105" s="158"/>
      <c r="NC105" s="158"/>
      <c r="ND105" s="158"/>
      <c r="NE105" s="158"/>
      <c r="NF105" s="158"/>
      <c r="NG105" s="158"/>
      <c r="NH105" s="158"/>
      <c r="NI105" s="158"/>
      <c r="NJ105" s="158"/>
      <c r="NK105" s="158"/>
      <c r="NL105" s="158"/>
      <c r="NM105" s="158"/>
      <c r="NN105" s="158"/>
      <c r="NO105" s="158"/>
      <c r="NP105" s="158"/>
      <c r="NQ105" s="158"/>
      <c r="NR105" s="158"/>
      <c r="NS105" s="158"/>
      <c r="NT105" s="158"/>
      <c r="NU105" s="158"/>
      <c r="NV105" s="158"/>
      <c r="NW105" s="158"/>
      <c r="NX105" s="158"/>
      <c r="NY105" s="158"/>
      <c r="NZ105" s="158"/>
      <c r="OA105" s="158"/>
      <c r="OB105" s="158"/>
      <c r="OC105" s="158"/>
      <c r="OD105" s="158"/>
      <c r="OE105" s="158"/>
      <c r="OF105" s="158"/>
      <c r="OG105" s="158"/>
      <c r="OH105" s="158"/>
      <c r="OI105" s="158"/>
      <c r="OJ105" s="158"/>
      <c r="OK105" s="158"/>
      <c r="OL105" s="158"/>
      <c r="OM105" s="158"/>
      <c r="ON105" s="158"/>
      <c r="OO105" s="158"/>
      <c r="OP105" s="158"/>
      <c r="OQ105" s="158"/>
      <c r="OR105" s="158"/>
      <c r="OS105" s="158"/>
      <c r="OT105" s="158"/>
      <c r="OU105" s="158"/>
      <c r="OV105" s="158"/>
      <c r="OW105" s="158"/>
      <c r="OX105" s="158"/>
      <c r="OY105" s="158"/>
      <c r="OZ105" s="158"/>
      <c r="PA105" s="158"/>
      <c r="PB105" s="158"/>
      <c r="PC105" s="158"/>
      <c r="PD105" s="158"/>
      <c r="PE105" s="158"/>
      <c r="PF105" s="158"/>
      <c r="PG105" s="158"/>
      <c r="PH105" s="158"/>
      <c r="PI105" s="158"/>
      <c r="PJ105" s="158"/>
      <c r="PK105" s="158"/>
      <c r="PL105" s="158"/>
      <c r="PM105" s="158"/>
      <c r="PN105" s="158"/>
      <c r="PO105" s="158"/>
      <c r="PP105" s="158"/>
      <c r="PQ105" s="158"/>
      <c r="PR105" s="158"/>
      <c r="PS105" s="158"/>
      <c r="PT105" s="158"/>
      <c r="PU105" s="158"/>
      <c r="PV105" s="158"/>
      <c r="PW105" s="158"/>
      <c r="PX105" s="158"/>
      <c r="PY105" s="158"/>
      <c r="PZ105" s="158"/>
      <c r="QA105" s="158"/>
      <c r="QB105" s="158"/>
      <c r="QC105" s="158"/>
      <c r="QD105" s="158"/>
      <c r="QE105" s="158"/>
      <c r="QF105" s="158"/>
      <c r="QG105" s="158"/>
      <c r="QH105" s="158"/>
      <c r="QI105" s="158"/>
      <c r="QJ105" s="158"/>
      <c r="QK105" s="158"/>
      <c r="QL105" s="158"/>
      <c r="QM105" s="158"/>
      <c r="QN105" s="158"/>
      <c r="QO105" s="158"/>
      <c r="QP105" s="158"/>
      <c r="QQ105" s="158"/>
      <c r="QR105" s="158"/>
      <c r="QS105" s="158"/>
      <c r="QT105" s="158"/>
      <c r="QU105" s="158"/>
      <c r="QV105" s="158"/>
      <c r="QW105" s="158"/>
      <c r="QX105" s="158"/>
      <c r="QY105" s="158"/>
      <c r="QZ105" s="158"/>
      <c r="RA105" s="158"/>
      <c r="RB105" s="158"/>
      <c r="RC105" s="158"/>
      <c r="RD105" s="158"/>
      <c r="RE105" s="158"/>
      <c r="RF105" s="158"/>
      <c r="RG105" s="158"/>
      <c r="RH105" s="158"/>
      <c r="RI105" s="158"/>
      <c r="RJ105" s="158"/>
      <c r="RK105" s="158"/>
      <c r="RL105" s="158"/>
      <c r="RM105" s="158"/>
      <c r="RN105" s="158"/>
      <c r="RO105" s="158"/>
      <c r="RP105" s="158"/>
      <c r="RQ105" s="158"/>
      <c r="RR105" s="158"/>
      <c r="RS105" s="158"/>
      <c r="RT105" s="158"/>
      <c r="RU105" s="158"/>
      <c r="RV105" s="158"/>
      <c r="RW105" s="158"/>
      <c r="RX105" s="158"/>
      <c r="RY105" s="158"/>
      <c r="RZ105" s="158"/>
      <c r="SA105" s="158"/>
      <c r="SB105" s="158"/>
      <c r="SC105" s="158"/>
      <c r="SD105" s="158"/>
      <c r="SE105" s="158"/>
      <c r="SF105" s="158"/>
      <c r="SG105" s="158"/>
      <c r="SH105" s="158"/>
      <c r="SI105" s="158"/>
      <c r="SJ105" s="158"/>
      <c r="SK105" s="158"/>
      <c r="SL105" s="158"/>
      <c r="SM105" s="158"/>
      <c r="SN105" s="158"/>
      <c r="SO105" s="158"/>
      <c r="SP105" s="158"/>
      <c r="SQ105" s="158"/>
      <c r="SR105" s="158"/>
      <c r="SS105" s="158"/>
      <c r="ST105" s="158"/>
      <c r="SU105" s="158"/>
      <c r="SV105" s="158"/>
      <c r="SW105" s="158"/>
      <c r="SX105" s="158"/>
      <c r="SY105" s="158"/>
      <c r="SZ105" s="158"/>
      <c r="TA105" s="158"/>
      <c r="TB105" s="158"/>
      <c r="TC105" s="158"/>
      <c r="TD105" s="158"/>
      <c r="TE105" s="158"/>
      <c r="TF105" s="158"/>
      <c r="TG105" s="158"/>
      <c r="TH105" s="158"/>
      <c r="TI105" s="158"/>
      <c r="TJ105" s="158"/>
      <c r="TK105" s="158"/>
      <c r="TL105" s="158"/>
      <c r="TM105" s="158"/>
      <c r="TN105" s="158"/>
      <c r="TO105" s="158"/>
      <c r="TP105" s="158"/>
      <c r="TQ105" s="158"/>
      <c r="TR105" s="158"/>
      <c r="TS105" s="158"/>
      <c r="TT105" s="158"/>
      <c r="TU105" s="158"/>
      <c r="TV105" s="158"/>
      <c r="TW105" s="158"/>
      <c r="TX105" s="158"/>
      <c r="TY105" s="158"/>
      <c r="TZ105" s="158"/>
      <c r="UA105" s="158"/>
      <c r="UB105" s="158"/>
      <c r="UC105" s="158"/>
      <c r="UD105" s="158"/>
      <c r="UE105" s="158"/>
      <c r="UF105" s="158"/>
      <c r="UG105" s="158"/>
      <c r="UH105" s="158"/>
      <c r="UI105" s="158"/>
      <c r="UJ105" s="158"/>
      <c r="UK105" s="158"/>
      <c r="UL105" s="158"/>
      <c r="UM105" s="158"/>
      <c r="UN105" s="158"/>
      <c r="UO105" s="158"/>
      <c r="UP105" s="158"/>
      <c r="UQ105" s="158"/>
      <c r="US105" s="158"/>
      <c r="UT105" s="158"/>
      <c r="UU105" s="158"/>
      <c r="UV105" s="158"/>
      <c r="UW105" s="158"/>
      <c r="UX105" s="158"/>
      <c r="UY105" s="158"/>
      <c r="UZ105" s="158"/>
      <c r="VA105" s="158"/>
      <c r="VB105" s="158"/>
      <c r="VC105" s="158"/>
      <c r="VD105" s="158"/>
      <c r="VE105" s="158"/>
      <c r="VF105" s="158"/>
      <c r="VG105" s="158"/>
      <c r="VH105" s="158"/>
      <c r="VI105" s="158"/>
      <c r="VJ105" s="158"/>
      <c r="VK105" s="158"/>
      <c r="VL105" s="158"/>
      <c r="VN105" s="158"/>
      <c r="VO105" s="158"/>
      <c r="VP105" s="158"/>
      <c r="VQ105" s="158"/>
      <c r="VR105" s="158"/>
      <c r="VS105" s="158"/>
      <c r="VT105" s="158"/>
      <c r="VU105" s="158"/>
      <c r="VV105" s="158"/>
      <c r="VW105" s="158"/>
      <c r="VX105" s="158"/>
      <c r="VY105" s="158"/>
      <c r="VZ105" s="158"/>
      <c r="WA105" s="158"/>
      <c r="WB105" s="158"/>
      <c r="WC105" s="158"/>
      <c r="WD105" s="158"/>
      <c r="WE105" s="158"/>
      <c r="WF105" s="158"/>
      <c r="WG105" s="158"/>
      <c r="WI105" s="158"/>
      <c r="WJ105" s="158"/>
      <c r="WK105" s="158"/>
      <c r="WL105" s="158"/>
      <c r="WM105" s="158"/>
      <c r="WN105" s="158"/>
      <c r="WO105" s="158"/>
      <c r="WP105" s="158"/>
      <c r="WQ105" s="158"/>
      <c r="WR105" s="158"/>
      <c r="WS105" s="158"/>
      <c r="WT105" s="158"/>
      <c r="WU105" s="158"/>
      <c r="WV105" s="158"/>
      <c r="WW105" s="158"/>
      <c r="WX105" s="158"/>
      <c r="WY105" s="158"/>
      <c r="WZ105" s="158"/>
      <c r="XA105" s="158"/>
      <c r="XB105" s="158"/>
      <c r="XD105" s="158"/>
      <c r="XE105" s="158"/>
      <c r="XF105" s="158"/>
      <c r="XG105" s="158"/>
      <c r="XH105" s="158"/>
      <c r="XI105" s="158"/>
      <c r="XJ105" s="158"/>
      <c r="XK105" s="158"/>
      <c r="XL105" s="158"/>
      <c r="XM105" s="158"/>
      <c r="XN105" s="158"/>
      <c r="XO105" s="158"/>
      <c r="XP105" s="158"/>
      <c r="XQ105" s="158"/>
      <c r="XR105" s="158"/>
      <c r="XS105" s="158"/>
      <c r="XT105" s="158"/>
      <c r="XU105" s="158"/>
      <c r="XV105" s="158"/>
      <c r="XW105" s="158"/>
      <c r="XY105" s="158"/>
      <c r="XZ105" s="158"/>
      <c r="YA105" s="158"/>
      <c r="YB105" s="158"/>
      <c r="YC105" s="158"/>
      <c r="YD105" s="158"/>
      <c r="YE105" s="158"/>
      <c r="YF105" s="158"/>
      <c r="YG105" s="158"/>
      <c r="YH105" s="158"/>
      <c r="YI105" s="158"/>
      <c r="YJ105" s="158"/>
      <c r="YK105" s="158"/>
      <c r="YL105" s="158"/>
      <c r="YM105" s="158"/>
      <c r="YN105" s="158"/>
      <c r="YO105" s="158"/>
      <c r="YP105" s="158"/>
      <c r="YQ105" s="158"/>
      <c r="YR105" s="158"/>
      <c r="YT105" s="158"/>
      <c r="YU105" s="158"/>
      <c r="YV105" s="158"/>
      <c r="YW105" s="158"/>
      <c r="YX105" s="158"/>
      <c r="YY105" s="158"/>
      <c r="YZ105" s="158"/>
      <c r="ZA105" s="158"/>
      <c r="ZB105" s="158"/>
      <c r="ZC105" s="158"/>
      <c r="ZD105" s="158"/>
      <c r="ZE105" s="158"/>
      <c r="ZF105" s="158"/>
      <c r="ZG105" s="158"/>
      <c r="ZH105" s="158"/>
      <c r="ZI105" s="158"/>
      <c r="ZJ105" s="158"/>
      <c r="ZK105" s="158"/>
      <c r="ZL105" s="158"/>
      <c r="ZM105" s="158"/>
      <c r="ZO105" s="158"/>
      <c r="ZP105" s="158"/>
      <c r="ZQ105" s="158"/>
      <c r="ZR105" s="158"/>
      <c r="ZS105" s="158"/>
      <c r="ZT105" s="158"/>
      <c r="ZU105" s="158"/>
      <c r="ZV105" s="158"/>
      <c r="ZW105" s="158"/>
      <c r="ZX105" s="158"/>
      <c r="ZY105" s="158"/>
      <c r="ZZ105" s="158"/>
      <c r="AAA105" s="158"/>
      <c r="AAB105" s="158"/>
      <c r="AAC105" s="158"/>
      <c r="AAD105" s="158"/>
      <c r="AAE105" s="158"/>
      <c r="AAF105" s="158"/>
      <c r="AAG105" s="158"/>
      <c r="AAH105" s="158"/>
      <c r="AAJ105" s="158"/>
      <c r="AAK105" s="158"/>
      <c r="AAL105" s="158"/>
      <c r="AAM105" s="158"/>
      <c r="AAN105" s="158"/>
      <c r="AAO105" s="158"/>
      <c r="AAP105" s="158"/>
      <c r="AAQ105" s="158"/>
      <c r="AAR105" s="158"/>
      <c r="AAS105" s="158"/>
      <c r="AAT105" s="158"/>
      <c r="AAU105" s="158"/>
      <c r="AAV105" s="158"/>
      <c r="AAW105" s="158"/>
      <c r="AAX105" s="158"/>
      <c r="AAY105" s="158"/>
      <c r="AAZ105" s="158"/>
      <c r="ABA105" s="158"/>
      <c r="ABB105" s="158"/>
      <c r="ABC105" s="158"/>
      <c r="ABE105" s="158"/>
      <c r="ABF105" s="158"/>
      <c r="ABG105" s="158"/>
      <c r="ABH105" s="158"/>
      <c r="ABI105" s="158"/>
      <c r="ABJ105" s="158"/>
      <c r="ABK105" s="158"/>
      <c r="ABL105" s="158"/>
      <c r="ABM105" s="158"/>
      <c r="ABN105" s="158"/>
      <c r="ABO105" s="158"/>
      <c r="ABP105" s="158"/>
      <c r="ABQ105" s="158"/>
      <c r="ABR105" s="158"/>
      <c r="ABS105" s="158"/>
      <c r="ABT105" s="158"/>
      <c r="ABU105" s="158"/>
      <c r="ABV105" s="158"/>
      <c r="ABW105" s="158"/>
      <c r="ABX105" s="158"/>
      <c r="ABZ105" s="158"/>
      <c r="ACA105" s="158"/>
      <c r="ACB105" s="158"/>
      <c r="ACC105" s="158"/>
      <c r="ACD105" s="158"/>
      <c r="ACE105" s="158"/>
      <c r="ACF105" s="158"/>
      <c r="ACG105" s="158"/>
      <c r="ACH105" s="158"/>
      <c r="ACI105" s="158"/>
      <c r="ACJ105" s="158"/>
      <c r="ACK105" s="158"/>
      <c r="ACL105" s="158"/>
      <c r="ACM105" s="158"/>
      <c r="ACN105" s="158"/>
      <c r="ACO105" s="158"/>
      <c r="ACP105" s="158"/>
      <c r="ACQ105" s="158"/>
      <c r="ACR105" s="158"/>
      <c r="ACS105" s="158"/>
      <c r="ACU105" s="158"/>
      <c r="ACV105" s="158"/>
      <c r="ACW105" s="158"/>
      <c r="ACX105" s="158"/>
      <c r="ACY105" s="158"/>
      <c r="ACZ105" s="158"/>
      <c r="ADA105" s="158"/>
      <c r="ADB105" s="158"/>
      <c r="ADC105" s="158"/>
      <c r="ADD105" s="158"/>
      <c r="ADE105" s="158"/>
      <c r="ADF105" s="158"/>
      <c r="ADG105" s="158"/>
      <c r="ADH105" s="158"/>
      <c r="ADI105" s="158"/>
      <c r="ADJ105" s="158"/>
      <c r="ADK105" s="158"/>
      <c r="ADL105" s="158"/>
      <c r="ADM105" s="158"/>
      <c r="ADN105" s="158"/>
      <c r="ADP105" s="158"/>
      <c r="ADQ105" s="158"/>
      <c r="ADR105" s="158"/>
      <c r="ADS105" s="158"/>
      <c r="ADT105" s="158"/>
      <c r="ADU105" s="158"/>
      <c r="ADV105" s="158"/>
      <c r="ADW105" s="158"/>
      <c r="ADX105" s="158"/>
      <c r="ADY105" s="158"/>
      <c r="ADZ105" s="158"/>
      <c r="AEA105" s="158"/>
      <c r="AEB105" s="158"/>
      <c r="AEC105" s="158"/>
      <c r="AED105" s="158"/>
      <c r="AEE105" s="158"/>
      <c r="AEF105" s="158"/>
      <c r="AEG105" s="158"/>
      <c r="AEH105" s="158"/>
      <c r="AEI105" s="158"/>
      <c r="AEK105" s="158"/>
      <c r="AEL105" s="158"/>
      <c r="AEM105" s="158"/>
      <c r="AEN105" s="158"/>
      <c r="AEO105" s="158"/>
      <c r="AEP105" s="158"/>
      <c r="AEQ105" s="158"/>
      <c r="AER105" s="158"/>
      <c r="AES105" s="158"/>
      <c r="AET105" s="158"/>
      <c r="AEU105" s="158"/>
      <c r="AEV105" s="158"/>
      <c r="AEW105" s="158"/>
      <c r="AEX105" s="158"/>
      <c r="AEY105" s="158"/>
      <c r="AEZ105" s="158"/>
      <c r="AFA105" s="158"/>
      <c r="AFB105" s="158"/>
      <c r="AFC105" s="158"/>
      <c r="AFD105" s="158"/>
    </row>
    <row r="106" spans="1:836" s="159" customFormat="1" ht="20.100000000000001" customHeight="1" outlineLevel="4">
      <c r="A106" s="166"/>
      <c r="B106" s="162" t="s">
        <v>505</v>
      </c>
      <c r="C106" s="100" t="s">
        <v>509</v>
      </c>
      <c r="D106" s="110"/>
      <c r="E106" s="167"/>
      <c r="F106" s="211">
        <f>F101</f>
        <v>45595</v>
      </c>
      <c r="G106" s="212">
        <f t="shared" si="88"/>
        <v>45601</v>
      </c>
      <c r="H106" s="156">
        <v>7</v>
      </c>
      <c r="I106" s="157">
        <f t="shared" ca="1" si="80"/>
        <v>0</v>
      </c>
      <c r="J106" s="207">
        <f t="shared" ca="1" si="89"/>
        <v>0</v>
      </c>
      <c r="K106" s="111">
        <v>0</v>
      </c>
      <c r="L106" s="158"/>
      <c r="M106" s="158"/>
      <c r="N106" s="158"/>
      <c r="O106" s="158"/>
      <c r="P106" s="158"/>
      <c r="Q106" s="158"/>
      <c r="R106" s="158"/>
      <c r="S106" s="158"/>
      <c r="T106" s="158"/>
      <c r="U106" s="158"/>
      <c r="V106" s="158"/>
      <c r="W106" s="158"/>
      <c r="X106" s="158"/>
      <c r="Y106" s="158"/>
      <c r="Z106" s="158"/>
      <c r="AA106" s="158"/>
      <c r="AB106" s="158"/>
      <c r="AC106" s="158"/>
      <c r="AD106" s="158"/>
      <c r="AE106" s="158"/>
      <c r="AF106" s="158"/>
      <c r="AG106" s="158"/>
      <c r="AH106" s="158"/>
      <c r="AI106" s="158"/>
      <c r="AJ106" s="158"/>
      <c r="AK106" s="158"/>
      <c r="AL106" s="158"/>
      <c r="AM106" s="158"/>
      <c r="AN106" s="158"/>
      <c r="AO106" s="158"/>
      <c r="AP106" s="158"/>
      <c r="AQ106" s="158"/>
      <c r="AR106" s="158"/>
      <c r="AS106" s="158"/>
      <c r="AT106" s="158"/>
      <c r="AU106" s="158"/>
      <c r="AV106" s="158"/>
      <c r="AW106" s="158"/>
      <c r="AX106" s="158"/>
      <c r="AY106" s="158"/>
      <c r="AZ106" s="158"/>
      <c r="BA106" s="158"/>
      <c r="BB106" s="158"/>
      <c r="BC106" s="158"/>
      <c r="BD106" s="158"/>
      <c r="BE106" s="158"/>
      <c r="BF106" s="158"/>
      <c r="BG106" s="158"/>
      <c r="BH106" s="158"/>
      <c r="BI106" s="158"/>
      <c r="BJ106" s="158"/>
      <c r="BK106" s="158"/>
      <c r="BL106" s="158"/>
      <c r="BM106" s="158"/>
      <c r="BN106" s="158"/>
      <c r="BO106" s="158"/>
      <c r="BP106" s="158"/>
      <c r="BQ106" s="158"/>
      <c r="BR106" s="158"/>
      <c r="BS106" s="158"/>
      <c r="BT106" s="158"/>
      <c r="BU106" s="158"/>
      <c r="BV106" s="158"/>
      <c r="BW106" s="158"/>
      <c r="BX106" s="158"/>
      <c r="BY106" s="158"/>
      <c r="BZ106" s="158"/>
      <c r="CA106" s="158"/>
      <c r="CB106" s="158"/>
      <c r="CC106" s="158"/>
      <c r="CD106" s="158"/>
      <c r="CE106" s="158"/>
      <c r="CF106" s="158"/>
      <c r="CG106" s="158"/>
      <c r="CH106" s="158"/>
      <c r="CI106" s="158"/>
      <c r="CJ106" s="158"/>
      <c r="CK106" s="158"/>
      <c r="CL106" s="158"/>
      <c r="CM106" s="158"/>
      <c r="CN106" s="158"/>
      <c r="CO106" s="158"/>
      <c r="CP106" s="158"/>
      <c r="CQ106" s="158"/>
      <c r="CR106" s="158"/>
      <c r="CS106" s="158"/>
      <c r="CT106" s="158"/>
      <c r="CU106" s="158"/>
      <c r="CV106" s="158"/>
      <c r="CW106" s="158"/>
      <c r="CX106" s="158"/>
      <c r="CY106" s="158"/>
      <c r="CZ106" s="158"/>
      <c r="DA106" s="158"/>
      <c r="DB106" s="158"/>
      <c r="DC106" s="158"/>
      <c r="DD106" s="158"/>
      <c r="DE106" s="158"/>
      <c r="DF106" s="158"/>
      <c r="DG106" s="158"/>
      <c r="DH106" s="158"/>
      <c r="DI106" s="158"/>
      <c r="DJ106" s="158"/>
      <c r="DK106" s="158"/>
      <c r="DL106" s="158"/>
      <c r="DM106" s="158"/>
      <c r="DN106" s="158"/>
      <c r="DO106" s="158"/>
      <c r="DP106" s="158"/>
      <c r="DQ106" s="158"/>
      <c r="DR106" s="158"/>
      <c r="DS106" s="158"/>
      <c r="DT106" s="158"/>
      <c r="DU106" s="158"/>
      <c r="DV106" s="158"/>
      <c r="DW106" s="158"/>
      <c r="DX106" s="158"/>
      <c r="DY106" s="158"/>
      <c r="DZ106" s="158"/>
      <c r="EA106" s="158"/>
      <c r="EB106" s="158"/>
      <c r="EC106" s="158"/>
      <c r="ED106" s="158"/>
      <c r="EE106" s="158"/>
      <c r="EF106" s="158"/>
      <c r="EG106" s="158"/>
      <c r="EH106" s="158"/>
      <c r="EI106" s="158"/>
      <c r="EJ106" s="158"/>
      <c r="EK106" s="158"/>
      <c r="EL106" s="158"/>
      <c r="EM106" s="158"/>
      <c r="EN106" s="158"/>
      <c r="EO106" s="158"/>
      <c r="EP106" s="158"/>
      <c r="EQ106" s="158"/>
      <c r="ER106" s="158"/>
      <c r="ES106" s="158"/>
      <c r="ET106" s="158"/>
      <c r="EU106" s="158"/>
      <c r="EV106" s="158"/>
      <c r="EW106" s="158"/>
      <c r="EX106" s="158"/>
      <c r="EY106" s="158"/>
      <c r="EZ106" s="158"/>
      <c r="FA106" s="158"/>
      <c r="FB106" s="158"/>
      <c r="FC106" s="158"/>
      <c r="FD106" s="158"/>
      <c r="FE106" s="158"/>
      <c r="FF106" s="158"/>
      <c r="FG106" s="158"/>
      <c r="FH106" s="158"/>
      <c r="FI106" s="158"/>
      <c r="FJ106" s="158"/>
      <c r="FK106" s="158"/>
      <c r="FL106" s="158"/>
      <c r="FM106" s="158"/>
      <c r="FN106" s="158"/>
      <c r="FO106" s="158"/>
      <c r="FP106" s="158"/>
      <c r="FQ106" s="158"/>
      <c r="FR106" s="158"/>
      <c r="FS106" s="158"/>
      <c r="FT106" s="158"/>
      <c r="FU106" s="158"/>
      <c r="FV106" s="158"/>
      <c r="FW106" s="158"/>
      <c r="FX106" s="158"/>
      <c r="FY106" s="158"/>
      <c r="FZ106" s="158"/>
      <c r="GA106" s="158"/>
      <c r="GB106" s="158"/>
      <c r="GC106" s="158"/>
      <c r="GD106" s="158"/>
      <c r="GE106" s="158"/>
      <c r="GF106" s="158"/>
      <c r="GG106" s="158"/>
      <c r="GH106" s="158"/>
      <c r="GI106" s="158"/>
      <c r="GJ106" s="158"/>
      <c r="GK106" s="158"/>
      <c r="GL106" s="158"/>
      <c r="GM106" s="158"/>
      <c r="GN106" s="158"/>
      <c r="GO106" s="158"/>
      <c r="GP106" s="158"/>
      <c r="GQ106" s="158"/>
      <c r="GR106" s="158"/>
      <c r="GS106" s="158"/>
      <c r="GT106" s="158"/>
      <c r="GU106" s="158"/>
      <c r="GV106" s="158"/>
      <c r="GW106" s="158"/>
      <c r="GX106" s="158"/>
      <c r="GY106" s="158"/>
      <c r="GZ106" s="158"/>
      <c r="HA106" s="158"/>
      <c r="HB106" s="158"/>
      <c r="HC106" s="158"/>
      <c r="HD106" s="158"/>
      <c r="HE106" s="158"/>
      <c r="HF106" s="158"/>
      <c r="HG106" s="158"/>
      <c r="HH106" s="158"/>
      <c r="HI106" s="158"/>
      <c r="HJ106" s="158"/>
      <c r="HK106" s="158"/>
      <c r="HL106" s="158"/>
      <c r="HM106" s="158"/>
      <c r="HN106" s="158"/>
      <c r="HO106" s="158"/>
      <c r="HP106" s="158"/>
      <c r="HQ106" s="158"/>
      <c r="HR106" s="158"/>
      <c r="HS106" s="158"/>
      <c r="HT106" s="158"/>
      <c r="HU106" s="158"/>
      <c r="HV106" s="158"/>
      <c r="HW106" s="158"/>
      <c r="HX106" s="158"/>
      <c r="HY106" s="158"/>
      <c r="HZ106" s="158"/>
      <c r="IA106" s="158"/>
      <c r="IB106" s="158"/>
      <c r="IC106" s="158"/>
      <c r="ID106" s="158"/>
      <c r="IE106" s="158"/>
      <c r="IF106" s="158"/>
      <c r="IG106" s="158"/>
      <c r="IH106" s="158"/>
      <c r="II106" s="158"/>
      <c r="IJ106" s="158"/>
      <c r="IK106" s="158"/>
      <c r="IL106" s="158"/>
      <c r="IM106" s="158"/>
      <c r="IN106" s="158"/>
      <c r="IO106" s="158"/>
      <c r="IP106" s="158"/>
      <c r="IQ106" s="158"/>
      <c r="IR106" s="158"/>
      <c r="IS106" s="158"/>
      <c r="IT106" s="158"/>
      <c r="IU106" s="158"/>
      <c r="IV106" s="158"/>
      <c r="IW106" s="158"/>
      <c r="IX106" s="158"/>
      <c r="IY106" s="158"/>
      <c r="IZ106" s="158"/>
      <c r="JA106" s="158"/>
      <c r="JB106" s="158"/>
      <c r="JC106" s="158"/>
      <c r="JD106" s="158"/>
      <c r="JE106" s="158"/>
      <c r="JF106" s="158"/>
      <c r="JG106" s="158"/>
      <c r="JH106" s="158"/>
      <c r="JI106" s="158"/>
      <c r="JJ106" s="158"/>
      <c r="JK106" s="158"/>
      <c r="JL106" s="158"/>
      <c r="JM106" s="158"/>
      <c r="JN106" s="158"/>
      <c r="JO106" s="158"/>
      <c r="JP106" s="158"/>
      <c r="JQ106" s="158"/>
      <c r="JR106" s="158"/>
      <c r="JS106" s="158"/>
      <c r="JT106" s="158"/>
      <c r="JU106" s="158"/>
      <c r="JV106" s="158"/>
      <c r="JW106" s="158"/>
      <c r="JX106" s="158"/>
      <c r="JY106" s="158"/>
      <c r="JZ106" s="158"/>
      <c r="KA106" s="158"/>
      <c r="KB106" s="158"/>
      <c r="KC106" s="158"/>
      <c r="KD106" s="158"/>
      <c r="KE106" s="158"/>
      <c r="KF106" s="158"/>
      <c r="KG106" s="158"/>
      <c r="KH106" s="158"/>
      <c r="KI106" s="158"/>
      <c r="KJ106" s="158"/>
      <c r="KK106" s="158"/>
      <c r="KL106" s="158"/>
      <c r="KM106" s="158"/>
      <c r="KN106" s="158"/>
      <c r="KO106" s="158"/>
      <c r="KP106" s="158"/>
      <c r="KQ106" s="158"/>
      <c r="KR106" s="158"/>
      <c r="KS106" s="158"/>
      <c r="KT106" s="158"/>
      <c r="KU106" s="158"/>
      <c r="KV106" s="158"/>
      <c r="KW106" s="158"/>
      <c r="KX106" s="158"/>
      <c r="KY106" s="158"/>
      <c r="KZ106" s="158"/>
      <c r="LA106" s="158"/>
      <c r="LB106" s="158"/>
      <c r="LC106" s="158"/>
      <c r="LD106" s="158"/>
      <c r="LE106" s="158"/>
      <c r="LF106" s="158"/>
      <c r="LG106" s="158"/>
      <c r="LH106" s="158"/>
      <c r="LI106" s="158"/>
      <c r="LJ106" s="158"/>
      <c r="LK106" s="158"/>
      <c r="LL106" s="158"/>
      <c r="LM106" s="158"/>
      <c r="LN106" s="158"/>
      <c r="LO106" s="158"/>
      <c r="LP106" s="158"/>
      <c r="LQ106" s="158"/>
      <c r="LR106" s="158"/>
      <c r="LS106" s="158"/>
      <c r="LT106" s="158"/>
      <c r="LU106" s="158"/>
      <c r="LV106" s="158"/>
      <c r="LW106" s="158"/>
      <c r="LX106" s="158"/>
      <c r="LY106" s="158"/>
      <c r="LZ106" s="158"/>
      <c r="MA106" s="158"/>
      <c r="MB106" s="158"/>
      <c r="MC106" s="158"/>
      <c r="MD106" s="158"/>
      <c r="ME106" s="158"/>
      <c r="MF106" s="158"/>
      <c r="MG106" s="158"/>
      <c r="MH106" s="158"/>
      <c r="MI106" s="158"/>
      <c r="MJ106" s="158"/>
      <c r="MK106" s="158"/>
      <c r="ML106" s="158"/>
      <c r="MM106" s="158"/>
      <c r="MN106" s="158"/>
      <c r="MO106" s="158"/>
      <c r="MP106" s="158"/>
      <c r="MQ106" s="158"/>
      <c r="MR106" s="158"/>
      <c r="MS106" s="158"/>
      <c r="MT106" s="158"/>
      <c r="MU106" s="158"/>
      <c r="MV106" s="158"/>
      <c r="MW106" s="158"/>
      <c r="MX106" s="158"/>
      <c r="MY106" s="158"/>
      <c r="MZ106" s="158"/>
      <c r="NA106" s="158"/>
      <c r="NB106" s="158"/>
      <c r="NC106" s="158"/>
      <c r="ND106" s="158"/>
      <c r="NE106" s="158"/>
      <c r="NF106" s="158"/>
      <c r="NG106" s="158"/>
      <c r="NH106" s="158"/>
      <c r="NI106" s="158"/>
      <c r="NJ106" s="158"/>
      <c r="NK106" s="158"/>
      <c r="NL106" s="158"/>
      <c r="NM106" s="158"/>
      <c r="NN106" s="158"/>
      <c r="NO106" s="158"/>
      <c r="NP106" s="158"/>
      <c r="NQ106" s="158"/>
      <c r="NR106" s="158"/>
      <c r="NS106" s="158"/>
      <c r="NT106" s="158"/>
      <c r="NU106" s="158"/>
      <c r="NV106" s="158"/>
      <c r="NW106" s="158"/>
      <c r="NX106" s="158"/>
      <c r="NY106" s="158"/>
      <c r="NZ106" s="158"/>
      <c r="OA106" s="158"/>
      <c r="OB106" s="158"/>
      <c r="OC106" s="158"/>
      <c r="OD106" s="158"/>
      <c r="OE106" s="158"/>
      <c r="OF106" s="158"/>
      <c r="OG106" s="158"/>
      <c r="OH106" s="158"/>
      <c r="OI106" s="158"/>
      <c r="OJ106" s="158"/>
      <c r="OK106" s="158"/>
      <c r="OL106" s="158"/>
      <c r="OM106" s="158"/>
      <c r="ON106" s="158"/>
      <c r="OO106" s="158"/>
      <c r="OP106" s="158"/>
      <c r="OQ106" s="158"/>
      <c r="OR106" s="158"/>
      <c r="OS106" s="158"/>
      <c r="OT106" s="158"/>
      <c r="OU106" s="158"/>
      <c r="OV106" s="158"/>
      <c r="OW106" s="158"/>
      <c r="OX106" s="158"/>
      <c r="OY106" s="158"/>
      <c r="OZ106" s="158"/>
      <c r="PA106" s="158"/>
      <c r="PB106" s="158"/>
      <c r="PC106" s="158"/>
      <c r="PD106" s="158"/>
      <c r="PE106" s="158"/>
      <c r="PF106" s="158"/>
      <c r="PG106" s="158"/>
      <c r="PH106" s="158"/>
      <c r="PI106" s="158"/>
      <c r="PJ106" s="158"/>
      <c r="PK106" s="158"/>
      <c r="PL106" s="158"/>
      <c r="PM106" s="158"/>
      <c r="PN106" s="158"/>
      <c r="PO106" s="158"/>
      <c r="PP106" s="158"/>
      <c r="PQ106" s="158"/>
      <c r="PR106" s="158"/>
      <c r="PS106" s="158"/>
      <c r="PT106" s="158"/>
      <c r="PU106" s="158"/>
      <c r="PV106" s="158"/>
      <c r="PW106" s="158"/>
      <c r="PX106" s="158"/>
      <c r="PY106" s="158"/>
      <c r="PZ106" s="158"/>
      <c r="QA106" s="158"/>
      <c r="QB106" s="158"/>
      <c r="QC106" s="158"/>
      <c r="QD106" s="158"/>
      <c r="QE106" s="158"/>
      <c r="QF106" s="158"/>
      <c r="QG106" s="158"/>
      <c r="QH106" s="158"/>
      <c r="QI106" s="158"/>
      <c r="QJ106" s="158"/>
      <c r="QK106" s="158"/>
      <c r="QL106" s="158"/>
      <c r="QM106" s="158"/>
      <c r="QN106" s="158"/>
      <c r="QO106" s="158"/>
      <c r="QP106" s="158"/>
      <c r="QQ106" s="158"/>
      <c r="QR106" s="158"/>
      <c r="QS106" s="158"/>
      <c r="QT106" s="158"/>
      <c r="QU106" s="158"/>
      <c r="QV106" s="158"/>
      <c r="QW106" s="158"/>
      <c r="QX106" s="158"/>
      <c r="QY106" s="158"/>
      <c r="QZ106" s="158"/>
      <c r="RA106" s="158"/>
      <c r="RB106" s="158"/>
      <c r="RC106" s="158"/>
      <c r="RD106" s="158"/>
      <c r="RE106" s="158"/>
      <c r="RF106" s="158"/>
      <c r="RG106" s="158"/>
      <c r="RH106" s="158"/>
      <c r="RI106" s="158"/>
      <c r="RJ106" s="158"/>
      <c r="RK106" s="158"/>
      <c r="RL106" s="158"/>
      <c r="RM106" s="158"/>
      <c r="RN106" s="158"/>
      <c r="RO106" s="158"/>
      <c r="RP106" s="158"/>
      <c r="RQ106" s="158"/>
      <c r="RR106" s="158"/>
      <c r="RS106" s="158"/>
      <c r="RT106" s="158"/>
      <c r="RU106" s="158"/>
      <c r="RV106" s="158"/>
      <c r="RW106" s="158"/>
      <c r="RX106" s="158"/>
      <c r="RY106" s="158"/>
      <c r="RZ106" s="158"/>
      <c r="SA106" s="158"/>
      <c r="SB106" s="158"/>
      <c r="SC106" s="158"/>
      <c r="SD106" s="158"/>
      <c r="SE106" s="158"/>
      <c r="SF106" s="158"/>
      <c r="SG106" s="158"/>
      <c r="SH106" s="158"/>
      <c r="SI106" s="158"/>
      <c r="SJ106" s="158"/>
      <c r="SK106" s="158"/>
      <c r="SL106" s="158"/>
      <c r="SM106" s="158"/>
      <c r="SN106" s="158"/>
      <c r="SO106" s="158"/>
      <c r="SP106" s="158"/>
      <c r="SQ106" s="158"/>
      <c r="SR106" s="158"/>
      <c r="SS106" s="158"/>
      <c r="ST106" s="158"/>
      <c r="SU106" s="158"/>
      <c r="SV106" s="158"/>
      <c r="SW106" s="158"/>
      <c r="SX106" s="158"/>
      <c r="SY106" s="158"/>
      <c r="SZ106" s="158"/>
      <c r="TA106" s="158"/>
      <c r="TB106" s="158"/>
      <c r="TC106" s="158"/>
      <c r="TD106" s="158"/>
      <c r="TE106" s="158"/>
      <c r="TF106" s="158"/>
      <c r="TG106" s="158"/>
      <c r="TH106" s="158"/>
      <c r="TI106" s="158"/>
      <c r="TJ106" s="158"/>
      <c r="TK106" s="158"/>
      <c r="TL106" s="158"/>
      <c r="TM106" s="158"/>
      <c r="TN106" s="158"/>
      <c r="TO106" s="158"/>
      <c r="TP106" s="158"/>
      <c r="TQ106" s="158"/>
      <c r="TR106" s="158"/>
      <c r="TS106" s="158"/>
      <c r="TT106" s="158"/>
      <c r="TU106" s="158"/>
      <c r="TV106" s="158"/>
      <c r="TW106" s="158"/>
      <c r="TX106" s="158"/>
      <c r="TY106" s="158"/>
      <c r="TZ106" s="158"/>
      <c r="UA106" s="158"/>
      <c r="UB106" s="158"/>
      <c r="UC106" s="158"/>
      <c r="UD106" s="158"/>
      <c r="UE106" s="158"/>
      <c r="UF106" s="158"/>
      <c r="UG106" s="158"/>
      <c r="UH106" s="158"/>
      <c r="UI106" s="158"/>
      <c r="UJ106" s="158"/>
      <c r="UK106" s="158"/>
      <c r="UL106" s="158"/>
      <c r="UM106" s="158"/>
      <c r="UN106" s="158"/>
      <c r="UO106" s="158"/>
      <c r="UP106" s="158"/>
      <c r="UQ106" s="158"/>
      <c r="US106" s="158"/>
      <c r="UT106" s="158"/>
      <c r="UU106" s="158"/>
      <c r="UV106" s="158"/>
      <c r="UW106" s="158"/>
      <c r="UX106" s="158"/>
      <c r="UY106" s="158"/>
      <c r="UZ106" s="158"/>
      <c r="VA106" s="158"/>
      <c r="VB106" s="158"/>
      <c r="VC106" s="158"/>
      <c r="VD106" s="158"/>
      <c r="VE106" s="158"/>
      <c r="VF106" s="158"/>
      <c r="VG106" s="158"/>
      <c r="VH106" s="158"/>
      <c r="VI106" s="158"/>
      <c r="VJ106" s="158"/>
      <c r="VK106" s="158"/>
      <c r="VL106" s="158"/>
      <c r="VN106" s="158"/>
      <c r="VO106" s="158"/>
      <c r="VP106" s="158"/>
      <c r="VQ106" s="158"/>
      <c r="VR106" s="158"/>
      <c r="VS106" s="158"/>
      <c r="VT106" s="158"/>
      <c r="VU106" s="158"/>
      <c r="VV106" s="158"/>
      <c r="VW106" s="158"/>
      <c r="VX106" s="158"/>
      <c r="VY106" s="158"/>
      <c r="VZ106" s="158"/>
      <c r="WA106" s="158"/>
      <c r="WB106" s="158"/>
      <c r="WC106" s="158"/>
      <c r="WD106" s="158"/>
      <c r="WE106" s="158"/>
      <c r="WF106" s="158"/>
      <c r="WG106" s="158"/>
      <c r="WI106" s="158"/>
      <c r="WJ106" s="158"/>
      <c r="WK106" s="158"/>
      <c r="WL106" s="158"/>
      <c r="WM106" s="158"/>
      <c r="WN106" s="158"/>
      <c r="WO106" s="158"/>
      <c r="WP106" s="158"/>
      <c r="WQ106" s="158"/>
      <c r="WR106" s="158"/>
      <c r="WS106" s="158"/>
      <c r="WT106" s="158"/>
      <c r="WU106" s="158"/>
      <c r="WV106" s="158"/>
      <c r="WW106" s="158"/>
      <c r="WX106" s="158"/>
      <c r="WY106" s="158"/>
      <c r="WZ106" s="158"/>
      <c r="XA106" s="158"/>
      <c r="XB106" s="158"/>
      <c r="XD106" s="158"/>
      <c r="XE106" s="158"/>
      <c r="XF106" s="158"/>
      <c r="XG106" s="158"/>
      <c r="XH106" s="158"/>
      <c r="XI106" s="158"/>
      <c r="XJ106" s="158"/>
      <c r="XK106" s="158"/>
      <c r="XL106" s="158"/>
      <c r="XM106" s="158"/>
      <c r="XN106" s="158"/>
      <c r="XO106" s="158"/>
      <c r="XP106" s="158"/>
      <c r="XQ106" s="158"/>
      <c r="XR106" s="158"/>
      <c r="XS106" s="158"/>
      <c r="XT106" s="158"/>
      <c r="XU106" s="158"/>
      <c r="XV106" s="158"/>
      <c r="XW106" s="158"/>
      <c r="XY106" s="158"/>
      <c r="XZ106" s="158"/>
      <c r="YA106" s="158"/>
      <c r="YB106" s="158"/>
      <c r="YC106" s="158"/>
      <c r="YD106" s="158"/>
      <c r="YE106" s="158"/>
      <c r="YF106" s="158"/>
      <c r="YG106" s="158"/>
      <c r="YH106" s="158"/>
      <c r="YI106" s="158"/>
      <c r="YJ106" s="158"/>
      <c r="YK106" s="158"/>
      <c r="YL106" s="158"/>
      <c r="YM106" s="158"/>
      <c r="YN106" s="158"/>
      <c r="YO106" s="158"/>
      <c r="YP106" s="158"/>
      <c r="YQ106" s="158"/>
      <c r="YR106" s="158"/>
      <c r="YT106" s="158"/>
      <c r="YU106" s="158"/>
      <c r="YV106" s="158"/>
      <c r="YW106" s="158"/>
      <c r="YX106" s="158"/>
      <c r="YY106" s="158"/>
      <c r="YZ106" s="158"/>
      <c r="ZA106" s="158"/>
      <c r="ZB106" s="158"/>
      <c r="ZC106" s="158"/>
      <c r="ZD106" s="158"/>
      <c r="ZE106" s="158"/>
      <c r="ZF106" s="158"/>
      <c r="ZG106" s="158"/>
      <c r="ZH106" s="158"/>
      <c r="ZI106" s="158"/>
      <c r="ZJ106" s="158"/>
      <c r="ZK106" s="158"/>
      <c r="ZL106" s="158"/>
      <c r="ZM106" s="158"/>
      <c r="ZO106" s="158"/>
      <c r="ZP106" s="158"/>
      <c r="ZQ106" s="158"/>
      <c r="ZR106" s="158"/>
      <c r="ZS106" s="158"/>
      <c r="ZT106" s="158"/>
      <c r="ZU106" s="158"/>
      <c r="ZV106" s="158"/>
      <c r="ZW106" s="158"/>
      <c r="ZX106" s="158"/>
      <c r="ZY106" s="158"/>
      <c r="ZZ106" s="158"/>
      <c r="AAA106" s="158"/>
      <c r="AAB106" s="158"/>
      <c r="AAC106" s="158"/>
      <c r="AAD106" s="158"/>
      <c r="AAE106" s="158"/>
      <c r="AAF106" s="158"/>
      <c r="AAG106" s="158"/>
      <c r="AAH106" s="158"/>
      <c r="AAJ106" s="158"/>
      <c r="AAK106" s="158"/>
      <c r="AAL106" s="158"/>
      <c r="AAM106" s="158"/>
      <c r="AAN106" s="158"/>
      <c r="AAO106" s="158"/>
      <c r="AAP106" s="158"/>
      <c r="AAQ106" s="158"/>
      <c r="AAR106" s="158"/>
      <c r="AAS106" s="158"/>
      <c r="AAT106" s="158"/>
      <c r="AAU106" s="158"/>
      <c r="AAV106" s="158"/>
      <c r="AAW106" s="158"/>
      <c r="AAX106" s="158"/>
      <c r="AAY106" s="158"/>
      <c r="AAZ106" s="158"/>
      <c r="ABA106" s="158"/>
      <c r="ABB106" s="158"/>
      <c r="ABC106" s="158"/>
      <c r="ABE106" s="158"/>
      <c r="ABF106" s="158"/>
      <c r="ABG106" s="158"/>
      <c r="ABH106" s="158"/>
      <c r="ABI106" s="158"/>
      <c r="ABJ106" s="158"/>
      <c r="ABK106" s="158"/>
      <c r="ABL106" s="158"/>
      <c r="ABM106" s="158"/>
      <c r="ABN106" s="158"/>
      <c r="ABO106" s="158"/>
      <c r="ABP106" s="158"/>
      <c r="ABQ106" s="158"/>
      <c r="ABR106" s="158"/>
      <c r="ABS106" s="158"/>
      <c r="ABT106" s="158"/>
      <c r="ABU106" s="158"/>
      <c r="ABV106" s="158"/>
      <c r="ABW106" s="158"/>
      <c r="ABX106" s="158"/>
      <c r="ABZ106" s="158"/>
      <c r="ACA106" s="158"/>
      <c r="ACB106" s="158"/>
      <c r="ACC106" s="158"/>
      <c r="ACD106" s="158"/>
      <c r="ACE106" s="158"/>
      <c r="ACF106" s="158"/>
      <c r="ACG106" s="158"/>
      <c r="ACH106" s="158"/>
      <c r="ACI106" s="158"/>
      <c r="ACJ106" s="158"/>
      <c r="ACK106" s="158"/>
      <c r="ACL106" s="158"/>
      <c r="ACM106" s="158"/>
      <c r="ACN106" s="158"/>
      <c r="ACO106" s="158"/>
      <c r="ACP106" s="158"/>
      <c r="ACQ106" s="158"/>
      <c r="ACR106" s="158"/>
      <c r="ACS106" s="158"/>
      <c r="ACU106" s="158"/>
      <c r="ACV106" s="158"/>
      <c r="ACW106" s="158"/>
      <c r="ACX106" s="158"/>
      <c r="ACY106" s="158"/>
      <c r="ACZ106" s="158"/>
      <c r="ADA106" s="158"/>
      <c r="ADB106" s="158"/>
      <c r="ADC106" s="158"/>
      <c r="ADD106" s="158"/>
      <c r="ADE106" s="158"/>
      <c r="ADF106" s="158"/>
      <c r="ADG106" s="158"/>
      <c r="ADH106" s="158"/>
      <c r="ADI106" s="158"/>
      <c r="ADJ106" s="158"/>
      <c r="ADK106" s="158"/>
      <c r="ADL106" s="158"/>
      <c r="ADM106" s="158"/>
      <c r="ADN106" s="158"/>
      <c r="ADP106" s="158"/>
      <c r="ADQ106" s="158"/>
      <c r="ADR106" s="158"/>
      <c r="ADS106" s="158"/>
      <c r="ADT106" s="158"/>
      <c r="ADU106" s="158"/>
      <c r="ADV106" s="158"/>
      <c r="ADW106" s="158"/>
      <c r="ADX106" s="158"/>
      <c r="ADY106" s="158"/>
      <c r="ADZ106" s="158"/>
      <c r="AEA106" s="158"/>
      <c r="AEB106" s="158"/>
      <c r="AEC106" s="158"/>
      <c r="AED106" s="158"/>
      <c r="AEE106" s="158"/>
      <c r="AEF106" s="158"/>
      <c r="AEG106" s="158"/>
      <c r="AEH106" s="158"/>
      <c r="AEI106" s="158"/>
      <c r="AEK106" s="158"/>
      <c r="AEL106" s="158"/>
      <c r="AEM106" s="158"/>
      <c r="AEN106" s="158"/>
      <c r="AEO106" s="158"/>
      <c r="AEP106" s="158"/>
      <c r="AEQ106" s="158"/>
      <c r="AER106" s="158"/>
      <c r="AES106" s="158"/>
      <c r="AET106" s="158"/>
      <c r="AEU106" s="158"/>
      <c r="AEV106" s="158"/>
      <c r="AEW106" s="158"/>
      <c r="AEX106" s="158"/>
      <c r="AEY106" s="158"/>
      <c r="AEZ106" s="158"/>
      <c r="AFA106" s="158"/>
      <c r="AFB106" s="158"/>
      <c r="AFC106" s="158"/>
      <c r="AFD106" s="158"/>
    </row>
    <row r="107" spans="1:836" s="159" customFormat="1" ht="20.100000000000001" customHeight="1" outlineLevel="4">
      <c r="A107" s="166"/>
      <c r="B107" s="162" t="s">
        <v>506</v>
      </c>
      <c r="C107" s="100" t="s">
        <v>509</v>
      </c>
      <c r="D107" s="110"/>
      <c r="E107" s="167"/>
      <c r="F107" s="211">
        <f>F102</f>
        <v>45609</v>
      </c>
      <c r="G107" s="212">
        <f t="shared" si="88"/>
        <v>45615</v>
      </c>
      <c r="H107" s="156">
        <v>7</v>
      </c>
      <c r="I107" s="157">
        <f t="shared" ca="1" si="80"/>
        <v>0</v>
      </c>
      <c r="J107" s="207">
        <f t="shared" ca="1" si="89"/>
        <v>0</v>
      </c>
      <c r="K107" s="111">
        <v>0</v>
      </c>
      <c r="L107" s="158"/>
      <c r="M107" s="158"/>
      <c r="N107" s="158"/>
      <c r="O107" s="158"/>
      <c r="P107" s="158"/>
      <c r="Q107" s="158"/>
      <c r="R107" s="158"/>
      <c r="S107" s="158"/>
      <c r="T107" s="158"/>
      <c r="U107" s="158"/>
      <c r="V107" s="158"/>
      <c r="W107" s="158"/>
      <c r="X107" s="158"/>
      <c r="Y107" s="158"/>
      <c r="Z107" s="158"/>
      <c r="AA107" s="158"/>
      <c r="AB107" s="158"/>
      <c r="AC107" s="158"/>
      <c r="AD107" s="158"/>
      <c r="AE107" s="158"/>
      <c r="AF107" s="158"/>
      <c r="AG107" s="158"/>
      <c r="AH107" s="158"/>
      <c r="AI107" s="158"/>
      <c r="AJ107" s="158"/>
      <c r="AK107" s="158"/>
      <c r="AL107" s="158"/>
      <c r="AM107" s="158"/>
      <c r="AN107" s="158"/>
      <c r="AO107" s="158"/>
      <c r="AP107" s="158"/>
      <c r="AQ107" s="158"/>
      <c r="AR107" s="158"/>
      <c r="AS107" s="158"/>
      <c r="AT107" s="158"/>
      <c r="AU107" s="158"/>
      <c r="AV107" s="158"/>
      <c r="AW107" s="158"/>
      <c r="AX107" s="158"/>
      <c r="AY107" s="158"/>
      <c r="AZ107" s="158"/>
      <c r="BA107" s="158"/>
      <c r="BB107" s="158"/>
      <c r="BC107" s="158"/>
      <c r="BD107" s="158"/>
      <c r="BE107" s="158"/>
      <c r="BF107" s="158"/>
      <c r="BG107" s="158"/>
      <c r="BH107" s="158"/>
      <c r="BI107" s="158"/>
      <c r="BJ107" s="158"/>
      <c r="BK107" s="158"/>
      <c r="BL107" s="158"/>
      <c r="BM107" s="158"/>
      <c r="BN107" s="158"/>
      <c r="BO107" s="158"/>
      <c r="BP107" s="158"/>
      <c r="BQ107" s="158"/>
      <c r="BR107" s="158"/>
      <c r="BS107" s="158"/>
      <c r="BT107" s="158"/>
      <c r="BU107" s="158"/>
      <c r="BV107" s="158"/>
      <c r="BW107" s="158"/>
      <c r="BX107" s="158"/>
      <c r="BY107" s="158"/>
      <c r="BZ107" s="158"/>
      <c r="CA107" s="158"/>
      <c r="CB107" s="158"/>
      <c r="CC107" s="158"/>
      <c r="CD107" s="158"/>
      <c r="CE107" s="158"/>
      <c r="CF107" s="158"/>
      <c r="CG107" s="158"/>
      <c r="CH107" s="158"/>
      <c r="CI107" s="158"/>
      <c r="CJ107" s="158"/>
      <c r="CK107" s="158"/>
      <c r="CL107" s="158"/>
      <c r="CM107" s="158"/>
      <c r="CN107" s="158"/>
      <c r="CO107" s="158"/>
      <c r="CP107" s="158"/>
      <c r="CQ107" s="158"/>
      <c r="CR107" s="158"/>
      <c r="CS107" s="158"/>
      <c r="CT107" s="158"/>
      <c r="CU107" s="158"/>
      <c r="CV107" s="158"/>
      <c r="CW107" s="158"/>
      <c r="CX107" s="158"/>
      <c r="CY107" s="158"/>
      <c r="CZ107" s="158"/>
      <c r="DA107" s="158"/>
      <c r="DB107" s="158"/>
      <c r="DC107" s="158"/>
      <c r="DD107" s="158"/>
      <c r="DE107" s="158"/>
      <c r="DF107" s="158"/>
      <c r="DG107" s="158"/>
      <c r="DH107" s="158"/>
      <c r="DI107" s="158"/>
      <c r="DJ107" s="158"/>
      <c r="DK107" s="158"/>
      <c r="DL107" s="158"/>
      <c r="DM107" s="158"/>
      <c r="DN107" s="158"/>
      <c r="DO107" s="158"/>
      <c r="DP107" s="158"/>
      <c r="DQ107" s="158"/>
      <c r="DR107" s="158"/>
      <c r="DS107" s="158"/>
      <c r="DT107" s="158"/>
      <c r="DU107" s="158"/>
      <c r="DV107" s="158"/>
      <c r="DW107" s="158"/>
      <c r="DX107" s="158"/>
      <c r="DY107" s="158"/>
      <c r="DZ107" s="158"/>
      <c r="EA107" s="158"/>
      <c r="EB107" s="158"/>
      <c r="EC107" s="158"/>
      <c r="ED107" s="158"/>
      <c r="EE107" s="158"/>
      <c r="EF107" s="158"/>
      <c r="EG107" s="158"/>
      <c r="EH107" s="158"/>
      <c r="EI107" s="158"/>
      <c r="EJ107" s="158"/>
      <c r="EK107" s="158"/>
      <c r="EL107" s="158"/>
      <c r="EM107" s="158"/>
      <c r="EN107" s="158"/>
      <c r="EO107" s="158"/>
      <c r="EP107" s="158"/>
      <c r="EQ107" s="158"/>
      <c r="ER107" s="158"/>
      <c r="ES107" s="158"/>
      <c r="ET107" s="158"/>
      <c r="EU107" s="158"/>
      <c r="EV107" s="158"/>
      <c r="EW107" s="158"/>
      <c r="EX107" s="158"/>
      <c r="EY107" s="158"/>
      <c r="EZ107" s="158"/>
      <c r="FA107" s="158"/>
      <c r="FB107" s="158"/>
      <c r="FC107" s="158"/>
      <c r="FD107" s="158"/>
      <c r="FE107" s="158"/>
      <c r="FF107" s="158"/>
      <c r="FG107" s="158"/>
      <c r="FH107" s="158"/>
      <c r="FI107" s="158"/>
      <c r="FJ107" s="158"/>
      <c r="FK107" s="158"/>
      <c r="FL107" s="158"/>
      <c r="FM107" s="158"/>
      <c r="FN107" s="158"/>
      <c r="FO107" s="158"/>
      <c r="FP107" s="158"/>
      <c r="FQ107" s="158"/>
      <c r="FR107" s="158"/>
      <c r="FS107" s="158"/>
      <c r="FT107" s="158"/>
      <c r="FU107" s="158"/>
      <c r="FV107" s="158"/>
      <c r="FW107" s="158"/>
      <c r="FX107" s="158"/>
      <c r="FY107" s="158"/>
      <c r="FZ107" s="158"/>
      <c r="GA107" s="158"/>
      <c r="GB107" s="158"/>
      <c r="GC107" s="158"/>
      <c r="GD107" s="158"/>
      <c r="GE107" s="158"/>
      <c r="GF107" s="158"/>
      <c r="GG107" s="158"/>
      <c r="GH107" s="158"/>
      <c r="GI107" s="158"/>
      <c r="GJ107" s="158"/>
      <c r="GK107" s="158"/>
      <c r="GL107" s="158"/>
      <c r="GM107" s="158"/>
      <c r="GN107" s="158"/>
      <c r="GO107" s="158"/>
      <c r="GP107" s="158"/>
      <c r="GQ107" s="158"/>
      <c r="GR107" s="158"/>
      <c r="GS107" s="158"/>
      <c r="GT107" s="158"/>
      <c r="GU107" s="158"/>
      <c r="GV107" s="158"/>
      <c r="GW107" s="158"/>
      <c r="GX107" s="158"/>
      <c r="GY107" s="158"/>
      <c r="GZ107" s="158"/>
      <c r="HA107" s="158"/>
      <c r="HB107" s="158"/>
      <c r="HC107" s="158"/>
      <c r="HD107" s="158"/>
      <c r="HE107" s="158"/>
      <c r="HF107" s="158"/>
      <c r="HG107" s="158"/>
      <c r="HH107" s="158"/>
      <c r="HI107" s="158"/>
      <c r="HJ107" s="158"/>
      <c r="HK107" s="158"/>
      <c r="HL107" s="158"/>
      <c r="HM107" s="158"/>
      <c r="HN107" s="158"/>
      <c r="HO107" s="158"/>
      <c r="HP107" s="158"/>
      <c r="HQ107" s="158"/>
      <c r="HR107" s="158"/>
      <c r="HS107" s="158"/>
      <c r="HT107" s="158"/>
      <c r="HU107" s="158"/>
      <c r="HV107" s="158"/>
      <c r="HW107" s="158"/>
      <c r="HX107" s="158"/>
      <c r="HY107" s="158"/>
      <c r="HZ107" s="158"/>
      <c r="IA107" s="158"/>
      <c r="IB107" s="158"/>
      <c r="IC107" s="158"/>
      <c r="ID107" s="158"/>
      <c r="IE107" s="158"/>
      <c r="IF107" s="158"/>
      <c r="IG107" s="158"/>
      <c r="IH107" s="158"/>
      <c r="II107" s="158"/>
      <c r="IJ107" s="158"/>
      <c r="IK107" s="158"/>
      <c r="IL107" s="158"/>
      <c r="IM107" s="158"/>
      <c r="IN107" s="158"/>
      <c r="IO107" s="158"/>
      <c r="IP107" s="158"/>
      <c r="IQ107" s="158"/>
      <c r="IR107" s="158"/>
      <c r="IS107" s="158"/>
      <c r="IT107" s="158"/>
      <c r="IU107" s="158"/>
      <c r="IV107" s="158"/>
      <c r="IW107" s="158"/>
      <c r="IX107" s="158"/>
      <c r="IY107" s="158"/>
      <c r="IZ107" s="158"/>
      <c r="JA107" s="158"/>
      <c r="JB107" s="158"/>
      <c r="JC107" s="158"/>
      <c r="JD107" s="158"/>
      <c r="JE107" s="158"/>
      <c r="JF107" s="158"/>
      <c r="JG107" s="158"/>
      <c r="JH107" s="158"/>
      <c r="JI107" s="158"/>
      <c r="JJ107" s="158"/>
      <c r="JK107" s="158"/>
      <c r="JL107" s="158"/>
      <c r="JM107" s="158"/>
      <c r="JN107" s="158"/>
      <c r="JO107" s="158"/>
      <c r="JP107" s="158"/>
      <c r="JQ107" s="158"/>
      <c r="JR107" s="158"/>
      <c r="JS107" s="158"/>
      <c r="JT107" s="158"/>
      <c r="JU107" s="158"/>
      <c r="JV107" s="158"/>
      <c r="JW107" s="158"/>
      <c r="JX107" s="158"/>
      <c r="JY107" s="158"/>
      <c r="JZ107" s="158"/>
      <c r="KA107" s="158"/>
      <c r="KB107" s="158"/>
      <c r="KC107" s="158"/>
      <c r="KD107" s="158"/>
      <c r="KE107" s="158"/>
      <c r="KF107" s="158"/>
      <c r="KG107" s="158"/>
      <c r="KH107" s="158"/>
      <c r="KI107" s="158"/>
      <c r="KJ107" s="158"/>
      <c r="KK107" s="158"/>
      <c r="KL107" s="158"/>
      <c r="KM107" s="158"/>
      <c r="KN107" s="158"/>
      <c r="KO107" s="158"/>
      <c r="KP107" s="158"/>
      <c r="KQ107" s="158"/>
      <c r="KR107" s="158"/>
      <c r="KS107" s="158"/>
      <c r="KT107" s="158"/>
      <c r="KU107" s="158"/>
      <c r="KV107" s="158"/>
      <c r="KW107" s="158"/>
      <c r="KX107" s="158"/>
      <c r="KY107" s="158"/>
      <c r="KZ107" s="158"/>
      <c r="LA107" s="158"/>
      <c r="LB107" s="158"/>
      <c r="LC107" s="158"/>
      <c r="LD107" s="158"/>
      <c r="LE107" s="158"/>
      <c r="LF107" s="158"/>
      <c r="LG107" s="158"/>
      <c r="LH107" s="158"/>
      <c r="LI107" s="158"/>
      <c r="LJ107" s="158"/>
      <c r="LK107" s="158"/>
      <c r="LL107" s="158"/>
      <c r="LM107" s="158"/>
      <c r="LN107" s="158"/>
      <c r="LO107" s="158"/>
      <c r="LP107" s="158"/>
      <c r="LQ107" s="158"/>
      <c r="LR107" s="158"/>
      <c r="LS107" s="158"/>
      <c r="LT107" s="158"/>
      <c r="LU107" s="158"/>
      <c r="LV107" s="158"/>
      <c r="LW107" s="158"/>
      <c r="LX107" s="158"/>
      <c r="LY107" s="158"/>
      <c r="LZ107" s="158"/>
      <c r="MA107" s="158"/>
      <c r="MB107" s="158"/>
      <c r="MC107" s="158"/>
      <c r="MD107" s="158"/>
      <c r="ME107" s="158"/>
      <c r="MF107" s="158"/>
      <c r="MG107" s="158"/>
      <c r="MH107" s="158"/>
      <c r="MI107" s="158"/>
      <c r="MJ107" s="158"/>
      <c r="MK107" s="158"/>
      <c r="ML107" s="158"/>
      <c r="MM107" s="158"/>
      <c r="MN107" s="158"/>
      <c r="MO107" s="158"/>
      <c r="MP107" s="158"/>
      <c r="MQ107" s="158"/>
      <c r="MR107" s="158"/>
      <c r="MS107" s="158"/>
      <c r="MT107" s="158"/>
      <c r="MU107" s="158"/>
      <c r="MV107" s="158"/>
      <c r="MW107" s="158"/>
      <c r="MX107" s="158"/>
      <c r="MY107" s="158"/>
      <c r="MZ107" s="158"/>
      <c r="NA107" s="158"/>
      <c r="NB107" s="158"/>
      <c r="NC107" s="158"/>
      <c r="ND107" s="158"/>
      <c r="NE107" s="158"/>
      <c r="NF107" s="158"/>
      <c r="NG107" s="158"/>
      <c r="NH107" s="158"/>
      <c r="NI107" s="158"/>
      <c r="NJ107" s="158"/>
      <c r="NK107" s="158"/>
      <c r="NL107" s="158"/>
      <c r="NM107" s="158"/>
      <c r="NN107" s="158"/>
      <c r="NO107" s="158"/>
      <c r="NP107" s="158"/>
      <c r="NQ107" s="158"/>
      <c r="NR107" s="158"/>
      <c r="NS107" s="158"/>
      <c r="NT107" s="158"/>
      <c r="NU107" s="158"/>
      <c r="NV107" s="158"/>
      <c r="NW107" s="158"/>
      <c r="NX107" s="158"/>
      <c r="NY107" s="158"/>
      <c r="NZ107" s="158"/>
      <c r="OA107" s="158"/>
      <c r="OB107" s="158"/>
      <c r="OC107" s="158"/>
      <c r="OD107" s="158"/>
      <c r="OE107" s="158"/>
      <c r="OF107" s="158"/>
      <c r="OG107" s="158"/>
      <c r="OH107" s="158"/>
      <c r="OI107" s="158"/>
      <c r="OJ107" s="158"/>
      <c r="OK107" s="158"/>
      <c r="OL107" s="158"/>
      <c r="OM107" s="158"/>
      <c r="ON107" s="158"/>
      <c r="OO107" s="158"/>
      <c r="OP107" s="158"/>
      <c r="OQ107" s="158"/>
      <c r="OR107" s="158"/>
      <c r="OS107" s="158"/>
      <c r="OT107" s="158"/>
      <c r="OU107" s="158"/>
      <c r="OV107" s="158"/>
      <c r="OW107" s="158"/>
      <c r="OX107" s="158"/>
      <c r="OY107" s="158"/>
      <c r="OZ107" s="158"/>
      <c r="PA107" s="158"/>
      <c r="PB107" s="158"/>
      <c r="PC107" s="158"/>
      <c r="PD107" s="158"/>
      <c r="PE107" s="158"/>
      <c r="PF107" s="158"/>
      <c r="PG107" s="158"/>
      <c r="PH107" s="158"/>
      <c r="PI107" s="158"/>
      <c r="PJ107" s="158"/>
      <c r="PK107" s="158"/>
      <c r="PL107" s="158"/>
      <c r="PM107" s="158"/>
      <c r="PN107" s="158"/>
      <c r="PO107" s="158"/>
      <c r="PP107" s="158"/>
      <c r="PQ107" s="158"/>
      <c r="PR107" s="158"/>
      <c r="PS107" s="158"/>
      <c r="PT107" s="158"/>
      <c r="PU107" s="158"/>
      <c r="PV107" s="158"/>
      <c r="PW107" s="158"/>
      <c r="PX107" s="158"/>
      <c r="PY107" s="158"/>
      <c r="PZ107" s="158"/>
      <c r="QA107" s="158"/>
      <c r="QB107" s="158"/>
      <c r="QC107" s="158"/>
      <c r="QD107" s="158"/>
      <c r="QE107" s="158"/>
      <c r="QF107" s="158"/>
      <c r="QG107" s="158"/>
      <c r="QH107" s="158"/>
      <c r="QI107" s="158"/>
      <c r="QJ107" s="158"/>
      <c r="QK107" s="158"/>
      <c r="QL107" s="158"/>
      <c r="QM107" s="158"/>
      <c r="QN107" s="158"/>
      <c r="QO107" s="158"/>
      <c r="QP107" s="158"/>
      <c r="QQ107" s="158"/>
      <c r="QR107" s="158"/>
      <c r="QS107" s="158"/>
      <c r="QT107" s="158"/>
      <c r="QU107" s="158"/>
      <c r="QV107" s="158"/>
      <c r="QW107" s="158"/>
      <c r="QX107" s="158"/>
      <c r="QY107" s="158"/>
      <c r="QZ107" s="158"/>
      <c r="RA107" s="158"/>
      <c r="RB107" s="158"/>
      <c r="RC107" s="158"/>
      <c r="RD107" s="158"/>
      <c r="RE107" s="158"/>
      <c r="RF107" s="158"/>
      <c r="RG107" s="158"/>
      <c r="RH107" s="158"/>
      <c r="RI107" s="158"/>
      <c r="RJ107" s="158"/>
      <c r="RK107" s="158"/>
      <c r="RL107" s="158"/>
      <c r="RM107" s="158"/>
      <c r="RN107" s="158"/>
      <c r="RO107" s="158"/>
      <c r="RP107" s="158"/>
      <c r="RQ107" s="158"/>
      <c r="RR107" s="158"/>
      <c r="RS107" s="158"/>
      <c r="RT107" s="158"/>
      <c r="RU107" s="158"/>
      <c r="RV107" s="158"/>
      <c r="RW107" s="158"/>
      <c r="RX107" s="158"/>
      <c r="RY107" s="158"/>
      <c r="RZ107" s="158"/>
      <c r="SA107" s="158"/>
      <c r="SB107" s="158"/>
      <c r="SC107" s="158"/>
      <c r="SD107" s="158"/>
      <c r="SE107" s="158"/>
      <c r="SF107" s="158"/>
      <c r="SG107" s="158"/>
      <c r="SH107" s="158"/>
      <c r="SI107" s="158"/>
      <c r="SJ107" s="158"/>
      <c r="SK107" s="158"/>
      <c r="SL107" s="158"/>
      <c r="SM107" s="158"/>
      <c r="SN107" s="158"/>
      <c r="SO107" s="158"/>
      <c r="SP107" s="158"/>
      <c r="SQ107" s="158"/>
      <c r="SR107" s="158"/>
      <c r="SS107" s="158"/>
      <c r="ST107" s="158"/>
      <c r="SU107" s="158"/>
      <c r="SV107" s="158"/>
      <c r="SW107" s="158"/>
      <c r="SX107" s="158"/>
      <c r="SY107" s="158"/>
      <c r="SZ107" s="158"/>
      <c r="TA107" s="158"/>
      <c r="TB107" s="158"/>
      <c r="TC107" s="158"/>
      <c r="TD107" s="158"/>
      <c r="TE107" s="158"/>
      <c r="TF107" s="158"/>
      <c r="TG107" s="158"/>
      <c r="TH107" s="158"/>
      <c r="TI107" s="158"/>
      <c r="TJ107" s="158"/>
      <c r="TK107" s="158"/>
      <c r="TL107" s="158"/>
      <c r="TM107" s="158"/>
      <c r="TN107" s="158"/>
      <c r="TO107" s="158"/>
      <c r="TP107" s="158"/>
      <c r="TQ107" s="158"/>
      <c r="TR107" s="158"/>
      <c r="TS107" s="158"/>
      <c r="TT107" s="158"/>
      <c r="TU107" s="158"/>
      <c r="TV107" s="158"/>
      <c r="TW107" s="158"/>
      <c r="TX107" s="158"/>
      <c r="TY107" s="158"/>
      <c r="TZ107" s="158"/>
      <c r="UA107" s="158"/>
      <c r="UB107" s="158"/>
      <c r="UC107" s="158"/>
      <c r="UD107" s="158"/>
      <c r="UE107" s="158"/>
      <c r="UF107" s="158"/>
      <c r="UG107" s="158"/>
      <c r="UH107" s="158"/>
      <c r="UI107" s="158"/>
      <c r="UJ107" s="158"/>
      <c r="UK107" s="158"/>
      <c r="UL107" s="158"/>
      <c r="UM107" s="158"/>
      <c r="UN107" s="158"/>
      <c r="UO107" s="158"/>
      <c r="UP107" s="158"/>
      <c r="UQ107" s="158"/>
      <c r="US107" s="158"/>
      <c r="UT107" s="158"/>
      <c r="UU107" s="158"/>
      <c r="UV107" s="158"/>
      <c r="UW107" s="158"/>
      <c r="UX107" s="158"/>
      <c r="UY107" s="158"/>
      <c r="UZ107" s="158"/>
      <c r="VA107" s="158"/>
      <c r="VB107" s="158"/>
      <c r="VC107" s="158"/>
      <c r="VD107" s="158"/>
      <c r="VE107" s="158"/>
      <c r="VF107" s="158"/>
      <c r="VG107" s="158"/>
      <c r="VH107" s="158"/>
      <c r="VI107" s="158"/>
      <c r="VJ107" s="158"/>
      <c r="VK107" s="158"/>
      <c r="VL107" s="158"/>
      <c r="VN107" s="158"/>
      <c r="VO107" s="158"/>
      <c r="VP107" s="158"/>
      <c r="VQ107" s="158"/>
      <c r="VR107" s="158"/>
      <c r="VS107" s="158"/>
      <c r="VT107" s="158"/>
      <c r="VU107" s="158"/>
      <c r="VV107" s="158"/>
      <c r="VW107" s="158"/>
      <c r="VX107" s="158"/>
      <c r="VY107" s="158"/>
      <c r="VZ107" s="158"/>
      <c r="WA107" s="158"/>
      <c r="WB107" s="158"/>
      <c r="WC107" s="158"/>
      <c r="WD107" s="158"/>
      <c r="WE107" s="158"/>
      <c r="WF107" s="158"/>
      <c r="WG107" s="158"/>
      <c r="WI107" s="158"/>
      <c r="WJ107" s="158"/>
      <c r="WK107" s="158"/>
      <c r="WL107" s="158"/>
      <c r="WM107" s="158"/>
      <c r="WN107" s="158"/>
      <c r="WO107" s="158"/>
      <c r="WP107" s="158"/>
      <c r="WQ107" s="158"/>
      <c r="WR107" s="158"/>
      <c r="WS107" s="158"/>
      <c r="WT107" s="158"/>
      <c r="WU107" s="158"/>
      <c r="WV107" s="158"/>
      <c r="WW107" s="158"/>
      <c r="WX107" s="158"/>
      <c r="WY107" s="158"/>
      <c r="WZ107" s="158"/>
      <c r="XA107" s="158"/>
      <c r="XB107" s="158"/>
      <c r="XD107" s="158"/>
      <c r="XE107" s="158"/>
      <c r="XF107" s="158"/>
      <c r="XG107" s="158"/>
      <c r="XH107" s="158"/>
      <c r="XI107" s="158"/>
      <c r="XJ107" s="158"/>
      <c r="XK107" s="158"/>
      <c r="XL107" s="158"/>
      <c r="XM107" s="158"/>
      <c r="XN107" s="158"/>
      <c r="XO107" s="158"/>
      <c r="XP107" s="158"/>
      <c r="XQ107" s="158"/>
      <c r="XR107" s="158"/>
      <c r="XS107" s="158"/>
      <c r="XT107" s="158"/>
      <c r="XU107" s="158"/>
      <c r="XV107" s="158"/>
      <c r="XW107" s="158"/>
      <c r="XY107" s="158"/>
      <c r="XZ107" s="158"/>
      <c r="YA107" s="158"/>
      <c r="YB107" s="158"/>
      <c r="YC107" s="158"/>
      <c r="YD107" s="158"/>
      <c r="YE107" s="158"/>
      <c r="YF107" s="158"/>
      <c r="YG107" s="158"/>
      <c r="YH107" s="158"/>
      <c r="YI107" s="158"/>
      <c r="YJ107" s="158"/>
      <c r="YK107" s="158"/>
      <c r="YL107" s="158"/>
      <c r="YM107" s="158"/>
      <c r="YN107" s="158"/>
      <c r="YO107" s="158"/>
      <c r="YP107" s="158"/>
      <c r="YQ107" s="158"/>
      <c r="YR107" s="158"/>
      <c r="YT107" s="158"/>
      <c r="YU107" s="158"/>
      <c r="YV107" s="158"/>
      <c r="YW107" s="158"/>
      <c r="YX107" s="158"/>
      <c r="YY107" s="158"/>
      <c r="YZ107" s="158"/>
      <c r="ZA107" s="158"/>
      <c r="ZB107" s="158"/>
      <c r="ZC107" s="158"/>
      <c r="ZD107" s="158"/>
      <c r="ZE107" s="158"/>
      <c r="ZF107" s="158"/>
      <c r="ZG107" s="158"/>
      <c r="ZH107" s="158"/>
      <c r="ZI107" s="158"/>
      <c r="ZJ107" s="158"/>
      <c r="ZK107" s="158"/>
      <c r="ZL107" s="158"/>
      <c r="ZM107" s="158"/>
      <c r="ZO107" s="158"/>
      <c r="ZP107" s="158"/>
      <c r="ZQ107" s="158"/>
      <c r="ZR107" s="158"/>
      <c r="ZS107" s="158"/>
      <c r="ZT107" s="158"/>
      <c r="ZU107" s="158"/>
      <c r="ZV107" s="158"/>
      <c r="ZW107" s="158"/>
      <c r="ZX107" s="158"/>
      <c r="ZY107" s="158"/>
      <c r="ZZ107" s="158"/>
      <c r="AAA107" s="158"/>
      <c r="AAB107" s="158"/>
      <c r="AAC107" s="158"/>
      <c r="AAD107" s="158"/>
      <c r="AAE107" s="158"/>
      <c r="AAF107" s="158"/>
      <c r="AAG107" s="158"/>
      <c r="AAH107" s="158"/>
      <c r="AAJ107" s="158"/>
      <c r="AAK107" s="158"/>
      <c r="AAL107" s="158"/>
      <c r="AAM107" s="158"/>
      <c r="AAN107" s="158"/>
      <c r="AAO107" s="158"/>
      <c r="AAP107" s="158"/>
      <c r="AAQ107" s="158"/>
      <c r="AAR107" s="158"/>
      <c r="AAS107" s="158"/>
      <c r="AAT107" s="158"/>
      <c r="AAU107" s="158"/>
      <c r="AAV107" s="158"/>
      <c r="AAW107" s="158"/>
      <c r="AAX107" s="158"/>
      <c r="AAY107" s="158"/>
      <c r="AAZ107" s="158"/>
      <c r="ABA107" s="158"/>
      <c r="ABB107" s="158"/>
      <c r="ABC107" s="158"/>
      <c r="ABE107" s="158"/>
      <c r="ABF107" s="158"/>
      <c r="ABG107" s="158"/>
      <c r="ABH107" s="158"/>
      <c r="ABI107" s="158"/>
      <c r="ABJ107" s="158"/>
      <c r="ABK107" s="158"/>
      <c r="ABL107" s="158"/>
      <c r="ABM107" s="158"/>
      <c r="ABN107" s="158"/>
      <c r="ABO107" s="158"/>
      <c r="ABP107" s="158"/>
      <c r="ABQ107" s="158"/>
      <c r="ABR107" s="158"/>
      <c r="ABS107" s="158"/>
      <c r="ABT107" s="158"/>
      <c r="ABU107" s="158"/>
      <c r="ABV107" s="158"/>
      <c r="ABW107" s="158"/>
      <c r="ABX107" s="158"/>
      <c r="ABZ107" s="158"/>
      <c r="ACA107" s="158"/>
      <c r="ACB107" s="158"/>
      <c r="ACC107" s="158"/>
      <c r="ACD107" s="158"/>
      <c r="ACE107" s="158"/>
      <c r="ACF107" s="158"/>
      <c r="ACG107" s="158"/>
      <c r="ACH107" s="158"/>
      <c r="ACI107" s="158"/>
      <c r="ACJ107" s="158"/>
      <c r="ACK107" s="158"/>
      <c r="ACL107" s="158"/>
      <c r="ACM107" s="158"/>
      <c r="ACN107" s="158"/>
      <c r="ACO107" s="158"/>
      <c r="ACP107" s="158"/>
      <c r="ACQ107" s="158"/>
      <c r="ACR107" s="158"/>
      <c r="ACS107" s="158"/>
      <c r="ACU107" s="158"/>
      <c r="ACV107" s="158"/>
      <c r="ACW107" s="158"/>
      <c r="ACX107" s="158"/>
      <c r="ACY107" s="158"/>
      <c r="ACZ107" s="158"/>
      <c r="ADA107" s="158"/>
      <c r="ADB107" s="158"/>
      <c r="ADC107" s="158"/>
      <c r="ADD107" s="158"/>
      <c r="ADE107" s="158"/>
      <c r="ADF107" s="158"/>
      <c r="ADG107" s="158"/>
      <c r="ADH107" s="158"/>
      <c r="ADI107" s="158"/>
      <c r="ADJ107" s="158"/>
      <c r="ADK107" s="158"/>
      <c r="ADL107" s="158"/>
      <c r="ADM107" s="158"/>
      <c r="ADN107" s="158"/>
      <c r="ADP107" s="158"/>
      <c r="ADQ107" s="158"/>
      <c r="ADR107" s="158"/>
      <c r="ADS107" s="158"/>
      <c r="ADT107" s="158"/>
      <c r="ADU107" s="158"/>
      <c r="ADV107" s="158"/>
      <c r="ADW107" s="158"/>
      <c r="ADX107" s="158"/>
      <c r="ADY107" s="158"/>
      <c r="ADZ107" s="158"/>
      <c r="AEA107" s="158"/>
      <c r="AEB107" s="158"/>
      <c r="AEC107" s="158"/>
      <c r="AED107" s="158"/>
      <c r="AEE107" s="158"/>
      <c r="AEF107" s="158"/>
      <c r="AEG107" s="158"/>
      <c r="AEH107" s="158"/>
      <c r="AEI107" s="158"/>
      <c r="AEK107" s="158"/>
      <c r="AEL107" s="158"/>
      <c r="AEM107" s="158"/>
      <c r="AEN107" s="158"/>
      <c r="AEO107" s="158"/>
      <c r="AEP107" s="158"/>
      <c r="AEQ107" s="158"/>
      <c r="AER107" s="158"/>
      <c r="AES107" s="158"/>
      <c r="AET107" s="158"/>
      <c r="AEU107" s="158"/>
      <c r="AEV107" s="158"/>
      <c r="AEW107" s="158"/>
      <c r="AEX107" s="158"/>
      <c r="AEY107" s="158"/>
      <c r="AEZ107" s="158"/>
      <c r="AFA107" s="158"/>
      <c r="AFB107" s="158"/>
      <c r="AFC107" s="158"/>
      <c r="AFD107" s="158"/>
    </row>
    <row r="108" spans="1:836" s="151" customFormat="1" ht="20.100000000000001" customHeight="1" outlineLevel="1">
      <c r="A108" s="93" t="s">
        <v>510</v>
      </c>
      <c r="B108" s="94" t="s">
        <v>374</v>
      </c>
      <c r="C108" s="108" t="s">
        <v>511</v>
      </c>
      <c r="D108" s="109"/>
      <c r="E108" s="165"/>
      <c r="F108" s="204">
        <f>MIN(F109:F112)</f>
        <v>45554</v>
      </c>
      <c r="G108" s="204">
        <f>MAX(G109:G112)</f>
        <v>45622</v>
      </c>
      <c r="H108" s="96">
        <f t="shared" ref="H108" si="90">$G108-$F108+1</f>
        <v>69</v>
      </c>
      <c r="I108" s="97">
        <f t="shared" ca="1" si="80"/>
        <v>0</v>
      </c>
      <c r="J108" s="205">
        <f ca="1">AVERAGE(J109:J112)*2</f>
        <v>0</v>
      </c>
      <c r="K108" s="97">
        <f ca="1">I108+J108/H108</f>
        <v>0</v>
      </c>
      <c r="L108" s="150"/>
      <c r="M108" s="150"/>
      <c r="N108" s="150"/>
      <c r="O108" s="150"/>
      <c r="P108" s="150"/>
      <c r="Q108" s="150"/>
      <c r="R108" s="150"/>
      <c r="S108" s="150"/>
      <c r="T108" s="150"/>
      <c r="U108" s="150"/>
      <c r="V108" s="150"/>
      <c r="W108" s="150"/>
      <c r="X108" s="150"/>
      <c r="Y108" s="150"/>
      <c r="Z108" s="150"/>
      <c r="AA108" s="150"/>
      <c r="AB108" s="150"/>
      <c r="AC108" s="150"/>
      <c r="AD108" s="150"/>
      <c r="AE108" s="150"/>
      <c r="AF108" s="150"/>
      <c r="AG108" s="150"/>
      <c r="AH108" s="150"/>
      <c r="AI108" s="150"/>
      <c r="AJ108" s="150"/>
      <c r="AK108" s="150"/>
      <c r="AL108" s="150"/>
      <c r="AM108" s="150"/>
      <c r="AN108" s="150"/>
      <c r="AO108" s="150"/>
      <c r="AP108" s="150"/>
      <c r="AQ108" s="150"/>
      <c r="AR108" s="150"/>
      <c r="AS108" s="150"/>
      <c r="AT108" s="150"/>
      <c r="AU108" s="150"/>
      <c r="AV108" s="150"/>
      <c r="AW108" s="150"/>
      <c r="AX108" s="150"/>
      <c r="AY108" s="150"/>
      <c r="AZ108" s="150"/>
      <c r="BA108" s="150"/>
      <c r="BB108" s="150"/>
      <c r="BC108" s="150"/>
      <c r="BD108" s="150"/>
      <c r="BE108" s="150"/>
      <c r="BF108" s="150"/>
      <c r="BG108" s="150"/>
      <c r="BH108" s="150"/>
      <c r="BI108" s="150"/>
      <c r="BJ108" s="150"/>
      <c r="BK108" s="150"/>
      <c r="BL108" s="150"/>
      <c r="BM108" s="150"/>
      <c r="BN108" s="150"/>
      <c r="BO108" s="150"/>
      <c r="BP108" s="150"/>
      <c r="BQ108" s="150"/>
      <c r="BR108" s="150"/>
      <c r="BS108" s="150"/>
      <c r="BT108" s="150"/>
      <c r="BU108" s="150"/>
      <c r="BV108" s="150"/>
      <c r="BW108" s="150"/>
      <c r="BX108" s="150"/>
      <c r="BY108" s="150"/>
      <c r="BZ108" s="150"/>
      <c r="CA108" s="150"/>
      <c r="CB108" s="150"/>
      <c r="CC108" s="150"/>
      <c r="CD108" s="150"/>
      <c r="CE108" s="150"/>
      <c r="CF108" s="150"/>
      <c r="CG108" s="150"/>
      <c r="CH108" s="150"/>
      <c r="CI108" s="150"/>
      <c r="CJ108" s="150"/>
      <c r="CK108" s="150"/>
      <c r="CL108" s="150"/>
      <c r="CM108" s="150"/>
      <c r="CN108" s="150"/>
      <c r="CO108" s="150"/>
      <c r="CP108" s="150"/>
      <c r="CQ108" s="150"/>
      <c r="CR108" s="150"/>
      <c r="CS108" s="150"/>
      <c r="CT108" s="150"/>
      <c r="CU108" s="150"/>
      <c r="CV108" s="150"/>
      <c r="CW108" s="150"/>
      <c r="CX108" s="150"/>
      <c r="CY108" s="150"/>
      <c r="CZ108" s="150"/>
      <c r="DA108" s="150"/>
      <c r="DB108" s="150"/>
      <c r="DC108" s="150"/>
      <c r="DD108" s="150"/>
      <c r="DE108" s="150"/>
      <c r="DF108" s="150"/>
      <c r="DG108" s="150"/>
      <c r="DH108" s="150"/>
      <c r="DI108" s="150"/>
      <c r="DJ108" s="150"/>
      <c r="DK108" s="150"/>
      <c r="DL108" s="150"/>
      <c r="DM108" s="150"/>
      <c r="DN108" s="150"/>
      <c r="DO108" s="150"/>
      <c r="DP108" s="150"/>
      <c r="DQ108" s="150"/>
      <c r="DR108" s="150"/>
      <c r="DS108" s="150"/>
      <c r="DT108" s="150"/>
      <c r="DU108" s="150"/>
      <c r="DV108" s="150"/>
      <c r="DW108" s="150"/>
      <c r="DX108" s="150"/>
      <c r="DY108" s="150"/>
      <c r="DZ108" s="150"/>
      <c r="EA108" s="150"/>
      <c r="EB108" s="150"/>
      <c r="EC108" s="150"/>
      <c r="ED108" s="150"/>
      <c r="EE108" s="150"/>
      <c r="EF108" s="150"/>
      <c r="EG108" s="150"/>
      <c r="EH108" s="150"/>
      <c r="EI108" s="150"/>
      <c r="EJ108" s="150"/>
      <c r="EK108" s="150"/>
      <c r="EL108" s="150"/>
      <c r="EM108" s="150"/>
      <c r="EN108" s="150"/>
      <c r="EO108" s="150"/>
      <c r="EP108" s="150"/>
      <c r="EQ108" s="150"/>
      <c r="ER108" s="150"/>
      <c r="ES108" s="150"/>
      <c r="ET108" s="150"/>
      <c r="EU108" s="150"/>
      <c r="EV108" s="150"/>
      <c r="EW108" s="150"/>
      <c r="EX108" s="150"/>
      <c r="EY108" s="150"/>
      <c r="EZ108" s="150"/>
      <c r="FA108" s="150"/>
      <c r="FB108" s="150"/>
      <c r="FC108" s="150"/>
      <c r="FD108" s="150"/>
      <c r="FE108" s="150"/>
      <c r="FF108" s="150"/>
      <c r="FG108" s="150"/>
      <c r="FH108" s="150"/>
      <c r="FI108" s="150"/>
      <c r="FJ108" s="150"/>
      <c r="FK108" s="150"/>
      <c r="FL108" s="150"/>
      <c r="FM108" s="150"/>
      <c r="FN108" s="150"/>
      <c r="FO108" s="150"/>
      <c r="FP108" s="150"/>
      <c r="FQ108" s="150"/>
      <c r="FR108" s="150"/>
      <c r="FS108" s="150"/>
      <c r="FT108" s="150"/>
      <c r="FU108" s="150"/>
      <c r="FV108" s="150"/>
      <c r="FW108" s="150"/>
      <c r="FX108" s="150"/>
      <c r="FY108" s="150"/>
      <c r="FZ108" s="150"/>
      <c r="GA108" s="150"/>
      <c r="GB108" s="150"/>
      <c r="GC108" s="150"/>
      <c r="GD108" s="150"/>
      <c r="GE108" s="150"/>
      <c r="GF108" s="150"/>
      <c r="GG108" s="150"/>
      <c r="GH108" s="150"/>
      <c r="GI108" s="150"/>
      <c r="GJ108" s="150"/>
      <c r="GK108" s="150"/>
      <c r="GL108" s="150"/>
      <c r="GM108" s="150"/>
      <c r="GN108" s="150"/>
      <c r="GO108" s="150"/>
      <c r="GP108" s="150"/>
      <c r="GQ108" s="150"/>
      <c r="GR108" s="150"/>
      <c r="GS108" s="150"/>
      <c r="GT108" s="150"/>
      <c r="GU108" s="150"/>
      <c r="GV108" s="150"/>
      <c r="GW108" s="150"/>
      <c r="GX108" s="150"/>
      <c r="GY108" s="150"/>
      <c r="GZ108" s="150"/>
      <c r="HA108" s="150"/>
      <c r="HB108" s="150"/>
      <c r="HC108" s="150"/>
      <c r="HD108" s="150"/>
      <c r="HE108" s="150"/>
      <c r="HF108" s="150"/>
      <c r="HG108" s="150"/>
      <c r="HH108" s="150"/>
      <c r="HI108" s="150"/>
      <c r="HJ108" s="150"/>
      <c r="HK108" s="150"/>
      <c r="HL108" s="150"/>
      <c r="HM108" s="150"/>
      <c r="HN108" s="150"/>
      <c r="HO108" s="150"/>
      <c r="HP108" s="150"/>
      <c r="HQ108" s="150"/>
      <c r="HR108" s="150"/>
      <c r="HS108" s="150"/>
      <c r="HT108" s="150"/>
      <c r="HU108" s="150"/>
      <c r="HV108" s="150"/>
      <c r="HW108" s="150"/>
      <c r="HX108" s="150"/>
      <c r="HY108" s="150"/>
      <c r="HZ108" s="150"/>
      <c r="IA108" s="150"/>
      <c r="IB108" s="150"/>
      <c r="IC108" s="150"/>
      <c r="ID108" s="150"/>
      <c r="IE108" s="150"/>
      <c r="IF108" s="150"/>
      <c r="IG108" s="150"/>
      <c r="IH108" s="150"/>
      <c r="II108" s="150"/>
      <c r="IJ108" s="150"/>
      <c r="IK108" s="150"/>
      <c r="IL108" s="150"/>
      <c r="IM108" s="150"/>
      <c r="IN108" s="150"/>
      <c r="IO108" s="150"/>
      <c r="IP108" s="150"/>
      <c r="IQ108" s="150"/>
      <c r="IR108" s="150"/>
      <c r="IS108" s="150"/>
      <c r="IT108" s="150"/>
      <c r="IU108" s="150"/>
      <c r="IV108" s="150"/>
      <c r="IW108" s="150"/>
      <c r="IX108" s="150"/>
      <c r="IY108" s="150"/>
      <c r="IZ108" s="150"/>
      <c r="JA108" s="150"/>
      <c r="JB108" s="150"/>
      <c r="JC108" s="150"/>
      <c r="JD108" s="150"/>
      <c r="JE108" s="150"/>
      <c r="JF108" s="150"/>
      <c r="JG108" s="150"/>
      <c r="JH108" s="150"/>
      <c r="JI108" s="150"/>
      <c r="JJ108" s="150"/>
      <c r="JK108" s="150"/>
      <c r="JL108" s="150"/>
      <c r="JM108" s="150"/>
      <c r="JN108" s="150"/>
      <c r="JO108" s="150"/>
      <c r="JP108" s="150"/>
      <c r="JQ108" s="150"/>
      <c r="JR108" s="150"/>
      <c r="JS108" s="150"/>
      <c r="JT108" s="150"/>
      <c r="JU108" s="150"/>
      <c r="JV108" s="150"/>
      <c r="JW108" s="150"/>
      <c r="JX108" s="150"/>
      <c r="JY108" s="150"/>
      <c r="JZ108" s="150"/>
      <c r="KA108" s="150"/>
      <c r="KB108" s="150"/>
      <c r="KC108" s="150"/>
      <c r="KD108" s="150"/>
      <c r="KE108" s="150"/>
      <c r="KF108" s="150"/>
      <c r="KG108" s="150"/>
      <c r="KH108" s="150"/>
      <c r="KI108" s="150"/>
      <c r="KJ108" s="150"/>
      <c r="KK108" s="150"/>
      <c r="KL108" s="150"/>
      <c r="KM108" s="150"/>
      <c r="KN108" s="150"/>
      <c r="KO108" s="150"/>
      <c r="KP108" s="150"/>
      <c r="KQ108" s="150"/>
      <c r="KR108" s="150"/>
      <c r="KS108" s="150"/>
      <c r="KT108" s="150"/>
      <c r="KU108" s="150"/>
      <c r="KV108" s="150"/>
      <c r="KW108" s="150"/>
      <c r="KX108" s="150"/>
      <c r="KY108" s="150"/>
      <c r="KZ108" s="150"/>
      <c r="LA108" s="150"/>
      <c r="LB108" s="150"/>
      <c r="LC108" s="150"/>
      <c r="LD108" s="150"/>
      <c r="LE108" s="150"/>
      <c r="LF108" s="150"/>
      <c r="LG108" s="150"/>
      <c r="LH108" s="150"/>
      <c r="LI108" s="150"/>
      <c r="LJ108" s="150"/>
      <c r="LK108" s="150"/>
      <c r="LL108" s="150"/>
      <c r="LM108" s="150"/>
      <c r="LN108" s="150"/>
      <c r="LO108" s="150"/>
      <c r="LP108" s="150"/>
      <c r="LQ108" s="150"/>
      <c r="LR108" s="150"/>
      <c r="LS108" s="150"/>
      <c r="LT108" s="150"/>
      <c r="LU108" s="150"/>
      <c r="LV108" s="150"/>
      <c r="LW108" s="150"/>
      <c r="LX108" s="150"/>
      <c r="LY108" s="150"/>
      <c r="LZ108" s="150"/>
      <c r="MA108" s="150"/>
      <c r="MB108" s="150"/>
      <c r="MC108" s="150"/>
      <c r="MD108" s="150"/>
      <c r="ME108" s="150"/>
      <c r="MF108" s="150"/>
      <c r="MG108" s="150"/>
      <c r="MH108" s="150"/>
      <c r="MI108" s="150"/>
      <c r="MJ108" s="150"/>
      <c r="MK108" s="150"/>
      <c r="ML108" s="150"/>
      <c r="MM108" s="150"/>
      <c r="MN108" s="150"/>
      <c r="MO108" s="150"/>
      <c r="MP108" s="150"/>
      <c r="MQ108" s="150"/>
      <c r="MR108" s="150"/>
      <c r="MS108" s="150"/>
      <c r="MT108" s="150"/>
      <c r="MU108" s="150"/>
      <c r="MV108" s="150"/>
      <c r="MW108" s="150"/>
      <c r="MX108" s="150"/>
      <c r="MY108" s="150"/>
      <c r="MZ108" s="150"/>
      <c r="NA108" s="150"/>
      <c r="NB108" s="150"/>
      <c r="NC108" s="150"/>
      <c r="ND108" s="150"/>
      <c r="NE108" s="150"/>
      <c r="NF108" s="150"/>
      <c r="NG108" s="150"/>
      <c r="NH108" s="150"/>
      <c r="NI108" s="150"/>
      <c r="NJ108" s="150"/>
      <c r="NK108" s="150"/>
      <c r="NL108" s="150"/>
      <c r="NM108" s="150"/>
      <c r="NN108" s="150"/>
      <c r="NO108" s="150"/>
      <c r="NP108" s="150"/>
      <c r="NQ108" s="150"/>
      <c r="NR108" s="150"/>
      <c r="NS108" s="150"/>
      <c r="NT108" s="150"/>
      <c r="NU108" s="150"/>
      <c r="NV108" s="150"/>
      <c r="NW108" s="150"/>
      <c r="NX108" s="150"/>
      <c r="NY108" s="150"/>
      <c r="NZ108" s="150"/>
      <c r="OA108" s="150"/>
      <c r="OB108" s="150"/>
      <c r="OC108" s="150"/>
      <c r="OD108" s="150"/>
      <c r="OE108" s="150"/>
      <c r="OF108" s="150"/>
      <c r="OG108" s="150"/>
      <c r="OH108" s="150"/>
      <c r="OI108" s="150"/>
      <c r="OJ108" s="150"/>
      <c r="OK108" s="150"/>
      <c r="OL108" s="150"/>
      <c r="OM108" s="150"/>
      <c r="ON108" s="150"/>
      <c r="OO108" s="150"/>
      <c r="OP108" s="150"/>
      <c r="OQ108" s="150"/>
      <c r="OR108" s="150"/>
      <c r="OS108" s="150"/>
      <c r="OT108" s="150"/>
      <c r="OU108" s="150"/>
      <c r="OV108" s="150"/>
      <c r="OW108" s="150"/>
      <c r="OX108" s="150"/>
      <c r="OY108" s="150"/>
      <c r="OZ108" s="150"/>
      <c r="PA108" s="150"/>
      <c r="PB108" s="150"/>
      <c r="PC108" s="150"/>
      <c r="PD108" s="150"/>
      <c r="PE108" s="150"/>
      <c r="PF108" s="150"/>
      <c r="PG108" s="150"/>
      <c r="PH108" s="150"/>
      <c r="PI108" s="150"/>
      <c r="PJ108" s="150"/>
      <c r="PK108" s="150"/>
      <c r="PL108" s="150"/>
      <c r="PM108" s="150"/>
      <c r="PN108" s="150"/>
      <c r="PO108" s="150"/>
      <c r="PP108" s="150"/>
      <c r="PQ108" s="150"/>
      <c r="PR108" s="150"/>
      <c r="PS108" s="150"/>
      <c r="PT108" s="150"/>
      <c r="PU108" s="150"/>
      <c r="PV108" s="150"/>
      <c r="PW108" s="150"/>
      <c r="PX108" s="150"/>
      <c r="PY108" s="150"/>
      <c r="PZ108" s="150"/>
      <c r="QA108" s="150"/>
      <c r="QB108" s="150"/>
      <c r="QC108" s="150"/>
      <c r="QD108" s="150"/>
      <c r="QE108" s="150"/>
      <c r="QF108" s="150"/>
      <c r="QG108" s="150"/>
      <c r="QH108" s="150"/>
      <c r="QI108" s="150"/>
      <c r="QJ108" s="150"/>
      <c r="QK108" s="150"/>
      <c r="QL108" s="150"/>
      <c r="QM108" s="150"/>
      <c r="QN108" s="150"/>
      <c r="QO108" s="150"/>
      <c r="QP108" s="150"/>
      <c r="QQ108" s="150"/>
      <c r="QR108" s="150"/>
      <c r="QS108" s="150"/>
      <c r="QT108" s="150"/>
      <c r="QU108" s="150"/>
      <c r="QV108" s="150"/>
      <c r="QW108" s="150"/>
      <c r="QX108" s="150"/>
      <c r="QY108" s="150"/>
      <c r="QZ108" s="150"/>
      <c r="RA108" s="150"/>
      <c r="RB108" s="150"/>
      <c r="RC108" s="150"/>
      <c r="RD108" s="150"/>
      <c r="RE108" s="150"/>
      <c r="RF108" s="150"/>
      <c r="RG108" s="150"/>
      <c r="RH108" s="150"/>
      <c r="RI108" s="150"/>
      <c r="RJ108" s="150"/>
      <c r="RK108" s="150"/>
      <c r="RL108" s="150"/>
      <c r="RM108" s="150"/>
      <c r="RN108" s="150"/>
      <c r="RO108" s="150"/>
      <c r="RP108" s="150"/>
      <c r="RQ108" s="150"/>
      <c r="RR108" s="150"/>
      <c r="RS108" s="150"/>
      <c r="RT108" s="150"/>
      <c r="RU108" s="150"/>
      <c r="RV108" s="150"/>
      <c r="RW108" s="150"/>
      <c r="RX108" s="150"/>
      <c r="RY108" s="150"/>
      <c r="RZ108" s="150"/>
      <c r="SA108" s="150"/>
      <c r="SB108" s="150"/>
      <c r="SC108" s="150"/>
      <c r="SD108" s="150"/>
      <c r="SE108" s="150"/>
      <c r="SF108" s="150"/>
      <c r="SG108" s="150"/>
      <c r="SH108" s="150"/>
      <c r="SI108" s="150"/>
      <c r="SJ108" s="150"/>
      <c r="SK108" s="150"/>
      <c r="SL108" s="150"/>
      <c r="SM108" s="150"/>
      <c r="SN108" s="150"/>
      <c r="SO108" s="150"/>
      <c r="SP108" s="150"/>
      <c r="SQ108" s="150"/>
      <c r="SR108" s="150"/>
      <c r="SS108" s="150"/>
      <c r="ST108" s="150"/>
      <c r="SU108" s="150"/>
      <c r="SV108" s="150"/>
      <c r="SW108" s="150"/>
      <c r="SX108" s="150"/>
      <c r="SY108" s="150"/>
      <c r="SZ108" s="150"/>
      <c r="TA108" s="150"/>
      <c r="TB108" s="150"/>
      <c r="TC108" s="150"/>
      <c r="TD108" s="150"/>
      <c r="TE108" s="150"/>
      <c r="TF108" s="150"/>
      <c r="TG108" s="150"/>
      <c r="TH108" s="150"/>
      <c r="TI108" s="150"/>
      <c r="TJ108" s="150"/>
      <c r="TK108" s="150"/>
      <c r="TL108" s="150"/>
      <c r="TM108" s="150"/>
      <c r="TN108" s="150"/>
      <c r="TO108" s="150"/>
      <c r="TP108" s="150"/>
      <c r="TQ108" s="150"/>
      <c r="TR108" s="150"/>
      <c r="TS108" s="150"/>
      <c r="TT108" s="150"/>
      <c r="TU108" s="150"/>
      <c r="TV108" s="150"/>
      <c r="TW108" s="150"/>
      <c r="TX108" s="150"/>
      <c r="TY108" s="150"/>
      <c r="TZ108" s="150"/>
      <c r="UA108" s="150"/>
      <c r="UB108" s="150"/>
      <c r="UC108" s="150"/>
      <c r="UD108" s="150"/>
      <c r="UE108" s="150"/>
      <c r="UF108" s="150"/>
      <c r="UG108" s="150"/>
      <c r="UH108" s="150"/>
      <c r="UI108" s="150"/>
      <c r="UJ108" s="150"/>
      <c r="UK108" s="150"/>
      <c r="UL108" s="150"/>
      <c r="UM108" s="150"/>
      <c r="UN108" s="150"/>
      <c r="UO108" s="150"/>
      <c r="UP108" s="150"/>
      <c r="UQ108" s="150"/>
      <c r="US108" s="150"/>
      <c r="UT108" s="150"/>
      <c r="UU108" s="150"/>
      <c r="UV108" s="150"/>
      <c r="UW108" s="150"/>
      <c r="UX108" s="150"/>
      <c r="UY108" s="150"/>
      <c r="UZ108" s="150"/>
      <c r="VA108" s="150"/>
      <c r="VB108" s="150"/>
      <c r="VC108" s="150"/>
      <c r="VD108" s="150"/>
      <c r="VE108" s="150"/>
      <c r="VF108" s="150"/>
      <c r="VG108" s="150"/>
      <c r="VH108" s="150"/>
      <c r="VI108" s="150"/>
      <c r="VJ108" s="150"/>
      <c r="VK108" s="150"/>
      <c r="VL108" s="150"/>
      <c r="VN108" s="150"/>
      <c r="VO108" s="150"/>
      <c r="VP108" s="150"/>
      <c r="VQ108" s="150"/>
      <c r="VR108" s="150"/>
      <c r="VS108" s="150"/>
      <c r="VT108" s="150"/>
      <c r="VU108" s="150"/>
      <c r="VV108" s="150"/>
      <c r="VW108" s="150"/>
      <c r="VX108" s="150"/>
      <c r="VY108" s="150"/>
      <c r="VZ108" s="150"/>
      <c r="WA108" s="150"/>
      <c r="WB108" s="150"/>
      <c r="WC108" s="150"/>
      <c r="WD108" s="150"/>
      <c r="WE108" s="150"/>
      <c r="WF108" s="150"/>
      <c r="WG108" s="150"/>
      <c r="WI108" s="150"/>
      <c r="WJ108" s="150"/>
      <c r="WK108" s="150"/>
      <c r="WL108" s="150"/>
      <c r="WM108" s="150"/>
      <c r="WN108" s="150"/>
      <c r="WO108" s="150"/>
      <c r="WP108" s="150"/>
      <c r="WQ108" s="150"/>
      <c r="WR108" s="150"/>
      <c r="WS108" s="150"/>
      <c r="WT108" s="150"/>
      <c r="WU108" s="150"/>
      <c r="WV108" s="150"/>
      <c r="WW108" s="150"/>
      <c r="WX108" s="150"/>
      <c r="WY108" s="150"/>
      <c r="WZ108" s="150"/>
      <c r="XA108" s="150"/>
      <c r="XB108" s="150"/>
      <c r="XD108" s="150"/>
      <c r="XE108" s="150"/>
      <c r="XF108" s="150"/>
      <c r="XG108" s="150"/>
      <c r="XH108" s="150"/>
      <c r="XI108" s="150"/>
      <c r="XJ108" s="150"/>
      <c r="XK108" s="150"/>
      <c r="XL108" s="150"/>
      <c r="XM108" s="150"/>
      <c r="XN108" s="150"/>
      <c r="XO108" s="150"/>
      <c r="XP108" s="150"/>
      <c r="XQ108" s="150"/>
      <c r="XR108" s="150"/>
      <c r="XS108" s="150"/>
      <c r="XT108" s="150"/>
      <c r="XU108" s="150"/>
      <c r="XV108" s="150"/>
      <c r="XW108" s="150"/>
      <c r="XY108" s="150"/>
      <c r="XZ108" s="150"/>
      <c r="YA108" s="150"/>
      <c r="YB108" s="150"/>
      <c r="YC108" s="150"/>
      <c r="YD108" s="150"/>
      <c r="YE108" s="150"/>
      <c r="YF108" s="150"/>
      <c r="YG108" s="150"/>
      <c r="YH108" s="150"/>
      <c r="YI108" s="150"/>
      <c r="YJ108" s="150"/>
      <c r="YK108" s="150"/>
      <c r="YL108" s="150"/>
      <c r="YM108" s="150"/>
      <c r="YN108" s="150"/>
      <c r="YO108" s="150"/>
      <c r="YP108" s="150"/>
      <c r="YQ108" s="150"/>
      <c r="YR108" s="150"/>
      <c r="YT108" s="150"/>
      <c r="YU108" s="150"/>
      <c r="YV108" s="150"/>
      <c r="YW108" s="150"/>
      <c r="YX108" s="150"/>
      <c r="YY108" s="150"/>
      <c r="YZ108" s="150"/>
      <c r="ZA108" s="150"/>
      <c r="ZB108" s="150"/>
      <c r="ZC108" s="150"/>
      <c r="ZD108" s="150"/>
      <c r="ZE108" s="150"/>
      <c r="ZF108" s="150"/>
      <c r="ZG108" s="150"/>
      <c r="ZH108" s="150"/>
      <c r="ZI108" s="150"/>
      <c r="ZJ108" s="150"/>
      <c r="ZK108" s="150"/>
      <c r="ZL108" s="150"/>
      <c r="ZM108" s="150"/>
      <c r="ZO108" s="150"/>
      <c r="ZP108" s="150"/>
      <c r="ZQ108" s="150"/>
      <c r="ZR108" s="150"/>
      <c r="ZS108" s="150"/>
      <c r="ZT108" s="150"/>
      <c r="ZU108" s="150"/>
      <c r="ZV108" s="150"/>
      <c r="ZW108" s="150"/>
      <c r="ZX108" s="150"/>
      <c r="ZY108" s="150"/>
      <c r="ZZ108" s="150"/>
      <c r="AAA108" s="150"/>
      <c r="AAB108" s="150"/>
      <c r="AAC108" s="150"/>
      <c r="AAD108" s="150"/>
      <c r="AAE108" s="150"/>
      <c r="AAF108" s="150"/>
      <c r="AAG108" s="150"/>
      <c r="AAH108" s="150"/>
      <c r="AAJ108" s="150"/>
      <c r="AAK108" s="150"/>
      <c r="AAL108" s="150"/>
      <c r="AAM108" s="150"/>
      <c r="AAN108" s="150"/>
      <c r="AAO108" s="150"/>
      <c r="AAP108" s="150"/>
      <c r="AAQ108" s="150"/>
      <c r="AAR108" s="150"/>
      <c r="AAS108" s="150"/>
      <c r="AAT108" s="150"/>
      <c r="AAU108" s="150"/>
      <c r="AAV108" s="150"/>
      <c r="AAW108" s="150"/>
      <c r="AAX108" s="150"/>
      <c r="AAY108" s="150"/>
      <c r="AAZ108" s="150"/>
      <c r="ABA108" s="150"/>
      <c r="ABB108" s="150"/>
      <c r="ABC108" s="150"/>
      <c r="ABE108" s="150"/>
      <c r="ABF108" s="150"/>
      <c r="ABG108" s="150"/>
      <c r="ABH108" s="150"/>
      <c r="ABI108" s="150"/>
      <c r="ABJ108" s="150"/>
      <c r="ABK108" s="150"/>
      <c r="ABL108" s="150"/>
      <c r="ABM108" s="150"/>
      <c r="ABN108" s="150"/>
      <c r="ABO108" s="150"/>
      <c r="ABP108" s="150"/>
      <c r="ABQ108" s="150"/>
      <c r="ABR108" s="150"/>
      <c r="ABS108" s="150"/>
      <c r="ABT108" s="150"/>
      <c r="ABU108" s="150"/>
      <c r="ABV108" s="150"/>
      <c r="ABW108" s="150"/>
      <c r="ABX108" s="150"/>
      <c r="ABZ108" s="150"/>
      <c r="ACA108" s="150"/>
      <c r="ACB108" s="150"/>
      <c r="ACC108" s="150"/>
      <c r="ACD108" s="150"/>
      <c r="ACE108" s="150"/>
      <c r="ACF108" s="150"/>
      <c r="ACG108" s="150"/>
      <c r="ACH108" s="150"/>
      <c r="ACI108" s="150"/>
      <c r="ACJ108" s="150"/>
      <c r="ACK108" s="150"/>
      <c r="ACL108" s="150"/>
      <c r="ACM108" s="150"/>
      <c r="ACN108" s="150"/>
      <c r="ACO108" s="150"/>
      <c r="ACP108" s="150"/>
      <c r="ACQ108" s="150"/>
      <c r="ACR108" s="150"/>
      <c r="ACS108" s="150"/>
      <c r="ACU108" s="150"/>
      <c r="ACV108" s="150"/>
      <c r="ACW108" s="150"/>
      <c r="ACX108" s="150"/>
      <c r="ACY108" s="150"/>
      <c r="ACZ108" s="150"/>
      <c r="ADA108" s="150"/>
      <c r="ADB108" s="150"/>
      <c r="ADC108" s="150"/>
      <c r="ADD108" s="150"/>
      <c r="ADE108" s="150"/>
      <c r="ADF108" s="150"/>
      <c r="ADG108" s="150"/>
      <c r="ADH108" s="150"/>
      <c r="ADI108" s="150"/>
      <c r="ADJ108" s="150"/>
      <c r="ADK108" s="150"/>
      <c r="ADL108" s="150"/>
      <c r="ADM108" s="150"/>
      <c r="ADN108" s="150"/>
      <c r="ADP108" s="150"/>
      <c r="ADQ108" s="150"/>
      <c r="ADR108" s="150"/>
      <c r="ADS108" s="150"/>
      <c r="ADT108" s="150"/>
      <c r="ADU108" s="150"/>
      <c r="ADV108" s="150"/>
      <c r="ADW108" s="150"/>
      <c r="ADX108" s="150"/>
      <c r="ADY108" s="150"/>
      <c r="ADZ108" s="150"/>
      <c r="AEA108" s="150"/>
      <c r="AEB108" s="150"/>
      <c r="AEC108" s="150"/>
      <c r="AED108" s="150"/>
      <c r="AEE108" s="150"/>
      <c r="AEF108" s="150"/>
      <c r="AEG108" s="150"/>
      <c r="AEH108" s="150"/>
      <c r="AEI108" s="150"/>
      <c r="AEK108" s="150"/>
      <c r="AEL108" s="150"/>
      <c r="AEM108" s="150"/>
      <c r="AEN108" s="150"/>
      <c r="AEO108" s="150"/>
      <c r="AEP108" s="150"/>
      <c r="AEQ108" s="150"/>
      <c r="AER108" s="150"/>
      <c r="AES108" s="150"/>
      <c r="AET108" s="150"/>
      <c r="AEU108" s="150"/>
      <c r="AEV108" s="150"/>
      <c r="AEW108" s="150"/>
      <c r="AEX108" s="150"/>
      <c r="AEY108" s="150"/>
      <c r="AEZ108" s="150"/>
      <c r="AFA108" s="150"/>
      <c r="AFB108" s="150"/>
      <c r="AFC108" s="150"/>
      <c r="AFD108" s="150"/>
    </row>
    <row r="109" spans="1:836" s="159" customFormat="1" ht="20.100000000000001" customHeight="1" outlineLevel="4">
      <c r="A109" s="166"/>
      <c r="B109" s="162" t="s">
        <v>502</v>
      </c>
      <c r="C109" s="100" t="s">
        <v>512</v>
      </c>
      <c r="D109" s="110"/>
      <c r="E109" s="167"/>
      <c r="F109" s="211">
        <f>G99+1</f>
        <v>45554</v>
      </c>
      <c r="G109" s="212">
        <f t="shared" ref="G109:G112" si="91">F109+H109-1</f>
        <v>45560</v>
      </c>
      <c r="H109" s="156">
        <v>7</v>
      </c>
      <c r="I109" s="157">
        <f t="shared" ca="1" si="80"/>
        <v>0</v>
      </c>
      <c r="J109" s="207">
        <f t="shared" ref="J109:J112" ca="1" si="92">H109*K109-H109*I109</f>
        <v>0</v>
      </c>
      <c r="K109" s="111">
        <v>0</v>
      </c>
      <c r="L109" s="158"/>
      <c r="M109" s="158"/>
      <c r="N109" s="158"/>
      <c r="O109" s="158"/>
      <c r="P109" s="158"/>
      <c r="Q109" s="158"/>
      <c r="R109" s="158"/>
      <c r="S109" s="158"/>
      <c r="T109" s="158"/>
      <c r="U109" s="158"/>
      <c r="V109" s="158"/>
      <c r="W109" s="158"/>
      <c r="X109" s="158"/>
      <c r="Y109" s="158"/>
      <c r="Z109" s="158"/>
      <c r="AA109" s="158"/>
      <c r="AB109" s="158"/>
      <c r="AC109" s="158"/>
      <c r="AD109" s="158"/>
      <c r="AE109" s="158"/>
      <c r="AF109" s="158"/>
      <c r="AG109" s="158"/>
      <c r="AH109" s="158"/>
      <c r="AI109" s="158"/>
      <c r="AJ109" s="158"/>
      <c r="AK109" s="158"/>
      <c r="AL109" s="158"/>
      <c r="AM109" s="158"/>
      <c r="AN109" s="158"/>
      <c r="AO109" s="158"/>
      <c r="AP109" s="158"/>
      <c r="AQ109" s="158"/>
      <c r="AR109" s="158"/>
      <c r="AS109" s="158"/>
      <c r="AT109" s="158"/>
      <c r="AU109" s="158"/>
      <c r="AV109" s="158"/>
      <c r="AW109" s="158"/>
      <c r="AX109" s="158"/>
      <c r="AY109" s="158"/>
      <c r="AZ109" s="158"/>
      <c r="BA109" s="158"/>
      <c r="BB109" s="158"/>
      <c r="BC109" s="158"/>
      <c r="BD109" s="158"/>
      <c r="BE109" s="158"/>
      <c r="BF109" s="158"/>
      <c r="BG109" s="158"/>
      <c r="BH109" s="158"/>
      <c r="BI109" s="158"/>
      <c r="BJ109" s="158"/>
      <c r="BK109" s="158"/>
      <c r="BL109" s="158"/>
      <c r="BM109" s="158"/>
      <c r="BN109" s="158"/>
      <c r="BO109" s="158"/>
      <c r="BP109" s="158"/>
      <c r="BQ109" s="158"/>
      <c r="BR109" s="158"/>
      <c r="BS109" s="158"/>
      <c r="BT109" s="158"/>
      <c r="BU109" s="158"/>
      <c r="BV109" s="158"/>
      <c r="BW109" s="158"/>
      <c r="BX109" s="158"/>
      <c r="BY109" s="158"/>
      <c r="BZ109" s="158"/>
      <c r="CA109" s="158"/>
      <c r="CB109" s="158"/>
      <c r="CC109" s="158"/>
      <c r="CD109" s="158"/>
      <c r="CE109" s="158"/>
      <c r="CF109" s="158"/>
      <c r="CG109" s="158"/>
      <c r="CH109" s="158"/>
      <c r="CI109" s="158"/>
      <c r="CJ109" s="158"/>
      <c r="CK109" s="158"/>
      <c r="CL109" s="158"/>
      <c r="CM109" s="158"/>
      <c r="CN109" s="158"/>
      <c r="CO109" s="158"/>
      <c r="CP109" s="158"/>
      <c r="CQ109" s="158"/>
      <c r="CR109" s="158"/>
      <c r="CS109" s="158"/>
      <c r="CT109" s="158"/>
      <c r="CU109" s="158"/>
      <c r="CV109" s="158"/>
      <c r="CW109" s="158"/>
      <c r="CX109" s="158"/>
      <c r="CY109" s="158"/>
      <c r="CZ109" s="158"/>
      <c r="DA109" s="158"/>
      <c r="DB109" s="158"/>
      <c r="DC109" s="158"/>
      <c r="DD109" s="158"/>
      <c r="DE109" s="158"/>
      <c r="DF109" s="158"/>
      <c r="DG109" s="158"/>
      <c r="DH109" s="158"/>
      <c r="DI109" s="158"/>
      <c r="DJ109" s="158"/>
      <c r="DK109" s="158"/>
      <c r="DL109" s="158"/>
      <c r="DM109" s="158"/>
      <c r="DN109" s="158"/>
      <c r="DO109" s="158"/>
      <c r="DP109" s="158"/>
      <c r="DQ109" s="158"/>
      <c r="DR109" s="158"/>
      <c r="DS109" s="158"/>
      <c r="DT109" s="158"/>
      <c r="DU109" s="158"/>
      <c r="DV109" s="158"/>
      <c r="DW109" s="158"/>
      <c r="DX109" s="158"/>
      <c r="DY109" s="158"/>
      <c r="DZ109" s="158"/>
      <c r="EA109" s="158"/>
      <c r="EB109" s="158"/>
      <c r="EC109" s="158"/>
      <c r="ED109" s="158"/>
      <c r="EE109" s="158"/>
      <c r="EF109" s="158"/>
      <c r="EG109" s="158"/>
      <c r="EH109" s="158"/>
      <c r="EI109" s="158"/>
      <c r="EJ109" s="158"/>
      <c r="EK109" s="158"/>
      <c r="EL109" s="158"/>
      <c r="EM109" s="158"/>
      <c r="EN109" s="158"/>
      <c r="EO109" s="158"/>
      <c r="EP109" s="158"/>
      <c r="EQ109" s="158"/>
      <c r="ER109" s="158"/>
      <c r="ES109" s="158"/>
      <c r="ET109" s="158"/>
      <c r="EU109" s="158"/>
      <c r="EV109" s="158"/>
      <c r="EW109" s="158"/>
      <c r="EX109" s="158"/>
      <c r="EY109" s="158"/>
      <c r="EZ109" s="158"/>
      <c r="FA109" s="158"/>
      <c r="FB109" s="158"/>
      <c r="FC109" s="158"/>
      <c r="FD109" s="158"/>
      <c r="FE109" s="158"/>
      <c r="FF109" s="158"/>
      <c r="FG109" s="158"/>
      <c r="FH109" s="158"/>
      <c r="FI109" s="158"/>
      <c r="FJ109" s="158"/>
      <c r="FK109" s="158"/>
      <c r="FL109" s="158"/>
      <c r="FM109" s="158"/>
      <c r="FN109" s="158"/>
      <c r="FO109" s="158"/>
      <c r="FP109" s="158"/>
      <c r="FQ109" s="158"/>
      <c r="FR109" s="158"/>
      <c r="FS109" s="158"/>
      <c r="FT109" s="158"/>
      <c r="FU109" s="158"/>
      <c r="FV109" s="158"/>
      <c r="FW109" s="158"/>
      <c r="FX109" s="158"/>
      <c r="FY109" s="158"/>
      <c r="FZ109" s="158"/>
      <c r="GA109" s="158"/>
      <c r="GB109" s="158"/>
      <c r="GC109" s="158"/>
      <c r="GD109" s="158"/>
      <c r="GE109" s="158"/>
      <c r="GF109" s="158"/>
      <c r="GG109" s="158"/>
      <c r="GH109" s="158"/>
      <c r="GI109" s="158"/>
      <c r="GJ109" s="158"/>
      <c r="GK109" s="158"/>
      <c r="GL109" s="158"/>
      <c r="GM109" s="158"/>
      <c r="GN109" s="158"/>
      <c r="GO109" s="158"/>
      <c r="GP109" s="158"/>
      <c r="GQ109" s="158"/>
      <c r="GR109" s="158"/>
      <c r="GS109" s="158"/>
      <c r="GT109" s="158"/>
      <c r="GU109" s="158"/>
      <c r="GV109" s="158"/>
      <c r="GW109" s="158"/>
      <c r="GX109" s="158"/>
      <c r="GY109" s="158"/>
      <c r="GZ109" s="158"/>
      <c r="HA109" s="158"/>
      <c r="HB109" s="158"/>
      <c r="HC109" s="158"/>
      <c r="HD109" s="158"/>
      <c r="HE109" s="158"/>
      <c r="HF109" s="158"/>
      <c r="HG109" s="158"/>
      <c r="HH109" s="158"/>
      <c r="HI109" s="158"/>
      <c r="HJ109" s="158"/>
      <c r="HK109" s="158"/>
      <c r="HL109" s="158"/>
      <c r="HM109" s="158"/>
      <c r="HN109" s="158"/>
      <c r="HO109" s="158"/>
      <c r="HP109" s="158"/>
      <c r="HQ109" s="158"/>
      <c r="HR109" s="158"/>
      <c r="HS109" s="158"/>
      <c r="HT109" s="158"/>
      <c r="HU109" s="158"/>
      <c r="HV109" s="158"/>
      <c r="HW109" s="158"/>
      <c r="HX109" s="158"/>
      <c r="HY109" s="158"/>
      <c r="HZ109" s="158"/>
      <c r="IA109" s="158"/>
      <c r="IB109" s="158"/>
      <c r="IC109" s="158"/>
      <c r="ID109" s="158"/>
      <c r="IE109" s="158"/>
      <c r="IF109" s="158"/>
      <c r="IG109" s="158"/>
      <c r="IH109" s="158"/>
      <c r="II109" s="158"/>
      <c r="IJ109" s="158"/>
      <c r="IK109" s="158"/>
      <c r="IL109" s="158"/>
      <c r="IM109" s="158"/>
      <c r="IN109" s="158"/>
      <c r="IO109" s="158"/>
      <c r="IP109" s="158"/>
      <c r="IQ109" s="158"/>
      <c r="IR109" s="158"/>
      <c r="IS109" s="158"/>
      <c r="IT109" s="158"/>
      <c r="IU109" s="158"/>
      <c r="IV109" s="158"/>
      <c r="IW109" s="158"/>
      <c r="IX109" s="158"/>
      <c r="IY109" s="158"/>
      <c r="IZ109" s="158"/>
      <c r="JA109" s="158"/>
      <c r="JB109" s="158"/>
      <c r="JC109" s="158"/>
      <c r="JD109" s="158"/>
      <c r="JE109" s="158"/>
      <c r="JF109" s="158"/>
      <c r="JG109" s="158"/>
      <c r="JH109" s="158"/>
      <c r="JI109" s="158"/>
      <c r="JJ109" s="158"/>
      <c r="JK109" s="158"/>
      <c r="JL109" s="158"/>
      <c r="JM109" s="158"/>
      <c r="JN109" s="158"/>
      <c r="JO109" s="158"/>
      <c r="JP109" s="158"/>
      <c r="JQ109" s="158"/>
      <c r="JR109" s="158"/>
      <c r="JS109" s="158"/>
      <c r="JT109" s="158"/>
      <c r="JU109" s="158"/>
      <c r="JV109" s="158"/>
      <c r="JW109" s="158"/>
      <c r="JX109" s="158"/>
      <c r="JY109" s="158"/>
      <c r="JZ109" s="158"/>
      <c r="KA109" s="158"/>
      <c r="KB109" s="158"/>
      <c r="KC109" s="158"/>
      <c r="KD109" s="158"/>
      <c r="KE109" s="158"/>
      <c r="KF109" s="158"/>
      <c r="KG109" s="158"/>
      <c r="KH109" s="158"/>
      <c r="KI109" s="158"/>
      <c r="KJ109" s="158"/>
      <c r="KK109" s="158"/>
      <c r="KL109" s="158"/>
      <c r="KM109" s="158"/>
      <c r="KN109" s="158"/>
      <c r="KO109" s="158"/>
      <c r="KP109" s="158"/>
      <c r="KQ109" s="158"/>
      <c r="KR109" s="158"/>
      <c r="KS109" s="158"/>
      <c r="KT109" s="158"/>
      <c r="KU109" s="158"/>
      <c r="KV109" s="158"/>
      <c r="KW109" s="158"/>
      <c r="KX109" s="158"/>
      <c r="KY109" s="158"/>
      <c r="KZ109" s="158"/>
      <c r="LA109" s="158"/>
      <c r="LB109" s="158"/>
      <c r="LC109" s="158"/>
      <c r="LD109" s="158"/>
      <c r="LE109" s="158"/>
      <c r="LF109" s="158"/>
      <c r="LG109" s="158"/>
      <c r="LH109" s="158"/>
      <c r="LI109" s="158"/>
      <c r="LJ109" s="158"/>
      <c r="LK109" s="158"/>
      <c r="LL109" s="158"/>
      <c r="LM109" s="158"/>
      <c r="LN109" s="158"/>
      <c r="LO109" s="158"/>
      <c r="LP109" s="158"/>
      <c r="LQ109" s="158"/>
      <c r="LR109" s="158"/>
      <c r="LS109" s="158"/>
      <c r="LT109" s="158"/>
      <c r="LU109" s="158"/>
      <c r="LV109" s="158"/>
      <c r="LW109" s="158"/>
      <c r="LX109" s="158"/>
      <c r="LY109" s="158"/>
      <c r="LZ109" s="158"/>
      <c r="MA109" s="158"/>
      <c r="MB109" s="158"/>
      <c r="MC109" s="158"/>
      <c r="MD109" s="158"/>
      <c r="ME109" s="158"/>
      <c r="MF109" s="158"/>
      <c r="MG109" s="158"/>
      <c r="MH109" s="158"/>
      <c r="MI109" s="158"/>
      <c r="MJ109" s="158"/>
      <c r="MK109" s="158"/>
      <c r="ML109" s="158"/>
      <c r="MM109" s="158"/>
      <c r="MN109" s="158"/>
      <c r="MO109" s="158"/>
      <c r="MP109" s="158"/>
      <c r="MQ109" s="158"/>
      <c r="MR109" s="158"/>
      <c r="MS109" s="158"/>
      <c r="MT109" s="158"/>
      <c r="MU109" s="158"/>
      <c r="MV109" s="158"/>
      <c r="MW109" s="158"/>
      <c r="MX109" s="158"/>
      <c r="MY109" s="158"/>
      <c r="MZ109" s="158"/>
      <c r="NA109" s="158"/>
      <c r="NB109" s="158"/>
      <c r="NC109" s="158"/>
      <c r="ND109" s="158"/>
      <c r="NE109" s="158"/>
      <c r="NF109" s="158"/>
      <c r="NG109" s="158"/>
      <c r="NH109" s="158"/>
      <c r="NI109" s="158"/>
      <c r="NJ109" s="158"/>
      <c r="NK109" s="158"/>
      <c r="NL109" s="158"/>
      <c r="NM109" s="158"/>
      <c r="NN109" s="158"/>
      <c r="NO109" s="158"/>
      <c r="NP109" s="158"/>
      <c r="NQ109" s="158"/>
      <c r="NR109" s="158"/>
      <c r="NS109" s="158"/>
      <c r="NT109" s="158"/>
      <c r="NU109" s="158"/>
      <c r="NV109" s="158"/>
      <c r="NW109" s="158"/>
      <c r="NX109" s="158"/>
      <c r="NY109" s="158"/>
      <c r="NZ109" s="158"/>
      <c r="OA109" s="158"/>
      <c r="OB109" s="158"/>
      <c r="OC109" s="158"/>
      <c r="OD109" s="158"/>
      <c r="OE109" s="158"/>
      <c r="OF109" s="158"/>
      <c r="OG109" s="158"/>
      <c r="OH109" s="158"/>
      <c r="OI109" s="158"/>
      <c r="OJ109" s="158"/>
      <c r="OK109" s="158"/>
      <c r="OL109" s="158"/>
      <c r="OM109" s="158"/>
      <c r="ON109" s="158"/>
      <c r="OO109" s="158"/>
      <c r="OP109" s="158"/>
      <c r="OQ109" s="158"/>
      <c r="OR109" s="158"/>
      <c r="OS109" s="158"/>
      <c r="OT109" s="158"/>
      <c r="OU109" s="158"/>
      <c r="OV109" s="158"/>
      <c r="OW109" s="158"/>
      <c r="OX109" s="158"/>
      <c r="OY109" s="158"/>
      <c r="OZ109" s="158"/>
      <c r="PA109" s="158"/>
      <c r="PB109" s="158"/>
      <c r="PC109" s="158"/>
      <c r="PD109" s="158"/>
      <c r="PE109" s="158"/>
      <c r="PF109" s="158"/>
      <c r="PG109" s="158"/>
      <c r="PH109" s="158"/>
      <c r="PI109" s="158"/>
      <c r="PJ109" s="158"/>
      <c r="PK109" s="158"/>
      <c r="PL109" s="158"/>
      <c r="PM109" s="158"/>
      <c r="PN109" s="158"/>
      <c r="PO109" s="158"/>
      <c r="PP109" s="158"/>
      <c r="PQ109" s="158"/>
      <c r="PR109" s="158"/>
      <c r="PS109" s="158"/>
      <c r="PT109" s="158"/>
      <c r="PU109" s="158"/>
      <c r="PV109" s="158"/>
      <c r="PW109" s="158"/>
      <c r="PX109" s="158"/>
      <c r="PY109" s="158"/>
      <c r="PZ109" s="158"/>
      <c r="QA109" s="158"/>
      <c r="QB109" s="158"/>
      <c r="QC109" s="158"/>
      <c r="QD109" s="158"/>
      <c r="QE109" s="158"/>
      <c r="QF109" s="158"/>
      <c r="QG109" s="158"/>
      <c r="QH109" s="158"/>
      <c r="QI109" s="158"/>
      <c r="QJ109" s="158"/>
      <c r="QK109" s="158"/>
      <c r="QL109" s="158"/>
      <c r="QM109" s="158"/>
      <c r="QN109" s="158"/>
      <c r="QO109" s="158"/>
      <c r="QP109" s="158"/>
      <c r="QQ109" s="158"/>
      <c r="QR109" s="158"/>
      <c r="QS109" s="158"/>
      <c r="QT109" s="158"/>
      <c r="QU109" s="158"/>
      <c r="QV109" s="158"/>
      <c r="QW109" s="158"/>
      <c r="QX109" s="158"/>
      <c r="QY109" s="158"/>
      <c r="QZ109" s="158"/>
      <c r="RA109" s="158"/>
      <c r="RB109" s="158"/>
      <c r="RC109" s="158"/>
      <c r="RD109" s="158"/>
      <c r="RE109" s="158"/>
      <c r="RF109" s="158"/>
      <c r="RG109" s="158"/>
      <c r="RH109" s="158"/>
      <c r="RI109" s="158"/>
      <c r="RJ109" s="158"/>
      <c r="RK109" s="158"/>
      <c r="RL109" s="158"/>
      <c r="RM109" s="158"/>
      <c r="RN109" s="158"/>
      <c r="RO109" s="158"/>
      <c r="RP109" s="158"/>
      <c r="RQ109" s="158"/>
      <c r="RR109" s="158"/>
      <c r="RS109" s="158"/>
      <c r="RT109" s="158"/>
      <c r="RU109" s="158"/>
      <c r="RV109" s="158"/>
      <c r="RW109" s="158"/>
      <c r="RX109" s="158"/>
      <c r="RY109" s="158"/>
      <c r="RZ109" s="158"/>
      <c r="SA109" s="158"/>
      <c r="SB109" s="158"/>
      <c r="SC109" s="158"/>
      <c r="SD109" s="158"/>
      <c r="SE109" s="158"/>
      <c r="SF109" s="158"/>
      <c r="SG109" s="158"/>
      <c r="SH109" s="158"/>
      <c r="SI109" s="158"/>
      <c r="SJ109" s="158"/>
      <c r="SK109" s="158"/>
      <c r="SL109" s="158"/>
      <c r="SM109" s="158"/>
      <c r="SN109" s="158"/>
      <c r="SO109" s="158"/>
      <c r="SP109" s="158"/>
      <c r="SQ109" s="158"/>
      <c r="SR109" s="158"/>
      <c r="SS109" s="158"/>
      <c r="ST109" s="158"/>
      <c r="SU109" s="158"/>
      <c r="SV109" s="158"/>
      <c r="SW109" s="158"/>
      <c r="SX109" s="158"/>
      <c r="SY109" s="158"/>
      <c r="SZ109" s="158"/>
      <c r="TA109" s="158"/>
      <c r="TB109" s="158"/>
      <c r="TC109" s="158"/>
      <c r="TD109" s="158"/>
      <c r="TE109" s="158"/>
      <c r="TF109" s="158"/>
      <c r="TG109" s="158"/>
      <c r="TH109" s="158"/>
      <c r="TI109" s="158"/>
      <c r="TJ109" s="158"/>
      <c r="TK109" s="158"/>
      <c r="TL109" s="158"/>
      <c r="TM109" s="158"/>
      <c r="TN109" s="158"/>
      <c r="TO109" s="158"/>
      <c r="TP109" s="158"/>
      <c r="TQ109" s="158"/>
      <c r="TR109" s="158"/>
      <c r="TS109" s="158"/>
      <c r="TT109" s="158"/>
      <c r="TU109" s="158"/>
      <c r="TV109" s="158"/>
      <c r="TW109" s="158"/>
      <c r="TX109" s="158"/>
      <c r="TY109" s="158"/>
      <c r="TZ109" s="158"/>
      <c r="UA109" s="158"/>
      <c r="UB109" s="158"/>
      <c r="UC109" s="158"/>
      <c r="UD109" s="158"/>
      <c r="UE109" s="158"/>
      <c r="UF109" s="158"/>
      <c r="UG109" s="158"/>
      <c r="UH109" s="158"/>
      <c r="UI109" s="158"/>
      <c r="UJ109" s="158"/>
      <c r="UK109" s="158"/>
      <c r="UL109" s="158"/>
      <c r="UM109" s="158"/>
      <c r="UN109" s="158"/>
      <c r="UO109" s="158"/>
      <c r="UP109" s="158"/>
      <c r="UQ109" s="158"/>
      <c r="US109" s="158"/>
      <c r="UT109" s="158"/>
      <c r="UU109" s="158"/>
      <c r="UV109" s="158"/>
      <c r="UW109" s="158"/>
      <c r="UX109" s="158"/>
      <c r="UY109" s="158"/>
      <c r="UZ109" s="158"/>
      <c r="VA109" s="158"/>
      <c r="VB109" s="158"/>
      <c r="VC109" s="158"/>
      <c r="VD109" s="158"/>
      <c r="VE109" s="158"/>
      <c r="VF109" s="158"/>
      <c r="VG109" s="158"/>
      <c r="VH109" s="158"/>
      <c r="VI109" s="158"/>
      <c r="VJ109" s="158"/>
      <c r="VK109" s="158"/>
      <c r="VL109" s="158"/>
      <c r="VN109" s="158"/>
      <c r="VO109" s="158"/>
      <c r="VP109" s="158"/>
      <c r="VQ109" s="158"/>
      <c r="VR109" s="158"/>
      <c r="VS109" s="158"/>
      <c r="VT109" s="158"/>
      <c r="VU109" s="158"/>
      <c r="VV109" s="158"/>
      <c r="VW109" s="158"/>
      <c r="VX109" s="158"/>
      <c r="VY109" s="158"/>
      <c r="VZ109" s="158"/>
      <c r="WA109" s="158"/>
      <c r="WB109" s="158"/>
      <c r="WC109" s="158"/>
      <c r="WD109" s="158"/>
      <c r="WE109" s="158"/>
      <c r="WF109" s="158"/>
      <c r="WG109" s="158"/>
      <c r="WI109" s="158"/>
      <c r="WJ109" s="158"/>
      <c r="WK109" s="158"/>
      <c r="WL109" s="158"/>
      <c r="WM109" s="158"/>
      <c r="WN109" s="158"/>
      <c r="WO109" s="158"/>
      <c r="WP109" s="158"/>
      <c r="WQ109" s="158"/>
      <c r="WR109" s="158"/>
      <c r="WS109" s="158"/>
      <c r="WT109" s="158"/>
      <c r="WU109" s="158"/>
      <c r="WV109" s="158"/>
      <c r="WW109" s="158"/>
      <c r="WX109" s="158"/>
      <c r="WY109" s="158"/>
      <c r="WZ109" s="158"/>
      <c r="XA109" s="158"/>
      <c r="XB109" s="158"/>
      <c r="XD109" s="158"/>
      <c r="XE109" s="158"/>
      <c r="XF109" s="158"/>
      <c r="XG109" s="158"/>
      <c r="XH109" s="158"/>
      <c r="XI109" s="158"/>
      <c r="XJ109" s="158"/>
      <c r="XK109" s="158"/>
      <c r="XL109" s="158"/>
      <c r="XM109" s="158"/>
      <c r="XN109" s="158"/>
      <c r="XO109" s="158"/>
      <c r="XP109" s="158"/>
      <c r="XQ109" s="158"/>
      <c r="XR109" s="158"/>
      <c r="XS109" s="158"/>
      <c r="XT109" s="158"/>
      <c r="XU109" s="158"/>
      <c r="XV109" s="158"/>
      <c r="XW109" s="158"/>
      <c r="XY109" s="158"/>
      <c r="XZ109" s="158"/>
      <c r="YA109" s="158"/>
      <c r="YB109" s="158"/>
      <c r="YC109" s="158"/>
      <c r="YD109" s="158"/>
      <c r="YE109" s="158"/>
      <c r="YF109" s="158"/>
      <c r="YG109" s="158"/>
      <c r="YH109" s="158"/>
      <c r="YI109" s="158"/>
      <c r="YJ109" s="158"/>
      <c r="YK109" s="158"/>
      <c r="YL109" s="158"/>
      <c r="YM109" s="158"/>
      <c r="YN109" s="158"/>
      <c r="YO109" s="158"/>
      <c r="YP109" s="158"/>
      <c r="YQ109" s="158"/>
      <c r="YR109" s="158"/>
      <c r="YT109" s="158"/>
      <c r="YU109" s="158"/>
      <c r="YV109" s="158"/>
      <c r="YW109" s="158"/>
      <c r="YX109" s="158"/>
      <c r="YY109" s="158"/>
      <c r="YZ109" s="158"/>
      <c r="ZA109" s="158"/>
      <c r="ZB109" s="158"/>
      <c r="ZC109" s="158"/>
      <c r="ZD109" s="158"/>
      <c r="ZE109" s="158"/>
      <c r="ZF109" s="158"/>
      <c r="ZG109" s="158"/>
      <c r="ZH109" s="158"/>
      <c r="ZI109" s="158"/>
      <c r="ZJ109" s="158"/>
      <c r="ZK109" s="158"/>
      <c r="ZL109" s="158"/>
      <c r="ZM109" s="158"/>
      <c r="ZO109" s="158"/>
      <c r="ZP109" s="158"/>
      <c r="ZQ109" s="158"/>
      <c r="ZR109" s="158"/>
      <c r="ZS109" s="158"/>
      <c r="ZT109" s="158"/>
      <c r="ZU109" s="158"/>
      <c r="ZV109" s="158"/>
      <c r="ZW109" s="158"/>
      <c r="ZX109" s="158"/>
      <c r="ZY109" s="158"/>
      <c r="ZZ109" s="158"/>
      <c r="AAA109" s="158"/>
      <c r="AAB109" s="158"/>
      <c r="AAC109" s="158"/>
      <c r="AAD109" s="158"/>
      <c r="AAE109" s="158"/>
      <c r="AAF109" s="158"/>
      <c r="AAG109" s="158"/>
      <c r="AAH109" s="158"/>
      <c r="AAJ109" s="158"/>
      <c r="AAK109" s="158"/>
      <c r="AAL109" s="158"/>
      <c r="AAM109" s="158"/>
      <c r="AAN109" s="158"/>
      <c r="AAO109" s="158"/>
      <c r="AAP109" s="158"/>
      <c r="AAQ109" s="158"/>
      <c r="AAR109" s="158"/>
      <c r="AAS109" s="158"/>
      <c r="AAT109" s="158"/>
      <c r="AAU109" s="158"/>
      <c r="AAV109" s="158"/>
      <c r="AAW109" s="158"/>
      <c r="AAX109" s="158"/>
      <c r="AAY109" s="158"/>
      <c r="AAZ109" s="158"/>
      <c r="ABA109" s="158"/>
      <c r="ABB109" s="158"/>
      <c r="ABC109" s="158"/>
      <c r="ABE109" s="158"/>
      <c r="ABF109" s="158"/>
      <c r="ABG109" s="158"/>
      <c r="ABH109" s="158"/>
      <c r="ABI109" s="158"/>
      <c r="ABJ109" s="158"/>
      <c r="ABK109" s="158"/>
      <c r="ABL109" s="158"/>
      <c r="ABM109" s="158"/>
      <c r="ABN109" s="158"/>
      <c r="ABO109" s="158"/>
      <c r="ABP109" s="158"/>
      <c r="ABQ109" s="158"/>
      <c r="ABR109" s="158"/>
      <c r="ABS109" s="158"/>
      <c r="ABT109" s="158"/>
      <c r="ABU109" s="158"/>
      <c r="ABV109" s="158"/>
      <c r="ABW109" s="158"/>
      <c r="ABX109" s="158"/>
      <c r="ABZ109" s="158"/>
      <c r="ACA109" s="158"/>
      <c r="ACB109" s="158"/>
      <c r="ACC109" s="158"/>
      <c r="ACD109" s="158"/>
      <c r="ACE109" s="158"/>
      <c r="ACF109" s="158"/>
      <c r="ACG109" s="158"/>
      <c r="ACH109" s="158"/>
      <c r="ACI109" s="158"/>
      <c r="ACJ109" s="158"/>
      <c r="ACK109" s="158"/>
      <c r="ACL109" s="158"/>
      <c r="ACM109" s="158"/>
      <c r="ACN109" s="158"/>
      <c r="ACO109" s="158"/>
      <c r="ACP109" s="158"/>
      <c r="ACQ109" s="158"/>
      <c r="ACR109" s="158"/>
      <c r="ACS109" s="158"/>
      <c r="ACU109" s="158"/>
      <c r="ACV109" s="158"/>
      <c r="ACW109" s="158"/>
      <c r="ACX109" s="158"/>
      <c r="ACY109" s="158"/>
      <c r="ACZ109" s="158"/>
      <c r="ADA109" s="158"/>
      <c r="ADB109" s="158"/>
      <c r="ADC109" s="158"/>
      <c r="ADD109" s="158"/>
      <c r="ADE109" s="158"/>
      <c r="ADF109" s="158"/>
      <c r="ADG109" s="158"/>
      <c r="ADH109" s="158"/>
      <c r="ADI109" s="158"/>
      <c r="ADJ109" s="158"/>
      <c r="ADK109" s="158"/>
      <c r="ADL109" s="158"/>
      <c r="ADM109" s="158"/>
      <c r="ADN109" s="158"/>
      <c r="ADP109" s="158"/>
      <c r="ADQ109" s="158"/>
      <c r="ADR109" s="158"/>
      <c r="ADS109" s="158"/>
      <c r="ADT109" s="158"/>
      <c r="ADU109" s="158"/>
      <c r="ADV109" s="158"/>
      <c r="ADW109" s="158"/>
      <c r="ADX109" s="158"/>
      <c r="ADY109" s="158"/>
      <c r="ADZ109" s="158"/>
      <c r="AEA109" s="158"/>
      <c r="AEB109" s="158"/>
      <c r="AEC109" s="158"/>
      <c r="AED109" s="158"/>
      <c r="AEE109" s="158"/>
      <c r="AEF109" s="158"/>
      <c r="AEG109" s="158"/>
      <c r="AEH109" s="158"/>
      <c r="AEI109" s="158"/>
      <c r="AEK109" s="158"/>
      <c r="AEL109" s="158"/>
      <c r="AEM109" s="158"/>
      <c r="AEN109" s="158"/>
      <c r="AEO109" s="158"/>
      <c r="AEP109" s="158"/>
      <c r="AEQ109" s="158"/>
      <c r="AER109" s="158"/>
      <c r="AES109" s="158"/>
      <c r="AET109" s="158"/>
      <c r="AEU109" s="158"/>
      <c r="AEV109" s="158"/>
      <c r="AEW109" s="158"/>
      <c r="AEX109" s="158"/>
      <c r="AEY109" s="158"/>
      <c r="AEZ109" s="158"/>
      <c r="AFA109" s="158"/>
      <c r="AFB109" s="158"/>
      <c r="AFC109" s="158"/>
      <c r="AFD109" s="158"/>
    </row>
    <row r="110" spans="1:836" s="159" customFormat="1" ht="20.100000000000001" customHeight="1" outlineLevel="4">
      <c r="A110" s="166"/>
      <c r="B110" s="162" t="s">
        <v>504</v>
      </c>
      <c r="C110" s="100" t="s">
        <v>513</v>
      </c>
      <c r="D110" s="110"/>
      <c r="E110" s="167"/>
      <c r="F110" s="211">
        <f>G100+1</f>
        <v>45588</v>
      </c>
      <c r="G110" s="212">
        <f t="shared" si="91"/>
        <v>45594</v>
      </c>
      <c r="H110" s="156">
        <v>7</v>
      </c>
      <c r="I110" s="157">
        <f t="shared" ca="1" si="80"/>
        <v>0</v>
      </c>
      <c r="J110" s="207">
        <f t="shared" ca="1" si="92"/>
        <v>0</v>
      </c>
      <c r="K110" s="111">
        <v>0</v>
      </c>
      <c r="L110" s="158"/>
      <c r="M110" s="158"/>
      <c r="N110" s="158"/>
      <c r="O110" s="158"/>
      <c r="P110" s="158"/>
      <c r="Q110" s="158"/>
      <c r="R110" s="158"/>
      <c r="S110" s="158"/>
      <c r="T110" s="158"/>
      <c r="U110" s="158"/>
      <c r="V110" s="158"/>
      <c r="W110" s="158"/>
      <c r="X110" s="158"/>
      <c r="Y110" s="158"/>
      <c r="Z110" s="158"/>
      <c r="AA110" s="158"/>
      <c r="AB110" s="158"/>
      <c r="AC110" s="158"/>
      <c r="AD110" s="158"/>
      <c r="AE110" s="158"/>
      <c r="AF110" s="158"/>
      <c r="AG110" s="158"/>
      <c r="AH110" s="158"/>
      <c r="AI110" s="158"/>
      <c r="AJ110" s="158"/>
      <c r="AK110" s="158"/>
      <c r="AL110" s="158"/>
      <c r="AM110" s="158"/>
      <c r="AN110" s="158"/>
      <c r="AO110" s="158"/>
      <c r="AP110" s="158"/>
      <c r="AQ110" s="158"/>
      <c r="AR110" s="158"/>
      <c r="AS110" s="158"/>
      <c r="AT110" s="158"/>
      <c r="AU110" s="158"/>
      <c r="AV110" s="158"/>
      <c r="AW110" s="158"/>
      <c r="AX110" s="158"/>
      <c r="AY110" s="158"/>
      <c r="AZ110" s="158"/>
      <c r="BA110" s="158"/>
      <c r="BB110" s="158"/>
      <c r="BC110" s="158"/>
      <c r="BD110" s="158"/>
      <c r="BE110" s="158"/>
      <c r="BF110" s="158"/>
      <c r="BG110" s="158"/>
      <c r="BH110" s="158"/>
      <c r="BI110" s="158"/>
      <c r="BJ110" s="158"/>
      <c r="BK110" s="158"/>
      <c r="BL110" s="158"/>
      <c r="BM110" s="158"/>
      <c r="BN110" s="158"/>
      <c r="BO110" s="158"/>
      <c r="BP110" s="158"/>
      <c r="BQ110" s="158"/>
      <c r="BR110" s="158"/>
      <c r="BS110" s="158"/>
      <c r="BT110" s="158"/>
      <c r="BU110" s="158"/>
      <c r="BV110" s="158"/>
      <c r="BW110" s="158"/>
      <c r="BX110" s="158"/>
      <c r="BY110" s="158"/>
      <c r="BZ110" s="158"/>
      <c r="CA110" s="158"/>
      <c r="CB110" s="158"/>
      <c r="CC110" s="158"/>
      <c r="CD110" s="158"/>
      <c r="CE110" s="158"/>
      <c r="CF110" s="158"/>
      <c r="CG110" s="158"/>
      <c r="CH110" s="158"/>
      <c r="CI110" s="158"/>
      <c r="CJ110" s="158"/>
      <c r="CK110" s="158"/>
      <c r="CL110" s="158"/>
      <c r="CM110" s="158"/>
      <c r="CN110" s="158"/>
      <c r="CO110" s="158"/>
      <c r="CP110" s="158"/>
      <c r="CQ110" s="158"/>
      <c r="CR110" s="158"/>
      <c r="CS110" s="158"/>
      <c r="CT110" s="158"/>
      <c r="CU110" s="158"/>
      <c r="CV110" s="158"/>
      <c r="CW110" s="158"/>
      <c r="CX110" s="158"/>
      <c r="CY110" s="158"/>
      <c r="CZ110" s="158"/>
      <c r="DA110" s="158"/>
      <c r="DB110" s="158"/>
      <c r="DC110" s="158"/>
      <c r="DD110" s="158"/>
      <c r="DE110" s="158"/>
      <c r="DF110" s="158"/>
      <c r="DG110" s="158"/>
      <c r="DH110" s="158"/>
      <c r="DI110" s="158"/>
      <c r="DJ110" s="158"/>
      <c r="DK110" s="158"/>
      <c r="DL110" s="158"/>
      <c r="DM110" s="158"/>
      <c r="DN110" s="158"/>
      <c r="DO110" s="158"/>
      <c r="DP110" s="158"/>
      <c r="DQ110" s="158"/>
      <c r="DR110" s="158"/>
      <c r="DS110" s="158"/>
      <c r="DT110" s="158"/>
      <c r="DU110" s="158"/>
      <c r="DV110" s="158"/>
      <c r="DW110" s="158"/>
      <c r="DX110" s="158"/>
      <c r="DY110" s="158"/>
      <c r="DZ110" s="158"/>
      <c r="EA110" s="158"/>
      <c r="EB110" s="158"/>
      <c r="EC110" s="158"/>
      <c r="ED110" s="158"/>
      <c r="EE110" s="158"/>
      <c r="EF110" s="158"/>
      <c r="EG110" s="158"/>
      <c r="EH110" s="158"/>
      <c r="EI110" s="158"/>
      <c r="EJ110" s="158"/>
      <c r="EK110" s="158"/>
      <c r="EL110" s="158"/>
      <c r="EM110" s="158"/>
      <c r="EN110" s="158"/>
      <c r="EO110" s="158"/>
      <c r="EP110" s="158"/>
      <c r="EQ110" s="158"/>
      <c r="ER110" s="158"/>
      <c r="ES110" s="158"/>
      <c r="ET110" s="158"/>
      <c r="EU110" s="158"/>
      <c r="EV110" s="158"/>
      <c r="EW110" s="158"/>
      <c r="EX110" s="158"/>
      <c r="EY110" s="158"/>
      <c r="EZ110" s="158"/>
      <c r="FA110" s="158"/>
      <c r="FB110" s="158"/>
      <c r="FC110" s="158"/>
      <c r="FD110" s="158"/>
      <c r="FE110" s="158"/>
      <c r="FF110" s="158"/>
      <c r="FG110" s="158"/>
      <c r="FH110" s="158"/>
      <c r="FI110" s="158"/>
      <c r="FJ110" s="158"/>
      <c r="FK110" s="158"/>
      <c r="FL110" s="158"/>
      <c r="FM110" s="158"/>
      <c r="FN110" s="158"/>
      <c r="FO110" s="158"/>
      <c r="FP110" s="158"/>
      <c r="FQ110" s="158"/>
      <c r="FR110" s="158"/>
      <c r="FS110" s="158"/>
      <c r="FT110" s="158"/>
      <c r="FU110" s="158"/>
      <c r="FV110" s="158"/>
      <c r="FW110" s="158"/>
      <c r="FX110" s="158"/>
      <c r="FY110" s="158"/>
      <c r="FZ110" s="158"/>
      <c r="GA110" s="158"/>
      <c r="GB110" s="158"/>
      <c r="GC110" s="158"/>
      <c r="GD110" s="158"/>
      <c r="GE110" s="158"/>
      <c r="GF110" s="158"/>
      <c r="GG110" s="158"/>
      <c r="GH110" s="158"/>
      <c r="GI110" s="158"/>
      <c r="GJ110" s="158"/>
      <c r="GK110" s="158"/>
      <c r="GL110" s="158"/>
      <c r="GM110" s="158"/>
      <c r="GN110" s="158"/>
      <c r="GO110" s="158"/>
      <c r="GP110" s="158"/>
      <c r="GQ110" s="158"/>
      <c r="GR110" s="158"/>
      <c r="GS110" s="158"/>
      <c r="GT110" s="158"/>
      <c r="GU110" s="158"/>
      <c r="GV110" s="158"/>
      <c r="GW110" s="158"/>
      <c r="GX110" s="158"/>
      <c r="GY110" s="158"/>
      <c r="GZ110" s="158"/>
      <c r="HA110" s="158"/>
      <c r="HB110" s="158"/>
      <c r="HC110" s="158"/>
      <c r="HD110" s="158"/>
      <c r="HE110" s="158"/>
      <c r="HF110" s="158"/>
      <c r="HG110" s="158"/>
      <c r="HH110" s="158"/>
      <c r="HI110" s="158"/>
      <c r="HJ110" s="158"/>
      <c r="HK110" s="158"/>
      <c r="HL110" s="158"/>
      <c r="HM110" s="158"/>
      <c r="HN110" s="158"/>
      <c r="HO110" s="158"/>
      <c r="HP110" s="158"/>
      <c r="HQ110" s="158"/>
      <c r="HR110" s="158"/>
      <c r="HS110" s="158"/>
      <c r="HT110" s="158"/>
      <c r="HU110" s="158"/>
      <c r="HV110" s="158"/>
      <c r="HW110" s="158"/>
      <c r="HX110" s="158"/>
      <c r="HY110" s="158"/>
      <c r="HZ110" s="158"/>
      <c r="IA110" s="158"/>
      <c r="IB110" s="158"/>
      <c r="IC110" s="158"/>
      <c r="ID110" s="158"/>
      <c r="IE110" s="158"/>
      <c r="IF110" s="158"/>
      <c r="IG110" s="158"/>
      <c r="IH110" s="158"/>
      <c r="II110" s="158"/>
      <c r="IJ110" s="158"/>
      <c r="IK110" s="158"/>
      <c r="IL110" s="158"/>
      <c r="IM110" s="158"/>
      <c r="IN110" s="158"/>
      <c r="IO110" s="158"/>
      <c r="IP110" s="158"/>
      <c r="IQ110" s="158"/>
      <c r="IR110" s="158"/>
      <c r="IS110" s="158"/>
      <c r="IT110" s="158"/>
      <c r="IU110" s="158"/>
      <c r="IV110" s="158"/>
      <c r="IW110" s="158"/>
      <c r="IX110" s="158"/>
      <c r="IY110" s="158"/>
      <c r="IZ110" s="158"/>
      <c r="JA110" s="158"/>
      <c r="JB110" s="158"/>
      <c r="JC110" s="158"/>
      <c r="JD110" s="158"/>
      <c r="JE110" s="158"/>
      <c r="JF110" s="158"/>
      <c r="JG110" s="158"/>
      <c r="JH110" s="158"/>
      <c r="JI110" s="158"/>
      <c r="JJ110" s="158"/>
      <c r="JK110" s="158"/>
      <c r="JL110" s="158"/>
      <c r="JM110" s="158"/>
      <c r="JN110" s="158"/>
      <c r="JO110" s="158"/>
      <c r="JP110" s="158"/>
      <c r="JQ110" s="158"/>
      <c r="JR110" s="158"/>
      <c r="JS110" s="158"/>
      <c r="JT110" s="158"/>
      <c r="JU110" s="158"/>
      <c r="JV110" s="158"/>
      <c r="JW110" s="158"/>
      <c r="JX110" s="158"/>
      <c r="JY110" s="158"/>
      <c r="JZ110" s="158"/>
      <c r="KA110" s="158"/>
      <c r="KB110" s="158"/>
      <c r="KC110" s="158"/>
      <c r="KD110" s="158"/>
      <c r="KE110" s="158"/>
      <c r="KF110" s="158"/>
      <c r="KG110" s="158"/>
      <c r="KH110" s="158"/>
      <c r="KI110" s="158"/>
      <c r="KJ110" s="158"/>
      <c r="KK110" s="158"/>
      <c r="KL110" s="158"/>
      <c r="KM110" s="158"/>
      <c r="KN110" s="158"/>
      <c r="KO110" s="158"/>
      <c r="KP110" s="158"/>
      <c r="KQ110" s="158"/>
      <c r="KR110" s="158"/>
      <c r="KS110" s="158"/>
      <c r="KT110" s="158"/>
      <c r="KU110" s="158"/>
      <c r="KV110" s="158"/>
      <c r="KW110" s="158"/>
      <c r="KX110" s="158"/>
      <c r="KY110" s="158"/>
      <c r="KZ110" s="158"/>
      <c r="LA110" s="158"/>
      <c r="LB110" s="158"/>
      <c r="LC110" s="158"/>
      <c r="LD110" s="158"/>
      <c r="LE110" s="158"/>
      <c r="LF110" s="158"/>
      <c r="LG110" s="158"/>
      <c r="LH110" s="158"/>
      <c r="LI110" s="158"/>
      <c r="LJ110" s="158"/>
      <c r="LK110" s="158"/>
      <c r="LL110" s="158"/>
      <c r="LM110" s="158"/>
      <c r="LN110" s="158"/>
      <c r="LO110" s="158"/>
      <c r="LP110" s="158"/>
      <c r="LQ110" s="158"/>
      <c r="LR110" s="158"/>
      <c r="LS110" s="158"/>
      <c r="LT110" s="158"/>
      <c r="LU110" s="158"/>
      <c r="LV110" s="158"/>
      <c r="LW110" s="158"/>
      <c r="LX110" s="158"/>
      <c r="LY110" s="158"/>
      <c r="LZ110" s="158"/>
      <c r="MA110" s="158"/>
      <c r="MB110" s="158"/>
      <c r="MC110" s="158"/>
      <c r="MD110" s="158"/>
      <c r="ME110" s="158"/>
      <c r="MF110" s="158"/>
      <c r="MG110" s="158"/>
      <c r="MH110" s="158"/>
      <c r="MI110" s="158"/>
      <c r="MJ110" s="158"/>
      <c r="MK110" s="158"/>
      <c r="ML110" s="158"/>
      <c r="MM110" s="158"/>
      <c r="MN110" s="158"/>
      <c r="MO110" s="158"/>
      <c r="MP110" s="158"/>
      <c r="MQ110" s="158"/>
      <c r="MR110" s="158"/>
      <c r="MS110" s="158"/>
      <c r="MT110" s="158"/>
      <c r="MU110" s="158"/>
      <c r="MV110" s="158"/>
      <c r="MW110" s="158"/>
      <c r="MX110" s="158"/>
      <c r="MY110" s="158"/>
      <c r="MZ110" s="158"/>
      <c r="NA110" s="158"/>
      <c r="NB110" s="158"/>
      <c r="NC110" s="158"/>
      <c r="ND110" s="158"/>
      <c r="NE110" s="158"/>
      <c r="NF110" s="158"/>
      <c r="NG110" s="158"/>
      <c r="NH110" s="158"/>
      <c r="NI110" s="158"/>
      <c r="NJ110" s="158"/>
      <c r="NK110" s="158"/>
      <c r="NL110" s="158"/>
      <c r="NM110" s="158"/>
      <c r="NN110" s="158"/>
      <c r="NO110" s="158"/>
      <c r="NP110" s="158"/>
      <c r="NQ110" s="158"/>
      <c r="NR110" s="158"/>
      <c r="NS110" s="158"/>
      <c r="NT110" s="158"/>
      <c r="NU110" s="158"/>
      <c r="NV110" s="158"/>
      <c r="NW110" s="158"/>
      <c r="NX110" s="158"/>
      <c r="NY110" s="158"/>
      <c r="NZ110" s="158"/>
      <c r="OA110" s="158"/>
      <c r="OB110" s="158"/>
      <c r="OC110" s="158"/>
      <c r="OD110" s="158"/>
      <c r="OE110" s="158"/>
      <c r="OF110" s="158"/>
      <c r="OG110" s="158"/>
      <c r="OH110" s="158"/>
      <c r="OI110" s="158"/>
      <c r="OJ110" s="158"/>
      <c r="OK110" s="158"/>
      <c r="OL110" s="158"/>
      <c r="OM110" s="158"/>
      <c r="ON110" s="158"/>
      <c r="OO110" s="158"/>
      <c r="OP110" s="158"/>
      <c r="OQ110" s="158"/>
      <c r="OR110" s="158"/>
      <c r="OS110" s="158"/>
      <c r="OT110" s="158"/>
      <c r="OU110" s="158"/>
      <c r="OV110" s="158"/>
      <c r="OW110" s="158"/>
      <c r="OX110" s="158"/>
      <c r="OY110" s="158"/>
      <c r="OZ110" s="158"/>
      <c r="PA110" s="158"/>
      <c r="PB110" s="158"/>
      <c r="PC110" s="158"/>
      <c r="PD110" s="158"/>
      <c r="PE110" s="158"/>
      <c r="PF110" s="158"/>
      <c r="PG110" s="158"/>
      <c r="PH110" s="158"/>
      <c r="PI110" s="158"/>
      <c r="PJ110" s="158"/>
      <c r="PK110" s="158"/>
      <c r="PL110" s="158"/>
      <c r="PM110" s="158"/>
      <c r="PN110" s="158"/>
      <c r="PO110" s="158"/>
      <c r="PP110" s="158"/>
      <c r="PQ110" s="158"/>
      <c r="PR110" s="158"/>
      <c r="PS110" s="158"/>
      <c r="PT110" s="158"/>
      <c r="PU110" s="158"/>
      <c r="PV110" s="158"/>
      <c r="PW110" s="158"/>
      <c r="PX110" s="158"/>
      <c r="PY110" s="158"/>
      <c r="PZ110" s="158"/>
      <c r="QA110" s="158"/>
      <c r="QB110" s="158"/>
      <c r="QC110" s="158"/>
      <c r="QD110" s="158"/>
      <c r="QE110" s="158"/>
      <c r="QF110" s="158"/>
      <c r="QG110" s="158"/>
      <c r="QH110" s="158"/>
      <c r="QI110" s="158"/>
      <c r="QJ110" s="158"/>
      <c r="QK110" s="158"/>
      <c r="QL110" s="158"/>
      <c r="QM110" s="158"/>
      <c r="QN110" s="158"/>
      <c r="QO110" s="158"/>
      <c r="QP110" s="158"/>
      <c r="QQ110" s="158"/>
      <c r="QR110" s="158"/>
      <c r="QS110" s="158"/>
      <c r="QT110" s="158"/>
      <c r="QU110" s="158"/>
      <c r="QV110" s="158"/>
      <c r="QW110" s="158"/>
      <c r="QX110" s="158"/>
      <c r="QY110" s="158"/>
      <c r="QZ110" s="158"/>
      <c r="RA110" s="158"/>
      <c r="RB110" s="158"/>
      <c r="RC110" s="158"/>
      <c r="RD110" s="158"/>
      <c r="RE110" s="158"/>
      <c r="RF110" s="158"/>
      <c r="RG110" s="158"/>
      <c r="RH110" s="158"/>
      <c r="RI110" s="158"/>
      <c r="RJ110" s="158"/>
      <c r="RK110" s="158"/>
      <c r="RL110" s="158"/>
      <c r="RM110" s="158"/>
      <c r="RN110" s="158"/>
      <c r="RO110" s="158"/>
      <c r="RP110" s="158"/>
      <c r="RQ110" s="158"/>
      <c r="RR110" s="158"/>
      <c r="RS110" s="158"/>
      <c r="RT110" s="158"/>
      <c r="RU110" s="158"/>
      <c r="RV110" s="158"/>
      <c r="RW110" s="158"/>
      <c r="RX110" s="158"/>
      <c r="RY110" s="158"/>
      <c r="RZ110" s="158"/>
      <c r="SA110" s="158"/>
      <c r="SB110" s="158"/>
      <c r="SC110" s="158"/>
      <c r="SD110" s="158"/>
      <c r="SE110" s="158"/>
      <c r="SF110" s="158"/>
      <c r="SG110" s="158"/>
      <c r="SH110" s="158"/>
      <c r="SI110" s="158"/>
      <c r="SJ110" s="158"/>
      <c r="SK110" s="158"/>
      <c r="SL110" s="158"/>
      <c r="SM110" s="158"/>
      <c r="SN110" s="158"/>
      <c r="SO110" s="158"/>
      <c r="SP110" s="158"/>
      <c r="SQ110" s="158"/>
      <c r="SR110" s="158"/>
      <c r="SS110" s="158"/>
      <c r="ST110" s="158"/>
      <c r="SU110" s="158"/>
      <c r="SV110" s="158"/>
      <c r="SW110" s="158"/>
      <c r="SX110" s="158"/>
      <c r="SY110" s="158"/>
      <c r="SZ110" s="158"/>
      <c r="TA110" s="158"/>
      <c r="TB110" s="158"/>
      <c r="TC110" s="158"/>
      <c r="TD110" s="158"/>
      <c r="TE110" s="158"/>
      <c r="TF110" s="158"/>
      <c r="TG110" s="158"/>
      <c r="TH110" s="158"/>
      <c r="TI110" s="158"/>
      <c r="TJ110" s="158"/>
      <c r="TK110" s="158"/>
      <c r="TL110" s="158"/>
      <c r="TM110" s="158"/>
      <c r="TN110" s="158"/>
      <c r="TO110" s="158"/>
      <c r="TP110" s="158"/>
      <c r="TQ110" s="158"/>
      <c r="TR110" s="158"/>
      <c r="TS110" s="158"/>
      <c r="TT110" s="158"/>
      <c r="TU110" s="158"/>
      <c r="TV110" s="158"/>
      <c r="TW110" s="158"/>
      <c r="TX110" s="158"/>
      <c r="TY110" s="158"/>
      <c r="TZ110" s="158"/>
      <c r="UA110" s="158"/>
      <c r="UB110" s="158"/>
      <c r="UC110" s="158"/>
      <c r="UD110" s="158"/>
      <c r="UE110" s="158"/>
      <c r="UF110" s="158"/>
      <c r="UG110" s="158"/>
      <c r="UH110" s="158"/>
      <c r="UI110" s="158"/>
      <c r="UJ110" s="158"/>
      <c r="UK110" s="158"/>
      <c r="UL110" s="158"/>
      <c r="UM110" s="158"/>
      <c r="UN110" s="158"/>
      <c r="UO110" s="158"/>
      <c r="UP110" s="158"/>
      <c r="UQ110" s="158"/>
      <c r="US110" s="158"/>
      <c r="UT110" s="158"/>
      <c r="UU110" s="158"/>
      <c r="UV110" s="158"/>
      <c r="UW110" s="158"/>
      <c r="UX110" s="158"/>
      <c r="UY110" s="158"/>
      <c r="UZ110" s="158"/>
      <c r="VA110" s="158"/>
      <c r="VB110" s="158"/>
      <c r="VC110" s="158"/>
      <c r="VD110" s="158"/>
      <c r="VE110" s="158"/>
      <c r="VF110" s="158"/>
      <c r="VG110" s="158"/>
      <c r="VH110" s="158"/>
      <c r="VI110" s="158"/>
      <c r="VJ110" s="158"/>
      <c r="VK110" s="158"/>
      <c r="VL110" s="158"/>
      <c r="VN110" s="158"/>
      <c r="VO110" s="158"/>
      <c r="VP110" s="158"/>
      <c r="VQ110" s="158"/>
      <c r="VR110" s="158"/>
      <c r="VS110" s="158"/>
      <c r="VT110" s="158"/>
      <c r="VU110" s="158"/>
      <c r="VV110" s="158"/>
      <c r="VW110" s="158"/>
      <c r="VX110" s="158"/>
      <c r="VY110" s="158"/>
      <c r="VZ110" s="158"/>
      <c r="WA110" s="158"/>
      <c r="WB110" s="158"/>
      <c r="WC110" s="158"/>
      <c r="WD110" s="158"/>
      <c r="WE110" s="158"/>
      <c r="WF110" s="158"/>
      <c r="WG110" s="158"/>
      <c r="WI110" s="158"/>
      <c r="WJ110" s="158"/>
      <c r="WK110" s="158"/>
      <c r="WL110" s="158"/>
      <c r="WM110" s="158"/>
      <c r="WN110" s="158"/>
      <c r="WO110" s="158"/>
      <c r="WP110" s="158"/>
      <c r="WQ110" s="158"/>
      <c r="WR110" s="158"/>
      <c r="WS110" s="158"/>
      <c r="WT110" s="158"/>
      <c r="WU110" s="158"/>
      <c r="WV110" s="158"/>
      <c r="WW110" s="158"/>
      <c r="WX110" s="158"/>
      <c r="WY110" s="158"/>
      <c r="WZ110" s="158"/>
      <c r="XA110" s="158"/>
      <c r="XB110" s="158"/>
      <c r="XD110" s="158"/>
      <c r="XE110" s="158"/>
      <c r="XF110" s="158"/>
      <c r="XG110" s="158"/>
      <c r="XH110" s="158"/>
      <c r="XI110" s="158"/>
      <c r="XJ110" s="158"/>
      <c r="XK110" s="158"/>
      <c r="XL110" s="158"/>
      <c r="XM110" s="158"/>
      <c r="XN110" s="158"/>
      <c r="XO110" s="158"/>
      <c r="XP110" s="158"/>
      <c r="XQ110" s="158"/>
      <c r="XR110" s="158"/>
      <c r="XS110" s="158"/>
      <c r="XT110" s="158"/>
      <c r="XU110" s="158"/>
      <c r="XV110" s="158"/>
      <c r="XW110" s="158"/>
      <c r="XY110" s="158"/>
      <c r="XZ110" s="158"/>
      <c r="YA110" s="158"/>
      <c r="YB110" s="158"/>
      <c r="YC110" s="158"/>
      <c r="YD110" s="158"/>
      <c r="YE110" s="158"/>
      <c r="YF110" s="158"/>
      <c r="YG110" s="158"/>
      <c r="YH110" s="158"/>
      <c r="YI110" s="158"/>
      <c r="YJ110" s="158"/>
      <c r="YK110" s="158"/>
      <c r="YL110" s="158"/>
      <c r="YM110" s="158"/>
      <c r="YN110" s="158"/>
      <c r="YO110" s="158"/>
      <c r="YP110" s="158"/>
      <c r="YQ110" s="158"/>
      <c r="YR110" s="158"/>
      <c r="YT110" s="158"/>
      <c r="YU110" s="158"/>
      <c r="YV110" s="158"/>
      <c r="YW110" s="158"/>
      <c r="YX110" s="158"/>
      <c r="YY110" s="158"/>
      <c r="YZ110" s="158"/>
      <c r="ZA110" s="158"/>
      <c r="ZB110" s="158"/>
      <c r="ZC110" s="158"/>
      <c r="ZD110" s="158"/>
      <c r="ZE110" s="158"/>
      <c r="ZF110" s="158"/>
      <c r="ZG110" s="158"/>
      <c r="ZH110" s="158"/>
      <c r="ZI110" s="158"/>
      <c r="ZJ110" s="158"/>
      <c r="ZK110" s="158"/>
      <c r="ZL110" s="158"/>
      <c r="ZM110" s="158"/>
      <c r="ZO110" s="158"/>
      <c r="ZP110" s="158"/>
      <c r="ZQ110" s="158"/>
      <c r="ZR110" s="158"/>
      <c r="ZS110" s="158"/>
      <c r="ZT110" s="158"/>
      <c r="ZU110" s="158"/>
      <c r="ZV110" s="158"/>
      <c r="ZW110" s="158"/>
      <c r="ZX110" s="158"/>
      <c r="ZY110" s="158"/>
      <c r="ZZ110" s="158"/>
      <c r="AAA110" s="158"/>
      <c r="AAB110" s="158"/>
      <c r="AAC110" s="158"/>
      <c r="AAD110" s="158"/>
      <c r="AAE110" s="158"/>
      <c r="AAF110" s="158"/>
      <c r="AAG110" s="158"/>
      <c r="AAH110" s="158"/>
      <c r="AAJ110" s="158"/>
      <c r="AAK110" s="158"/>
      <c r="AAL110" s="158"/>
      <c r="AAM110" s="158"/>
      <c r="AAN110" s="158"/>
      <c r="AAO110" s="158"/>
      <c r="AAP110" s="158"/>
      <c r="AAQ110" s="158"/>
      <c r="AAR110" s="158"/>
      <c r="AAS110" s="158"/>
      <c r="AAT110" s="158"/>
      <c r="AAU110" s="158"/>
      <c r="AAV110" s="158"/>
      <c r="AAW110" s="158"/>
      <c r="AAX110" s="158"/>
      <c r="AAY110" s="158"/>
      <c r="AAZ110" s="158"/>
      <c r="ABA110" s="158"/>
      <c r="ABB110" s="158"/>
      <c r="ABC110" s="158"/>
      <c r="ABE110" s="158"/>
      <c r="ABF110" s="158"/>
      <c r="ABG110" s="158"/>
      <c r="ABH110" s="158"/>
      <c r="ABI110" s="158"/>
      <c r="ABJ110" s="158"/>
      <c r="ABK110" s="158"/>
      <c r="ABL110" s="158"/>
      <c r="ABM110" s="158"/>
      <c r="ABN110" s="158"/>
      <c r="ABO110" s="158"/>
      <c r="ABP110" s="158"/>
      <c r="ABQ110" s="158"/>
      <c r="ABR110" s="158"/>
      <c r="ABS110" s="158"/>
      <c r="ABT110" s="158"/>
      <c r="ABU110" s="158"/>
      <c r="ABV110" s="158"/>
      <c r="ABW110" s="158"/>
      <c r="ABX110" s="158"/>
      <c r="ABZ110" s="158"/>
      <c r="ACA110" s="158"/>
      <c r="ACB110" s="158"/>
      <c r="ACC110" s="158"/>
      <c r="ACD110" s="158"/>
      <c r="ACE110" s="158"/>
      <c r="ACF110" s="158"/>
      <c r="ACG110" s="158"/>
      <c r="ACH110" s="158"/>
      <c r="ACI110" s="158"/>
      <c r="ACJ110" s="158"/>
      <c r="ACK110" s="158"/>
      <c r="ACL110" s="158"/>
      <c r="ACM110" s="158"/>
      <c r="ACN110" s="158"/>
      <c r="ACO110" s="158"/>
      <c r="ACP110" s="158"/>
      <c r="ACQ110" s="158"/>
      <c r="ACR110" s="158"/>
      <c r="ACS110" s="158"/>
      <c r="ACU110" s="158"/>
      <c r="ACV110" s="158"/>
      <c r="ACW110" s="158"/>
      <c r="ACX110" s="158"/>
      <c r="ACY110" s="158"/>
      <c r="ACZ110" s="158"/>
      <c r="ADA110" s="158"/>
      <c r="ADB110" s="158"/>
      <c r="ADC110" s="158"/>
      <c r="ADD110" s="158"/>
      <c r="ADE110" s="158"/>
      <c r="ADF110" s="158"/>
      <c r="ADG110" s="158"/>
      <c r="ADH110" s="158"/>
      <c r="ADI110" s="158"/>
      <c r="ADJ110" s="158"/>
      <c r="ADK110" s="158"/>
      <c r="ADL110" s="158"/>
      <c r="ADM110" s="158"/>
      <c r="ADN110" s="158"/>
      <c r="ADP110" s="158"/>
      <c r="ADQ110" s="158"/>
      <c r="ADR110" s="158"/>
      <c r="ADS110" s="158"/>
      <c r="ADT110" s="158"/>
      <c r="ADU110" s="158"/>
      <c r="ADV110" s="158"/>
      <c r="ADW110" s="158"/>
      <c r="ADX110" s="158"/>
      <c r="ADY110" s="158"/>
      <c r="ADZ110" s="158"/>
      <c r="AEA110" s="158"/>
      <c r="AEB110" s="158"/>
      <c r="AEC110" s="158"/>
      <c r="AED110" s="158"/>
      <c r="AEE110" s="158"/>
      <c r="AEF110" s="158"/>
      <c r="AEG110" s="158"/>
      <c r="AEH110" s="158"/>
      <c r="AEI110" s="158"/>
      <c r="AEK110" s="158"/>
      <c r="AEL110" s="158"/>
      <c r="AEM110" s="158"/>
      <c r="AEN110" s="158"/>
      <c r="AEO110" s="158"/>
      <c r="AEP110" s="158"/>
      <c r="AEQ110" s="158"/>
      <c r="AER110" s="158"/>
      <c r="AES110" s="158"/>
      <c r="AET110" s="158"/>
      <c r="AEU110" s="158"/>
      <c r="AEV110" s="158"/>
      <c r="AEW110" s="158"/>
      <c r="AEX110" s="158"/>
      <c r="AEY110" s="158"/>
      <c r="AEZ110" s="158"/>
      <c r="AFA110" s="158"/>
      <c r="AFB110" s="158"/>
      <c r="AFC110" s="158"/>
      <c r="AFD110" s="158"/>
    </row>
    <row r="111" spans="1:836" s="159" customFormat="1" ht="20.100000000000001" customHeight="1" outlineLevel="4">
      <c r="A111" s="166"/>
      <c r="B111" s="162" t="s">
        <v>505</v>
      </c>
      <c r="C111" s="100" t="s">
        <v>514</v>
      </c>
      <c r="D111" s="110"/>
      <c r="E111" s="167"/>
      <c r="F111" s="211">
        <f>G101+1</f>
        <v>45602</v>
      </c>
      <c r="G111" s="212">
        <f t="shared" si="91"/>
        <v>45608</v>
      </c>
      <c r="H111" s="156">
        <v>7</v>
      </c>
      <c r="I111" s="157">
        <f t="shared" ca="1" si="80"/>
        <v>0</v>
      </c>
      <c r="J111" s="207">
        <f t="shared" ca="1" si="92"/>
        <v>0</v>
      </c>
      <c r="K111" s="111">
        <v>0</v>
      </c>
      <c r="L111" s="158"/>
      <c r="M111" s="158"/>
      <c r="N111" s="158"/>
      <c r="O111" s="158"/>
      <c r="P111" s="158"/>
      <c r="Q111" s="158"/>
      <c r="R111" s="158"/>
      <c r="S111" s="158"/>
      <c r="T111" s="158"/>
      <c r="U111" s="158"/>
      <c r="V111" s="158"/>
      <c r="W111" s="158"/>
      <c r="X111" s="158"/>
      <c r="Y111" s="158"/>
      <c r="Z111" s="158"/>
      <c r="AA111" s="158"/>
      <c r="AB111" s="158"/>
      <c r="AC111" s="158"/>
      <c r="AD111" s="158"/>
      <c r="AE111" s="158"/>
      <c r="AF111" s="158"/>
      <c r="AG111" s="158"/>
      <c r="AH111" s="158"/>
      <c r="AI111" s="158"/>
      <c r="AJ111" s="158"/>
      <c r="AK111" s="158"/>
      <c r="AL111" s="158"/>
      <c r="AM111" s="158"/>
      <c r="AN111" s="158"/>
      <c r="AO111" s="158"/>
      <c r="AP111" s="158"/>
      <c r="AQ111" s="158"/>
      <c r="AR111" s="158"/>
      <c r="AS111" s="158"/>
      <c r="AT111" s="158"/>
      <c r="AU111" s="158"/>
      <c r="AV111" s="158"/>
      <c r="AW111" s="158"/>
      <c r="AX111" s="158"/>
      <c r="AY111" s="158"/>
      <c r="AZ111" s="158"/>
      <c r="BA111" s="158"/>
      <c r="BB111" s="158"/>
      <c r="BC111" s="158"/>
      <c r="BD111" s="158"/>
      <c r="BE111" s="158"/>
      <c r="BF111" s="158"/>
      <c r="BG111" s="158"/>
      <c r="BH111" s="158"/>
      <c r="BI111" s="158"/>
      <c r="BJ111" s="158"/>
      <c r="BK111" s="158"/>
      <c r="BL111" s="158"/>
      <c r="BM111" s="158"/>
      <c r="BN111" s="158"/>
      <c r="BO111" s="158"/>
      <c r="BP111" s="158"/>
      <c r="BQ111" s="158"/>
      <c r="BR111" s="158"/>
      <c r="BS111" s="158"/>
      <c r="BT111" s="158"/>
      <c r="BU111" s="158"/>
      <c r="BV111" s="158"/>
      <c r="BW111" s="158"/>
      <c r="BX111" s="158"/>
      <c r="BY111" s="158"/>
      <c r="BZ111" s="158"/>
      <c r="CA111" s="158"/>
      <c r="CB111" s="158"/>
      <c r="CC111" s="158"/>
      <c r="CD111" s="158"/>
      <c r="CE111" s="158"/>
      <c r="CF111" s="158"/>
      <c r="CG111" s="158"/>
      <c r="CH111" s="158"/>
      <c r="CI111" s="158"/>
      <c r="CJ111" s="158"/>
      <c r="CK111" s="158"/>
      <c r="CL111" s="158"/>
      <c r="CM111" s="158"/>
      <c r="CN111" s="158"/>
      <c r="CO111" s="158"/>
      <c r="CP111" s="158"/>
      <c r="CQ111" s="158"/>
      <c r="CR111" s="158"/>
      <c r="CS111" s="158"/>
      <c r="CT111" s="158"/>
      <c r="CU111" s="158"/>
      <c r="CV111" s="158"/>
      <c r="CW111" s="158"/>
      <c r="CX111" s="158"/>
      <c r="CY111" s="158"/>
      <c r="CZ111" s="158"/>
      <c r="DA111" s="158"/>
      <c r="DB111" s="158"/>
      <c r="DC111" s="158"/>
      <c r="DD111" s="158"/>
      <c r="DE111" s="158"/>
      <c r="DF111" s="158"/>
      <c r="DG111" s="158"/>
      <c r="DH111" s="158"/>
      <c r="DI111" s="158"/>
      <c r="DJ111" s="158"/>
      <c r="DK111" s="158"/>
      <c r="DL111" s="158"/>
      <c r="DM111" s="158"/>
      <c r="DN111" s="158"/>
      <c r="DO111" s="158"/>
      <c r="DP111" s="158"/>
      <c r="DQ111" s="158"/>
      <c r="DR111" s="158"/>
      <c r="DS111" s="158"/>
      <c r="DT111" s="158"/>
      <c r="DU111" s="158"/>
      <c r="DV111" s="158"/>
      <c r="DW111" s="158"/>
      <c r="DX111" s="158"/>
      <c r="DY111" s="158"/>
      <c r="DZ111" s="158"/>
      <c r="EA111" s="158"/>
      <c r="EB111" s="158"/>
      <c r="EC111" s="158"/>
      <c r="ED111" s="158"/>
      <c r="EE111" s="158"/>
      <c r="EF111" s="158"/>
      <c r="EG111" s="158"/>
      <c r="EH111" s="158"/>
      <c r="EI111" s="158"/>
      <c r="EJ111" s="158"/>
      <c r="EK111" s="158"/>
      <c r="EL111" s="158"/>
      <c r="EM111" s="158"/>
      <c r="EN111" s="158"/>
      <c r="EO111" s="158"/>
      <c r="EP111" s="158"/>
      <c r="EQ111" s="158"/>
      <c r="ER111" s="158"/>
      <c r="ES111" s="158"/>
      <c r="ET111" s="158"/>
      <c r="EU111" s="158"/>
      <c r="EV111" s="158"/>
      <c r="EW111" s="158"/>
      <c r="EX111" s="158"/>
      <c r="EY111" s="158"/>
      <c r="EZ111" s="158"/>
      <c r="FA111" s="158"/>
      <c r="FB111" s="158"/>
      <c r="FC111" s="158"/>
      <c r="FD111" s="158"/>
      <c r="FE111" s="158"/>
      <c r="FF111" s="158"/>
      <c r="FG111" s="158"/>
      <c r="FH111" s="158"/>
      <c r="FI111" s="158"/>
      <c r="FJ111" s="158"/>
      <c r="FK111" s="158"/>
      <c r="FL111" s="158"/>
      <c r="FM111" s="158"/>
      <c r="FN111" s="158"/>
      <c r="FO111" s="158"/>
      <c r="FP111" s="158"/>
      <c r="FQ111" s="158"/>
      <c r="FR111" s="158"/>
      <c r="FS111" s="158"/>
      <c r="FT111" s="158"/>
      <c r="FU111" s="158"/>
      <c r="FV111" s="158"/>
      <c r="FW111" s="158"/>
      <c r="FX111" s="158"/>
      <c r="FY111" s="158"/>
      <c r="FZ111" s="158"/>
      <c r="GA111" s="158"/>
      <c r="GB111" s="158"/>
      <c r="GC111" s="158"/>
      <c r="GD111" s="158"/>
      <c r="GE111" s="158"/>
      <c r="GF111" s="158"/>
      <c r="GG111" s="158"/>
      <c r="GH111" s="158"/>
      <c r="GI111" s="158"/>
      <c r="GJ111" s="158"/>
      <c r="GK111" s="158"/>
      <c r="GL111" s="158"/>
      <c r="GM111" s="158"/>
      <c r="GN111" s="158"/>
      <c r="GO111" s="158"/>
      <c r="GP111" s="158"/>
      <c r="GQ111" s="158"/>
      <c r="GR111" s="158"/>
      <c r="GS111" s="158"/>
      <c r="GT111" s="158"/>
      <c r="GU111" s="158"/>
      <c r="GV111" s="158"/>
      <c r="GW111" s="158"/>
      <c r="GX111" s="158"/>
      <c r="GY111" s="158"/>
      <c r="GZ111" s="158"/>
      <c r="HA111" s="158"/>
      <c r="HB111" s="158"/>
      <c r="HC111" s="158"/>
      <c r="HD111" s="158"/>
      <c r="HE111" s="158"/>
      <c r="HF111" s="158"/>
      <c r="HG111" s="158"/>
      <c r="HH111" s="158"/>
      <c r="HI111" s="158"/>
      <c r="HJ111" s="158"/>
      <c r="HK111" s="158"/>
      <c r="HL111" s="158"/>
      <c r="HM111" s="158"/>
      <c r="HN111" s="158"/>
      <c r="HO111" s="158"/>
      <c r="HP111" s="158"/>
      <c r="HQ111" s="158"/>
      <c r="HR111" s="158"/>
      <c r="HS111" s="158"/>
      <c r="HT111" s="158"/>
      <c r="HU111" s="158"/>
      <c r="HV111" s="158"/>
      <c r="HW111" s="158"/>
      <c r="HX111" s="158"/>
      <c r="HY111" s="158"/>
      <c r="HZ111" s="158"/>
      <c r="IA111" s="158"/>
      <c r="IB111" s="158"/>
      <c r="IC111" s="158"/>
      <c r="ID111" s="158"/>
      <c r="IE111" s="158"/>
      <c r="IF111" s="158"/>
      <c r="IG111" s="158"/>
      <c r="IH111" s="158"/>
      <c r="II111" s="158"/>
      <c r="IJ111" s="158"/>
      <c r="IK111" s="158"/>
      <c r="IL111" s="158"/>
      <c r="IM111" s="158"/>
      <c r="IN111" s="158"/>
      <c r="IO111" s="158"/>
      <c r="IP111" s="158"/>
      <c r="IQ111" s="158"/>
      <c r="IR111" s="158"/>
      <c r="IS111" s="158"/>
      <c r="IT111" s="158"/>
      <c r="IU111" s="158"/>
      <c r="IV111" s="158"/>
      <c r="IW111" s="158"/>
      <c r="IX111" s="158"/>
      <c r="IY111" s="158"/>
      <c r="IZ111" s="158"/>
      <c r="JA111" s="158"/>
      <c r="JB111" s="158"/>
      <c r="JC111" s="158"/>
      <c r="JD111" s="158"/>
      <c r="JE111" s="158"/>
      <c r="JF111" s="158"/>
      <c r="JG111" s="158"/>
      <c r="JH111" s="158"/>
      <c r="JI111" s="158"/>
      <c r="JJ111" s="158"/>
      <c r="JK111" s="158"/>
      <c r="JL111" s="158"/>
      <c r="JM111" s="158"/>
      <c r="JN111" s="158"/>
      <c r="JO111" s="158"/>
      <c r="JP111" s="158"/>
      <c r="JQ111" s="158"/>
      <c r="JR111" s="158"/>
      <c r="JS111" s="158"/>
      <c r="JT111" s="158"/>
      <c r="JU111" s="158"/>
      <c r="JV111" s="158"/>
      <c r="JW111" s="158"/>
      <c r="JX111" s="158"/>
      <c r="JY111" s="158"/>
      <c r="JZ111" s="158"/>
      <c r="KA111" s="158"/>
      <c r="KB111" s="158"/>
      <c r="KC111" s="158"/>
      <c r="KD111" s="158"/>
      <c r="KE111" s="158"/>
      <c r="KF111" s="158"/>
      <c r="KG111" s="158"/>
      <c r="KH111" s="158"/>
      <c r="KI111" s="158"/>
      <c r="KJ111" s="158"/>
      <c r="KK111" s="158"/>
      <c r="KL111" s="158"/>
      <c r="KM111" s="158"/>
      <c r="KN111" s="158"/>
      <c r="KO111" s="158"/>
      <c r="KP111" s="158"/>
      <c r="KQ111" s="158"/>
      <c r="KR111" s="158"/>
      <c r="KS111" s="158"/>
      <c r="KT111" s="158"/>
      <c r="KU111" s="158"/>
      <c r="KV111" s="158"/>
      <c r="KW111" s="158"/>
      <c r="KX111" s="158"/>
      <c r="KY111" s="158"/>
      <c r="KZ111" s="158"/>
      <c r="LA111" s="158"/>
      <c r="LB111" s="158"/>
      <c r="LC111" s="158"/>
      <c r="LD111" s="158"/>
      <c r="LE111" s="158"/>
      <c r="LF111" s="158"/>
      <c r="LG111" s="158"/>
      <c r="LH111" s="158"/>
      <c r="LI111" s="158"/>
      <c r="LJ111" s="158"/>
      <c r="LK111" s="158"/>
      <c r="LL111" s="158"/>
      <c r="LM111" s="158"/>
      <c r="LN111" s="158"/>
      <c r="LO111" s="158"/>
      <c r="LP111" s="158"/>
      <c r="LQ111" s="158"/>
      <c r="LR111" s="158"/>
      <c r="LS111" s="158"/>
      <c r="LT111" s="158"/>
      <c r="LU111" s="158"/>
      <c r="LV111" s="158"/>
      <c r="LW111" s="158"/>
      <c r="LX111" s="158"/>
      <c r="LY111" s="158"/>
      <c r="LZ111" s="158"/>
      <c r="MA111" s="158"/>
      <c r="MB111" s="158"/>
      <c r="MC111" s="158"/>
      <c r="MD111" s="158"/>
      <c r="ME111" s="158"/>
      <c r="MF111" s="158"/>
      <c r="MG111" s="158"/>
      <c r="MH111" s="158"/>
      <c r="MI111" s="158"/>
      <c r="MJ111" s="158"/>
      <c r="MK111" s="158"/>
      <c r="ML111" s="158"/>
      <c r="MM111" s="158"/>
      <c r="MN111" s="158"/>
      <c r="MO111" s="158"/>
      <c r="MP111" s="158"/>
      <c r="MQ111" s="158"/>
      <c r="MR111" s="158"/>
      <c r="MS111" s="158"/>
      <c r="MT111" s="158"/>
      <c r="MU111" s="158"/>
      <c r="MV111" s="158"/>
      <c r="MW111" s="158"/>
      <c r="MX111" s="158"/>
      <c r="MY111" s="158"/>
      <c r="MZ111" s="158"/>
      <c r="NA111" s="158"/>
      <c r="NB111" s="158"/>
      <c r="NC111" s="158"/>
      <c r="ND111" s="158"/>
      <c r="NE111" s="158"/>
      <c r="NF111" s="158"/>
      <c r="NG111" s="158"/>
      <c r="NH111" s="158"/>
      <c r="NI111" s="158"/>
      <c r="NJ111" s="158"/>
      <c r="NK111" s="158"/>
      <c r="NL111" s="158"/>
      <c r="NM111" s="158"/>
      <c r="NN111" s="158"/>
      <c r="NO111" s="158"/>
      <c r="NP111" s="158"/>
      <c r="NQ111" s="158"/>
      <c r="NR111" s="158"/>
      <c r="NS111" s="158"/>
      <c r="NT111" s="158"/>
      <c r="NU111" s="158"/>
      <c r="NV111" s="158"/>
      <c r="NW111" s="158"/>
      <c r="NX111" s="158"/>
      <c r="NY111" s="158"/>
      <c r="NZ111" s="158"/>
      <c r="OA111" s="158"/>
      <c r="OB111" s="158"/>
      <c r="OC111" s="158"/>
      <c r="OD111" s="158"/>
      <c r="OE111" s="158"/>
      <c r="OF111" s="158"/>
      <c r="OG111" s="158"/>
      <c r="OH111" s="158"/>
      <c r="OI111" s="158"/>
      <c r="OJ111" s="158"/>
      <c r="OK111" s="158"/>
      <c r="OL111" s="158"/>
      <c r="OM111" s="158"/>
      <c r="ON111" s="158"/>
      <c r="OO111" s="158"/>
      <c r="OP111" s="158"/>
      <c r="OQ111" s="158"/>
      <c r="OR111" s="158"/>
      <c r="OS111" s="158"/>
      <c r="OT111" s="158"/>
      <c r="OU111" s="158"/>
      <c r="OV111" s="158"/>
      <c r="OW111" s="158"/>
      <c r="OX111" s="158"/>
      <c r="OY111" s="158"/>
      <c r="OZ111" s="158"/>
      <c r="PA111" s="158"/>
      <c r="PB111" s="158"/>
      <c r="PC111" s="158"/>
      <c r="PD111" s="158"/>
      <c r="PE111" s="158"/>
      <c r="PF111" s="158"/>
      <c r="PG111" s="158"/>
      <c r="PH111" s="158"/>
      <c r="PI111" s="158"/>
      <c r="PJ111" s="158"/>
      <c r="PK111" s="158"/>
      <c r="PL111" s="158"/>
      <c r="PM111" s="158"/>
      <c r="PN111" s="158"/>
      <c r="PO111" s="158"/>
      <c r="PP111" s="158"/>
      <c r="PQ111" s="158"/>
      <c r="PR111" s="158"/>
      <c r="PS111" s="158"/>
      <c r="PT111" s="158"/>
      <c r="PU111" s="158"/>
      <c r="PV111" s="158"/>
      <c r="PW111" s="158"/>
      <c r="PX111" s="158"/>
      <c r="PY111" s="158"/>
      <c r="PZ111" s="158"/>
      <c r="QA111" s="158"/>
      <c r="QB111" s="158"/>
      <c r="QC111" s="158"/>
      <c r="QD111" s="158"/>
      <c r="QE111" s="158"/>
      <c r="QF111" s="158"/>
      <c r="QG111" s="158"/>
      <c r="QH111" s="158"/>
      <c r="QI111" s="158"/>
      <c r="QJ111" s="158"/>
      <c r="QK111" s="158"/>
      <c r="QL111" s="158"/>
      <c r="QM111" s="158"/>
      <c r="QN111" s="158"/>
      <c r="QO111" s="158"/>
      <c r="QP111" s="158"/>
      <c r="QQ111" s="158"/>
      <c r="QR111" s="158"/>
      <c r="QS111" s="158"/>
      <c r="QT111" s="158"/>
      <c r="QU111" s="158"/>
      <c r="QV111" s="158"/>
      <c r="QW111" s="158"/>
      <c r="QX111" s="158"/>
      <c r="QY111" s="158"/>
      <c r="QZ111" s="158"/>
      <c r="RA111" s="158"/>
      <c r="RB111" s="158"/>
      <c r="RC111" s="158"/>
      <c r="RD111" s="158"/>
      <c r="RE111" s="158"/>
      <c r="RF111" s="158"/>
      <c r="RG111" s="158"/>
      <c r="RH111" s="158"/>
      <c r="RI111" s="158"/>
      <c r="RJ111" s="158"/>
      <c r="RK111" s="158"/>
      <c r="RL111" s="158"/>
      <c r="RM111" s="158"/>
      <c r="RN111" s="158"/>
      <c r="RO111" s="158"/>
      <c r="RP111" s="158"/>
      <c r="RQ111" s="158"/>
      <c r="RR111" s="158"/>
      <c r="RS111" s="158"/>
      <c r="RT111" s="158"/>
      <c r="RU111" s="158"/>
      <c r="RV111" s="158"/>
      <c r="RW111" s="158"/>
      <c r="RX111" s="158"/>
      <c r="RY111" s="158"/>
      <c r="RZ111" s="158"/>
      <c r="SA111" s="158"/>
      <c r="SB111" s="158"/>
      <c r="SC111" s="158"/>
      <c r="SD111" s="158"/>
      <c r="SE111" s="158"/>
      <c r="SF111" s="158"/>
      <c r="SG111" s="158"/>
      <c r="SH111" s="158"/>
      <c r="SI111" s="158"/>
      <c r="SJ111" s="158"/>
      <c r="SK111" s="158"/>
      <c r="SL111" s="158"/>
      <c r="SM111" s="158"/>
      <c r="SN111" s="158"/>
      <c r="SO111" s="158"/>
      <c r="SP111" s="158"/>
      <c r="SQ111" s="158"/>
      <c r="SR111" s="158"/>
      <c r="SS111" s="158"/>
      <c r="ST111" s="158"/>
      <c r="SU111" s="158"/>
      <c r="SV111" s="158"/>
      <c r="SW111" s="158"/>
      <c r="SX111" s="158"/>
      <c r="SY111" s="158"/>
      <c r="SZ111" s="158"/>
      <c r="TA111" s="158"/>
      <c r="TB111" s="158"/>
      <c r="TC111" s="158"/>
      <c r="TD111" s="158"/>
      <c r="TE111" s="158"/>
      <c r="TF111" s="158"/>
      <c r="TG111" s="158"/>
      <c r="TH111" s="158"/>
      <c r="TI111" s="158"/>
      <c r="TJ111" s="158"/>
      <c r="TK111" s="158"/>
      <c r="TL111" s="158"/>
      <c r="TM111" s="158"/>
      <c r="TN111" s="158"/>
      <c r="TO111" s="158"/>
      <c r="TP111" s="158"/>
      <c r="TQ111" s="158"/>
      <c r="TR111" s="158"/>
      <c r="TS111" s="158"/>
      <c r="TT111" s="158"/>
      <c r="TU111" s="158"/>
      <c r="TV111" s="158"/>
      <c r="TW111" s="158"/>
      <c r="TX111" s="158"/>
      <c r="TY111" s="158"/>
      <c r="TZ111" s="158"/>
      <c r="UA111" s="158"/>
      <c r="UB111" s="158"/>
      <c r="UC111" s="158"/>
      <c r="UD111" s="158"/>
      <c r="UE111" s="158"/>
      <c r="UF111" s="158"/>
      <c r="UG111" s="158"/>
      <c r="UH111" s="158"/>
      <c r="UI111" s="158"/>
      <c r="UJ111" s="158"/>
      <c r="UK111" s="158"/>
      <c r="UL111" s="158"/>
      <c r="UM111" s="158"/>
      <c r="UN111" s="158"/>
      <c r="UO111" s="158"/>
      <c r="UP111" s="158"/>
      <c r="UQ111" s="158"/>
      <c r="US111" s="158"/>
      <c r="UT111" s="158"/>
      <c r="UU111" s="158"/>
      <c r="UV111" s="158"/>
      <c r="UW111" s="158"/>
      <c r="UX111" s="158"/>
      <c r="UY111" s="158"/>
      <c r="UZ111" s="158"/>
      <c r="VA111" s="158"/>
      <c r="VB111" s="158"/>
      <c r="VC111" s="158"/>
      <c r="VD111" s="158"/>
      <c r="VE111" s="158"/>
      <c r="VF111" s="158"/>
      <c r="VG111" s="158"/>
      <c r="VH111" s="158"/>
      <c r="VI111" s="158"/>
      <c r="VJ111" s="158"/>
      <c r="VK111" s="158"/>
      <c r="VL111" s="158"/>
      <c r="VN111" s="158"/>
      <c r="VO111" s="158"/>
      <c r="VP111" s="158"/>
      <c r="VQ111" s="158"/>
      <c r="VR111" s="158"/>
      <c r="VS111" s="158"/>
      <c r="VT111" s="158"/>
      <c r="VU111" s="158"/>
      <c r="VV111" s="158"/>
      <c r="VW111" s="158"/>
      <c r="VX111" s="158"/>
      <c r="VY111" s="158"/>
      <c r="VZ111" s="158"/>
      <c r="WA111" s="158"/>
      <c r="WB111" s="158"/>
      <c r="WC111" s="158"/>
      <c r="WD111" s="158"/>
      <c r="WE111" s="158"/>
      <c r="WF111" s="158"/>
      <c r="WG111" s="158"/>
      <c r="WI111" s="158"/>
      <c r="WJ111" s="158"/>
      <c r="WK111" s="158"/>
      <c r="WL111" s="158"/>
      <c r="WM111" s="158"/>
      <c r="WN111" s="158"/>
      <c r="WO111" s="158"/>
      <c r="WP111" s="158"/>
      <c r="WQ111" s="158"/>
      <c r="WR111" s="158"/>
      <c r="WS111" s="158"/>
      <c r="WT111" s="158"/>
      <c r="WU111" s="158"/>
      <c r="WV111" s="158"/>
      <c r="WW111" s="158"/>
      <c r="WX111" s="158"/>
      <c r="WY111" s="158"/>
      <c r="WZ111" s="158"/>
      <c r="XA111" s="158"/>
      <c r="XB111" s="158"/>
      <c r="XD111" s="158"/>
      <c r="XE111" s="158"/>
      <c r="XF111" s="158"/>
      <c r="XG111" s="158"/>
      <c r="XH111" s="158"/>
      <c r="XI111" s="158"/>
      <c r="XJ111" s="158"/>
      <c r="XK111" s="158"/>
      <c r="XL111" s="158"/>
      <c r="XM111" s="158"/>
      <c r="XN111" s="158"/>
      <c r="XO111" s="158"/>
      <c r="XP111" s="158"/>
      <c r="XQ111" s="158"/>
      <c r="XR111" s="158"/>
      <c r="XS111" s="158"/>
      <c r="XT111" s="158"/>
      <c r="XU111" s="158"/>
      <c r="XV111" s="158"/>
      <c r="XW111" s="158"/>
      <c r="XY111" s="158"/>
      <c r="XZ111" s="158"/>
      <c r="YA111" s="158"/>
      <c r="YB111" s="158"/>
      <c r="YC111" s="158"/>
      <c r="YD111" s="158"/>
      <c r="YE111" s="158"/>
      <c r="YF111" s="158"/>
      <c r="YG111" s="158"/>
      <c r="YH111" s="158"/>
      <c r="YI111" s="158"/>
      <c r="YJ111" s="158"/>
      <c r="YK111" s="158"/>
      <c r="YL111" s="158"/>
      <c r="YM111" s="158"/>
      <c r="YN111" s="158"/>
      <c r="YO111" s="158"/>
      <c r="YP111" s="158"/>
      <c r="YQ111" s="158"/>
      <c r="YR111" s="158"/>
      <c r="YT111" s="158"/>
      <c r="YU111" s="158"/>
      <c r="YV111" s="158"/>
      <c r="YW111" s="158"/>
      <c r="YX111" s="158"/>
      <c r="YY111" s="158"/>
      <c r="YZ111" s="158"/>
      <c r="ZA111" s="158"/>
      <c r="ZB111" s="158"/>
      <c r="ZC111" s="158"/>
      <c r="ZD111" s="158"/>
      <c r="ZE111" s="158"/>
      <c r="ZF111" s="158"/>
      <c r="ZG111" s="158"/>
      <c r="ZH111" s="158"/>
      <c r="ZI111" s="158"/>
      <c r="ZJ111" s="158"/>
      <c r="ZK111" s="158"/>
      <c r="ZL111" s="158"/>
      <c r="ZM111" s="158"/>
      <c r="ZO111" s="158"/>
      <c r="ZP111" s="158"/>
      <c r="ZQ111" s="158"/>
      <c r="ZR111" s="158"/>
      <c r="ZS111" s="158"/>
      <c r="ZT111" s="158"/>
      <c r="ZU111" s="158"/>
      <c r="ZV111" s="158"/>
      <c r="ZW111" s="158"/>
      <c r="ZX111" s="158"/>
      <c r="ZY111" s="158"/>
      <c r="ZZ111" s="158"/>
      <c r="AAA111" s="158"/>
      <c r="AAB111" s="158"/>
      <c r="AAC111" s="158"/>
      <c r="AAD111" s="158"/>
      <c r="AAE111" s="158"/>
      <c r="AAF111" s="158"/>
      <c r="AAG111" s="158"/>
      <c r="AAH111" s="158"/>
      <c r="AAJ111" s="158"/>
      <c r="AAK111" s="158"/>
      <c r="AAL111" s="158"/>
      <c r="AAM111" s="158"/>
      <c r="AAN111" s="158"/>
      <c r="AAO111" s="158"/>
      <c r="AAP111" s="158"/>
      <c r="AAQ111" s="158"/>
      <c r="AAR111" s="158"/>
      <c r="AAS111" s="158"/>
      <c r="AAT111" s="158"/>
      <c r="AAU111" s="158"/>
      <c r="AAV111" s="158"/>
      <c r="AAW111" s="158"/>
      <c r="AAX111" s="158"/>
      <c r="AAY111" s="158"/>
      <c r="AAZ111" s="158"/>
      <c r="ABA111" s="158"/>
      <c r="ABB111" s="158"/>
      <c r="ABC111" s="158"/>
      <c r="ABE111" s="158"/>
      <c r="ABF111" s="158"/>
      <c r="ABG111" s="158"/>
      <c r="ABH111" s="158"/>
      <c r="ABI111" s="158"/>
      <c r="ABJ111" s="158"/>
      <c r="ABK111" s="158"/>
      <c r="ABL111" s="158"/>
      <c r="ABM111" s="158"/>
      <c r="ABN111" s="158"/>
      <c r="ABO111" s="158"/>
      <c r="ABP111" s="158"/>
      <c r="ABQ111" s="158"/>
      <c r="ABR111" s="158"/>
      <c r="ABS111" s="158"/>
      <c r="ABT111" s="158"/>
      <c r="ABU111" s="158"/>
      <c r="ABV111" s="158"/>
      <c r="ABW111" s="158"/>
      <c r="ABX111" s="158"/>
      <c r="ABZ111" s="158"/>
      <c r="ACA111" s="158"/>
      <c r="ACB111" s="158"/>
      <c r="ACC111" s="158"/>
      <c r="ACD111" s="158"/>
      <c r="ACE111" s="158"/>
      <c r="ACF111" s="158"/>
      <c r="ACG111" s="158"/>
      <c r="ACH111" s="158"/>
      <c r="ACI111" s="158"/>
      <c r="ACJ111" s="158"/>
      <c r="ACK111" s="158"/>
      <c r="ACL111" s="158"/>
      <c r="ACM111" s="158"/>
      <c r="ACN111" s="158"/>
      <c r="ACO111" s="158"/>
      <c r="ACP111" s="158"/>
      <c r="ACQ111" s="158"/>
      <c r="ACR111" s="158"/>
      <c r="ACS111" s="158"/>
      <c r="ACU111" s="158"/>
      <c r="ACV111" s="158"/>
      <c r="ACW111" s="158"/>
      <c r="ACX111" s="158"/>
      <c r="ACY111" s="158"/>
      <c r="ACZ111" s="158"/>
      <c r="ADA111" s="158"/>
      <c r="ADB111" s="158"/>
      <c r="ADC111" s="158"/>
      <c r="ADD111" s="158"/>
      <c r="ADE111" s="158"/>
      <c r="ADF111" s="158"/>
      <c r="ADG111" s="158"/>
      <c r="ADH111" s="158"/>
      <c r="ADI111" s="158"/>
      <c r="ADJ111" s="158"/>
      <c r="ADK111" s="158"/>
      <c r="ADL111" s="158"/>
      <c r="ADM111" s="158"/>
      <c r="ADN111" s="158"/>
      <c r="ADP111" s="158"/>
      <c r="ADQ111" s="158"/>
      <c r="ADR111" s="158"/>
      <c r="ADS111" s="158"/>
      <c r="ADT111" s="158"/>
      <c r="ADU111" s="158"/>
      <c r="ADV111" s="158"/>
      <c r="ADW111" s="158"/>
      <c r="ADX111" s="158"/>
      <c r="ADY111" s="158"/>
      <c r="ADZ111" s="158"/>
      <c r="AEA111" s="158"/>
      <c r="AEB111" s="158"/>
      <c r="AEC111" s="158"/>
      <c r="AED111" s="158"/>
      <c r="AEE111" s="158"/>
      <c r="AEF111" s="158"/>
      <c r="AEG111" s="158"/>
      <c r="AEH111" s="158"/>
      <c r="AEI111" s="158"/>
      <c r="AEK111" s="158"/>
      <c r="AEL111" s="158"/>
      <c r="AEM111" s="158"/>
      <c r="AEN111" s="158"/>
      <c r="AEO111" s="158"/>
      <c r="AEP111" s="158"/>
      <c r="AEQ111" s="158"/>
      <c r="AER111" s="158"/>
      <c r="AES111" s="158"/>
      <c r="AET111" s="158"/>
      <c r="AEU111" s="158"/>
      <c r="AEV111" s="158"/>
      <c r="AEW111" s="158"/>
      <c r="AEX111" s="158"/>
      <c r="AEY111" s="158"/>
      <c r="AEZ111" s="158"/>
      <c r="AFA111" s="158"/>
      <c r="AFB111" s="158"/>
      <c r="AFC111" s="158"/>
      <c r="AFD111" s="158"/>
    </row>
    <row r="112" spans="1:836" s="159" customFormat="1" ht="20.100000000000001" customHeight="1" outlineLevel="4">
      <c r="A112" s="166"/>
      <c r="B112" s="162" t="s">
        <v>506</v>
      </c>
      <c r="C112" s="100" t="s">
        <v>515</v>
      </c>
      <c r="D112" s="110"/>
      <c r="E112" s="167"/>
      <c r="F112" s="211">
        <f>G102+1</f>
        <v>45616</v>
      </c>
      <c r="G112" s="212">
        <f t="shared" si="91"/>
        <v>45622</v>
      </c>
      <c r="H112" s="156">
        <v>7</v>
      </c>
      <c r="I112" s="157">
        <f t="shared" ca="1" si="80"/>
        <v>0</v>
      </c>
      <c r="J112" s="207">
        <f t="shared" ca="1" si="92"/>
        <v>0</v>
      </c>
      <c r="K112" s="111">
        <v>0</v>
      </c>
      <c r="L112" s="158"/>
      <c r="M112" s="158"/>
      <c r="N112" s="158"/>
      <c r="O112" s="158"/>
      <c r="P112" s="158"/>
      <c r="Q112" s="158"/>
      <c r="R112" s="158"/>
      <c r="S112" s="158"/>
      <c r="T112" s="158"/>
      <c r="U112" s="158"/>
      <c r="V112" s="158"/>
      <c r="W112" s="158"/>
      <c r="X112" s="158"/>
      <c r="Y112" s="158"/>
      <c r="Z112" s="158"/>
      <c r="AA112" s="158"/>
      <c r="AB112" s="158"/>
      <c r="AC112" s="158"/>
      <c r="AD112" s="158"/>
      <c r="AE112" s="158"/>
      <c r="AF112" s="158"/>
      <c r="AG112" s="158"/>
      <c r="AH112" s="158"/>
      <c r="AI112" s="158"/>
      <c r="AJ112" s="158"/>
      <c r="AK112" s="158"/>
      <c r="AL112" s="158"/>
      <c r="AM112" s="158"/>
      <c r="AN112" s="158"/>
      <c r="AO112" s="158"/>
      <c r="AP112" s="158"/>
      <c r="AQ112" s="158"/>
      <c r="AR112" s="158"/>
      <c r="AS112" s="158"/>
      <c r="AT112" s="158"/>
      <c r="AU112" s="158"/>
      <c r="AV112" s="158"/>
      <c r="AW112" s="158"/>
      <c r="AX112" s="158"/>
      <c r="AY112" s="158"/>
      <c r="AZ112" s="158"/>
      <c r="BA112" s="158"/>
      <c r="BB112" s="158"/>
      <c r="BC112" s="158"/>
      <c r="BD112" s="158"/>
      <c r="BE112" s="158"/>
      <c r="BF112" s="158"/>
      <c r="BG112" s="158"/>
      <c r="BH112" s="158"/>
      <c r="BI112" s="158"/>
      <c r="BJ112" s="158"/>
      <c r="BK112" s="158"/>
      <c r="BL112" s="158"/>
      <c r="BM112" s="158"/>
      <c r="BN112" s="158"/>
      <c r="BO112" s="158"/>
      <c r="BP112" s="158"/>
      <c r="BQ112" s="158"/>
      <c r="BR112" s="158"/>
      <c r="BS112" s="158"/>
      <c r="BT112" s="158"/>
      <c r="BU112" s="158"/>
      <c r="BV112" s="158"/>
      <c r="BW112" s="158"/>
      <c r="BX112" s="158"/>
      <c r="BY112" s="158"/>
      <c r="BZ112" s="158"/>
      <c r="CA112" s="158"/>
      <c r="CB112" s="158"/>
      <c r="CC112" s="158"/>
      <c r="CD112" s="158"/>
      <c r="CE112" s="158"/>
      <c r="CF112" s="158"/>
      <c r="CG112" s="158"/>
      <c r="CH112" s="158"/>
      <c r="CI112" s="158"/>
      <c r="CJ112" s="158"/>
      <c r="CK112" s="158"/>
      <c r="CL112" s="158"/>
      <c r="CM112" s="158"/>
      <c r="CN112" s="158"/>
      <c r="CO112" s="158"/>
      <c r="CP112" s="158"/>
      <c r="CQ112" s="158"/>
      <c r="CR112" s="158"/>
      <c r="CS112" s="158"/>
      <c r="CT112" s="158"/>
      <c r="CU112" s="158"/>
      <c r="CV112" s="158"/>
      <c r="CW112" s="158"/>
      <c r="CX112" s="158"/>
      <c r="CY112" s="158"/>
      <c r="CZ112" s="158"/>
      <c r="DA112" s="158"/>
      <c r="DB112" s="158"/>
      <c r="DC112" s="158"/>
      <c r="DD112" s="158"/>
      <c r="DE112" s="158"/>
      <c r="DF112" s="158"/>
      <c r="DG112" s="158"/>
      <c r="DH112" s="158"/>
      <c r="DI112" s="158"/>
      <c r="DJ112" s="158"/>
      <c r="DK112" s="158"/>
      <c r="DL112" s="158"/>
      <c r="DM112" s="158"/>
      <c r="DN112" s="158"/>
      <c r="DO112" s="158"/>
      <c r="DP112" s="158"/>
      <c r="DQ112" s="158"/>
      <c r="DR112" s="158"/>
      <c r="DS112" s="158"/>
      <c r="DT112" s="158"/>
      <c r="DU112" s="158"/>
      <c r="DV112" s="158"/>
      <c r="DW112" s="158"/>
      <c r="DX112" s="158"/>
      <c r="DY112" s="158"/>
      <c r="DZ112" s="158"/>
      <c r="EA112" s="158"/>
      <c r="EB112" s="158"/>
      <c r="EC112" s="158"/>
      <c r="ED112" s="158"/>
      <c r="EE112" s="158"/>
      <c r="EF112" s="158"/>
      <c r="EG112" s="158"/>
      <c r="EH112" s="158"/>
      <c r="EI112" s="158"/>
      <c r="EJ112" s="158"/>
      <c r="EK112" s="158"/>
      <c r="EL112" s="158"/>
      <c r="EM112" s="158"/>
      <c r="EN112" s="158"/>
      <c r="EO112" s="158"/>
      <c r="EP112" s="158"/>
      <c r="EQ112" s="158"/>
      <c r="ER112" s="158"/>
      <c r="ES112" s="158"/>
      <c r="ET112" s="158"/>
      <c r="EU112" s="158"/>
      <c r="EV112" s="158"/>
      <c r="EW112" s="158"/>
      <c r="EX112" s="158"/>
      <c r="EY112" s="158"/>
      <c r="EZ112" s="158"/>
      <c r="FA112" s="158"/>
      <c r="FB112" s="158"/>
      <c r="FC112" s="158"/>
      <c r="FD112" s="158"/>
      <c r="FE112" s="158"/>
      <c r="FF112" s="158"/>
      <c r="FG112" s="158"/>
      <c r="FH112" s="158"/>
      <c r="FI112" s="158"/>
      <c r="FJ112" s="158"/>
      <c r="FK112" s="158"/>
      <c r="FL112" s="158"/>
      <c r="FM112" s="158"/>
      <c r="FN112" s="158"/>
      <c r="FO112" s="158"/>
      <c r="FP112" s="158"/>
      <c r="FQ112" s="158"/>
      <c r="FR112" s="158"/>
      <c r="FS112" s="158"/>
      <c r="FT112" s="158"/>
      <c r="FU112" s="158"/>
      <c r="FV112" s="158"/>
      <c r="FW112" s="158"/>
      <c r="FX112" s="158"/>
      <c r="FY112" s="158"/>
      <c r="FZ112" s="158"/>
      <c r="GA112" s="158"/>
      <c r="GB112" s="158"/>
      <c r="GC112" s="158"/>
      <c r="GD112" s="158"/>
      <c r="GE112" s="158"/>
      <c r="GF112" s="158"/>
      <c r="GG112" s="158"/>
      <c r="GH112" s="158"/>
      <c r="GI112" s="158"/>
      <c r="GJ112" s="158"/>
      <c r="GK112" s="158"/>
      <c r="GL112" s="158"/>
      <c r="GM112" s="158"/>
      <c r="GN112" s="158"/>
      <c r="GO112" s="158"/>
      <c r="GP112" s="158"/>
      <c r="GQ112" s="158"/>
      <c r="GR112" s="158"/>
      <c r="GS112" s="158"/>
      <c r="GT112" s="158"/>
      <c r="GU112" s="158"/>
      <c r="GV112" s="158"/>
      <c r="GW112" s="158"/>
      <c r="GX112" s="158"/>
      <c r="GY112" s="158"/>
      <c r="GZ112" s="158"/>
      <c r="HA112" s="158"/>
      <c r="HB112" s="158"/>
      <c r="HC112" s="158"/>
      <c r="HD112" s="158"/>
      <c r="HE112" s="158"/>
      <c r="HF112" s="158"/>
      <c r="HG112" s="158"/>
      <c r="HH112" s="158"/>
      <c r="HI112" s="158"/>
      <c r="HJ112" s="158"/>
      <c r="HK112" s="158"/>
      <c r="HL112" s="158"/>
      <c r="HM112" s="158"/>
      <c r="HN112" s="158"/>
      <c r="HO112" s="158"/>
      <c r="HP112" s="158"/>
      <c r="HQ112" s="158"/>
      <c r="HR112" s="158"/>
      <c r="HS112" s="158"/>
      <c r="HT112" s="158"/>
      <c r="HU112" s="158"/>
      <c r="HV112" s="158"/>
      <c r="HW112" s="158"/>
      <c r="HX112" s="158"/>
      <c r="HY112" s="158"/>
      <c r="HZ112" s="158"/>
      <c r="IA112" s="158"/>
      <c r="IB112" s="158"/>
      <c r="IC112" s="158"/>
      <c r="ID112" s="158"/>
      <c r="IE112" s="158"/>
      <c r="IF112" s="158"/>
      <c r="IG112" s="158"/>
      <c r="IH112" s="158"/>
      <c r="II112" s="158"/>
      <c r="IJ112" s="158"/>
      <c r="IK112" s="158"/>
      <c r="IL112" s="158"/>
      <c r="IM112" s="158"/>
      <c r="IN112" s="158"/>
      <c r="IO112" s="158"/>
      <c r="IP112" s="158"/>
      <c r="IQ112" s="158"/>
      <c r="IR112" s="158"/>
      <c r="IS112" s="158"/>
      <c r="IT112" s="158"/>
      <c r="IU112" s="158"/>
      <c r="IV112" s="158"/>
      <c r="IW112" s="158"/>
      <c r="IX112" s="158"/>
      <c r="IY112" s="158"/>
      <c r="IZ112" s="158"/>
      <c r="JA112" s="158"/>
      <c r="JB112" s="158"/>
      <c r="JC112" s="158"/>
      <c r="JD112" s="158"/>
      <c r="JE112" s="158"/>
      <c r="JF112" s="158"/>
      <c r="JG112" s="158"/>
      <c r="JH112" s="158"/>
      <c r="JI112" s="158"/>
      <c r="JJ112" s="158"/>
      <c r="JK112" s="158"/>
      <c r="JL112" s="158"/>
      <c r="JM112" s="158"/>
      <c r="JN112" s="158"/>
      <c r="JO112" s="158"/>
      <c r="JP112" s="158"/>
      <c r="JQ112" s="158"/>
      <c r="JR112" s="158"/>
      <c r="JS112" s="158"/>
      <c r="JT112" s="158"/>
      <c r="JU112" s="158"/>
      <c r="JV112" s="158"/>
      <c r="JW112" s="158"/>
      <c r="JX112" s="158"/>
      <c r="JY112" s="158"/>
      <c r="JZ112" s="158"/>
      <c r="KA112" s="158"/>
      <c r="KB112" s="158"/>
      <c r="KC112" s="158"/>
      <c r="KD112" s="158"/>
      <c r="KE112" s="158"/>
      <c r="KF112" s="158"/>
      <c r="KG112" s="158"/>
      <c r="KH112" s="158"/>
      <c r="KI112" s="158"/>
      <c r="KJ112" s="158"/>
      <c r="KK112" s="158"/>
      <c r="KL112" s="158"/>
      <c r="KM112" s="158"/>
      <c r="KN112" s="158"/>
      <c r="KO112" s="158"/>
      <c r="KP112" s="158"/>
      <c r="KQ112" s="158"/>
      <c r="KR112" s="158"/>
      <c r="KS112" s="158"/>
      <c r="KT112" s="158"/>
      <c r="KU112" s="158"/>
      <c r="KV112" s="158"/>
      <c r="KW112" s="158"/>
      <c r="KX112" s="158"/>
      <c r="KY112" s="158"/>
      <c r="KZ112" s="158"/>
      <c r="LA112" s="158"/>
      <c r="LB112" s="158"/>
      <c r="LC112" s="158"/>
      <c r="LD112" s="158"/>
      <c r="LE112" s="158"/>
      <c r="LF112" s="158"/>
      <c r="LG112" s="158"/>
      <c r="LH112" s="158"/>
      <c r="LI112" s="158"/>
      <c r="LJ112" s="158"/>
      <c r="LK112" s="158"/>
      <c r="LL112" s="158"/>
      <c r="LM112" s="158"/>
      <c r="LN112" s="158"/>
      <c r="LO112" s="158"/>
      <c r="LP112" s="158"/>
      <c r="LQ112" s="158"/>
      <c r="LR112" s="158"/>
      <c r="LS112" s="158"/>
      <c r="LT112" s="158"/>
      <c r="LU112" s="158"/>
      <c r="LV112" s="158"/>
      <c r="LW112" s="158"/>
      <c r="LX112" s="158"/>
      <c r="LY112" s="158"/>
      <c r="LZ112" s="158"/>
      <c r="MA112" s="158"/>
      <c r="MB112" s="158"/>
      <c r="MC112" s="158"/>
      <c r="MD112" s="158"/>
      <c r="ME112" s="158"/>
      <c r="MF112" s="158"/>
      <c r="MG112" s="158"/>
      <c r="MH112" s="158"/>
      <c r="MI112" s="158"/>
      <c r="MJ112" s="158"/>
      <c r="MK112" s="158"/>
      <c r="ML112" s="158"/>
      <c r="MM112" s="158"/>
      <c r="MN112" s="158"/>
      <c r="MO112" s="158"/>
      <c r="MP112" s="158"/>
      <c r="MQ112" s="158"/>
      <c r="MR112" s="158"/>
      <c r="MS112" s="158"/>
      <c r="MT112" s="158"/>
      <c r="MU112" s="158"/>
      <c r="MV112" s="158"/>
      <c r="MW112" s="158"/>
      <c r="MX112" s="158"/>
      <c r="MY112" s="158"/>
      <c r="MZ112" s="158"/>
      <c r="NA112" s="158"/>
      <c r="NB112" s="158"/>
      <c r="NC112" s="158"/>
      <c r="ND112" s="158"/>
      <c r="NE112" s="158"/>
      <c r="NF112" s="158"/>
      <c r="NG112" s="158"/>
      <c r="NH112" s="158"/>
      <c r="NI112" s="158"/>
      <c r="NJ112" s="158"/>
      <c r="NK112" s="158"/>
      <c r="NL112" s="158"/>
      <c r="NM112" s="158"/>
      <c r="NN112" s="158"/>
      <c r="NO112" s="158"/>
      <c r="NP112" s="158"/>
      <c r="NQ112" s="158"/>
      <c r="NR112" s="158"/>
      <c r="NS112" s="158"/>
      <c r="NT112" s="158"/>
      <c r="NU112" s="158"/>
      <c r="NV112" s="158"/>
      <c r="NW112" s="158"/>
      <c r="NX112" s="158"/>
      <c r="NY112" s="158"/>
      <c r="NZ112" s="158"/>
      <c r="OA112" s="158"/>
      <c r="OB112" s="158"/>
      <c r="OC112" s="158"/>
      <c r="OD112" s="158"/>
      <c r="OE112" s="158"/>
      <c r="OF112" s="158"/>
      <c r="OG112" s="158"/>
      <c r="OH112" s="158"/>
      <c r="OI112" s="158"/>
      <c r="OJ112" s="158"/>
      <c r="OK112" s="158"/>
      <c r="OL112" s="158"/>
      <c r="OM112" s="158"/>
      <c r="ON112" s="158"/>
      <c r="OO112" s="158"/>
      <c r="OP112" s="158"/>
      <c r="OQ112" s="158"/>
      <c r="OR112" s="158"/>
      <c r="OS112" s="158"/>
      <c r="OT112" s="158"/>
      <c r="OU112" s="158"/>
      <c r="OV112" s="158"/>
      <c r="OW112" s="158"/>
      <c r="OX112" s="158"/>
      <c r="OY112" s="158"/>
      <c r="OZ112" s="158"/>
      <c r="PA112" s="158"/>
      <c r="PB112" s="158"/>
      <c r="PC112" s="158"/>
      <c r="PD112" s="158"/>
      <c r="PE112" s="158"/>
      <c r="PF112" s="158"/>
      <c r="PG112" s="158"/>
      <c r="PH112" s="158"/>
      <c r="PI112" s="158"/>
      <c r="PJ112" s="158"/>
      <c r="PK112" s="158"/>
      <c r="PL112" s="158"/>
      <c r="PM112" s="158"/>
      <c r="PN112" s="158"/>
      <c r="PO112" s="158"/>
      <c r="PP112" s="158"/>
      <c r="PQ112" s="158"/>
      <c r="PR112" s="158"/>
      <c r="PS112" s="158"/>
      <c r="PT112" s="158"/>
      <c r="PU112" s="158"/>
      <c r="PV112" s="158"/>
      <c r="PW112" s="158"/>
      <c r="PX112" s="158"/>
      <c r="PY112" s="158"/>
      <c r="PZ112" s="158"/>
      <c r="QA112" s="158"/>
      <c r="QB112" s="158"/>
      <c r="QC112" s="158"/>
      <c r="QD112" s="158"/>
      <c r="QE112" s="158"/>
      <c r="QF112" s="158"/>
      <c r="QG112" s="158"/>
      <c r="QH112" s="158"/>
      <c r="QI112" s="158"/>
      <c r="QJ112" s="158"/>
      <c r="QK112" s="158"/>
      <c r="QL112" s="158"/>
      <c r="QM112" s="158"/>
      <c r="QN112" s="158"/>
      <c r="QO112" s="158"/>
      <c r="QP112" s="158"/>
      <c r="QQ112" s="158"/>
      <c r="QR112" s="158"/>
      <c r="QS112" s="158"/>
      <c r="QT112" s="158"/>
      <c r="QU112" s="158"/>
      <c r="QV112" s="158"/>
      <c r="QW112" s="158"/>
      <c r="QX112" s="158"/>
      <c r="QY112" s="158"/>
      <c r="QZ112" s="158"/>
      <c r="RA112" s="158"/>
      <c r="RB112" s="158"/>
      <c r="RC112" s="158"/>
      <c r="RD112" s="158"/>
      <c r="RE112" s="158"/>
      <c r="RF112" s="158"/>
      <c r="RG112" s="158"/>
      <c r="RH112" s="158"/>
      <c r="RI112" s="158"/>
      <c r="RJ112" s="158"/>
      <c r="RK112" s="158"/>
      <c r="RL112" s="158"/>
      <c r="RM112" s="158"/>
      <c r="RN112" s="158"/>
      <c r="RO112" s="158"/>
      <c r="RP112" s="158"/>
      <c r="RQ112" s="158"/>
      <c r="RR112" s="158"/>
      <c r="RS112" s="158"/>
      <c r="RT112" s="158"/>
      <c r="RU112" s="158"/>
      <c r="RV112" s="158"/>
      <c r="RW112" s="158"/>
      <c r="RX112" s="158"/>
      <c r="RY112" s="158"/>
      <c r="RZ112" s="158"/>
      <c r="SA112" s="158"/>
      <c r="SB112" s="158"/>
      <c r="SC112" s="158"/>
      <c r="SD112" s="158"/>
      <c r="SE112" s="158"/>
      <c r="SF112" s="158"/>
      <c r="SG112" s="158"/>
      <c r="SH112" s="158"/>
      <c r="SI112" s="158"/>
      <c r="SJ112" s="158"/>
      <c r="SK112" s="158"/>
      <c r="SL112" s="158"/>
      <c r="SM112" s="158"/>
      <c r="SN112" s="158"/>
      <c r="SO112" s="158"/>
      <c r="SP112" s="158"/>
      <c r="SQ112" s="158"/>
      <c r="SR112" s="158"/>
      <c r="SS112" s="158"/>
      <c r="ST112" s="158"/>
      <c r="SU112" s="158"/>
      <c r="SV112" s="158"/>
      <c r="SW112" s="158"/>
      <c r="SX112" s="158"/>
      <c r="SY112" s="158"/>
      <c r="SZ112" s="158"/>
      <c r="TA112" s="158"/>
      <c r="TB112" s="158"/>
      <c r="TC112" s="158"/>
      <c r="TD112" s="158"/>
      <c r="TE112" s="158"/>
      <c r="TF112" s="158"/>
      <c r="TG112" s="158"/>
      <c r="TH112" s="158"/>
      <c r="TI112" s="158"/>
      <c r="TJ112" s="158"/>
      <c r="TK112" s="158"/>
      <c r="TL112" s="158"/>
      <c r="TM112" s="158"/>
      <c r="TN112" s="158"/>
      <c r="TO112" s="158"/>
      <c r="TP112" s="158"/>
      <c r="TQ112" s="158"/>
      <c r="TR112" s="158"/>
      <c r="TS112" s="158"/>
      <c r="TT112" s="158"/>
      <c r="TU112" s="158"/>
      <c r="TV112" s="158"/>
      <c r="TW112" s="158"/>
      <c r="TX112" s="158"/>
      <c r="TY112" s="158"/>
      <c r="TZ112" s="158"/>
      <c r="UA112" s="158"/>
      <c r="UB112" s="158"/>
      <c r="UC112" s="158"/>
      <c r="UD112" s="158"/>
      <c r="UE112" s="158"/>
      <c r="UF112" s="158"/>
      <c r="UG112" s="158"/>
      <c r="UH112" s="158"/>
      <c r="UI112" s="158"/>
      <c r="UJ112" s="158"/>
      <c r="UK112" s="158"/>
      <c r="UL112" s="158"/>
      <c r="UM112" s="158"/>
      <c r="UN112" s="158"/>
      <c r="UO112" s="158"/>
      <c r="UP112" s="158"/>
      <c r="UQ112" s="158"/>
      <c r="US112" s="158"/>
      <c r="UT112" s="158"/>
      <c r="UU112" s="158"/>
      <c r="UV112" s="158"/>
      <c r="UW112" s="158"/>
      <c r="UX112" s="158"/>
      <c r="UY112" s="158"/>
      <c r="UZ112" s="158"/>
      <c r="VA112" s="158"/>
      <c r="VB112" s="158"/>
      <c r="VC112" s="158"/>
      <c r="VD112" s="158"/>
      <c r="VE112" s="158"/>
      <c r="VF112" s="158"/>
      <c r="VG112" s="158"/>
      <c r="VH112" s="158"/>
      <c r="VI112" s="158"/>
      <c r="VJ112" s="158"/>
      <c r="VK112" s="158"/>
      <c r="VL112" s="158"/>
      <c r="VN112" s="158"/>
      <c r="VO112" s="158"/>
      <c r="VP112" s="158"/>
      <c r="VQ112" s="158"/>
      <c r="VR112" s="158"/>
      <c r="VS112" s="158"/>
      <c r="VT112" s="158"/>
      <c r="VU112" s="158"/>
      <c r="VV112" s="158"/>
      <c r="VW112" s="158"/>
      <c r="VX112" s="158"/>
      <c r="VY112" s="158"/>
      <c r="VZ112" s="158"/>
      <c r="WA112" s="158"/>
      <c r="WB112" s="158"/>
      <c r="WC112" s="158"/>
      <c r="WD112" s="158"/>
      <c r="WE112" s="158"/>
      <c r="WF112" s="158"/>
      <c r="WG112" s="158"/>
      <c r="WI112" s="158"/>
      <c r="WJ112" s="158"/>
      <c r="WK112" s="158"/>
      <c r="WL112" s="158"/>
      <c r="WM112" s="158"/>
      <c r="WN112" s="158"/>
      <c r="WO112" s="158"/>
      <c r="WP112" s="158"/>
      <c r="WQ112" s="158"/>
      <c r="WR112" s="158"/>
      <c r="WS112" s="158"/>
      <c r="WT112" s="158"/>
      <c r="WU112" s="158"/>
      <c r="WV112" s="158"/>
      <c r="WW112" s="158"/>
      <c r="WX112" s="158"/>
      <c r="WY112" s="158"/>
      <c r="WZ112" s="158"/>
      <c r="XA112" s="158"/>
      <c r="XB112" s="158"/>
      <c r="XD112" s="158"/>
      <c r="XE112" s="158"/>
      <c r="XF112" s="158"/>
      <c r="XG112" s="158"/>
      <c r="XH112" s="158"/>
      <c r="XI112" s="158"/>
      <c r="XJ112" s="158"/>
      <c r="XK112" s="158"/>
      <c r="XL112" s="158"/>
      <c r="XM112" s="158"/>
      <c r="XN112" s="158"/>
      <c r="XO112" s="158"/>
      <c r="XP112" s="158"/>
      <c r="XQ112" s="158"/>
      <c r="XR112" s="158"/>
      <c r="XS112" s="158"/>
      <c r="XT112" s="158"/>
      <c r="XU112" s="158"/>
      <c r="XV112" s="158"/>
      <c r="XW112" s="158"/>
      <c r="XY112" s="158"/>
      <c r="XZ112" s="158"/>
      <c r="YA112" s="158"/>
      <c r="YB112" s="158"/>
      <c r="YC112" s="158"/>
      <c r="YD112" s="158"/>
      <c r="YE112" s="158"/>
      <c r="YF112" s="158"/>
      <c r="YG112" s="158"/>
      <c r="YH112" s="158"/>
      <c r="YI112" s="158"/>
      <c r="YJ112" s="158"/>
      <c r="YK112" s="158"/>
      <c r="YL112" s="158"/>
      <c r="YM112" s="158"/>
      <c r="YN112" s="158"/>
      <c r="YO112" s="158"/>
      <c r="YP112" s="158"/>
      <c r="YQ112" s="158"/>
      <c r="YR112" s="158"/>
      <c r="YT112" s="158"/>
      <c r="YU112" s="158"/>
      <c r="YV112" s="158"/>
      <c r="YW112" s="158"/>
      <c r="YX112" s="158"/>
      <c r="YY112" s="158"/>
      <c r="YZ112" s="158"/>
      <c r="ZA112" s="158"/>
      <c r="ZB112" s="158"/>
      <c r="ZC112" s="158"/>
      <c r="ZD112" s="158"/>
      <c r="ZE112" s="158"/>
      <c r="ZF112" s="158"/>
      <c r="ZG112" s="158"/>
      <c r="ZH112" s="158"/>
      <c r="ZI112" s="158"/>
      <c r="ZJ112" s="158"/>
      <c r="ZK112" s="158"/>
      <c r="ZL112" s="158"/>
      <c r="ZM112" s="158"/>
      <c r="ZO112" s="158"/>
      <c r="ZP112" s="158"/>
      <c r="ZQ112" s="158"/>
      <c r="ZR112" s="158"/>
      <c r="ZS112" s="158"/>
      <c r="ZT112" s="158"/>
      <c r="ZU112" s="158"/>
      <c r="ZV112" s="158"/>
      <c r="ZW112" s="158"/>
      <c r="ZX112" s="158"/>
      <c r="ZY112" s="158"/>
      <c r="ZZ112" s="158"/>
      <c r="AAA112" s="158"/>
      <c r="AAB112" s="158"/>
      <c r="AAC112" s="158"/>
      <c r="AAD112" s="158"/>
      <c r="AAE112" s="158"/>
      <c r="AAF112" s="158"/>
      <c r="AAG112" s="158"/>
      <c r="AAH112" s="158"/>
      <c r="AAJ112" s="158"/>
      <c r="AAK112" s="158"/>
      <c r="AAL112" s="158"/>
      <c r="AAM112" s="158"/>
      <c r="AAN112" s="158"/>
      <c r="AAO112" s="158"/>
      <c r="AAP112" s="158"/>
      <c r="AAQ112" s="158"/>
      <c r="AAR112" s="158"/>
      <c r="AAS112" s="158"/>
      <c r="AAT112" s="158"/>
      <c r="AAU112" s="158"/>
      <c r="AAV112" s="158"/>
      <c r="AAW112" s="158"/>
      <c r="AAX112" s="158"/>
      <c r="AAY112" s="158"/>
      <c r="AAZ112" s="158"/>
      <c r="ABA112" s="158"/>
      <c r="ABB112" s="158"/>
      <c r="ABC112" s="158"/>
      <c r="ABE112" s="158"/>
      <c r="ABF112" s="158"/>
      <c r="ABG112" s="158"/>
      <c r="ABH112" s="158"/>
      <c r="ABI112" s="158"/>
      <c r="ABJ112" s="158"/>
      <c r="ABK112" s="158"/>
      <c r="ABL112" s="158"/>
      <c r="ABM112" s="158"/>
      <c r="ABN112" s="158"/>
      <c r="ABO112" s="158"/>
      <c r="ABP112" s="158"/>
      <c r="ABQ112" s="158"/>
      <c r="ABR112" s="158"/>
      <c r="ABS112" s="158"/>
      <c r="ABT112" s="158"/>
      <c r="ABU112" s="158"/>
      <c r="ABV112" s="158"/>
      <c r="ABW112" s="158"/>
      <c r="ABX112" s="158"/>
      <c r="ABZ112" s="158"/>
      <c r="ACA112" s="158"/>
      <c r="ACB112" s="158"/>
      <c r="ACC112" s="158"/>
      <c r="ACD112" s="158"/>
      <c r="ACE112" s="158"/>
      <c r="ACF112" s="158"/>
      <c r="ACG112" s="158"/>
      <c r="ACH112" s="158"/>
      <c r="ACI112" s="158"/>
      <c r="ACJ112" s="158"/>
      <c r="ACK112" s="158"/>
      <c r="ACL112" s="158"/>
      <c r="ACM112" s="158"/>
      <c r="ACN112" s="158"/>
      <c r="ACO112" s="158"/>
      <c r="ACP112" s="158"/>
      <c r="ACQ112" s="158"/>
      <c r="ACR112" s="158"/>
      <c r="ACS112" s="158"/>
      <c r="ACU112" s="158"/>
      <c r="ACV112" s="158"/>
      <c r="ACW112" s="158"/>
      <c r="ACX112" s="158"/>
      <c r="ACY112" s="158"/>
      <c r="ACZ112" s="158"/>
      <c r="ADA112" s="158"/>
      <c r="ADB112" s="158"/>
      <c r="ADC112" s="158"/>
      <c r="ADD112" s="158"/>
      <c r="ADE112" s="158"/>
      <c r="ADF112" s="158"/>
      <c r="ADG112" s="158"/>
      <c r="ADH112" s="158"/>
      <c r="ADI112" s="158"/>
      <c r="ADJ112" s="158"/>
      <c r="ADK112" s="158"/>
      <c r="ADL112" s="158"/>
      <c r="ADM112" s="158"/>
      <c r="ADN112" s="158"/>
      <c r="ADP112" s="158"/>
      <c r="ADQ112" s="158"/>
      <c r="ADR112" s="158"/>
      <c r="ADS112" s="158"/>
      <c r="ADT112" s="158"/>
      <c r="ADU112" s="158"/>
      <c r="ADV112" s="158"/>
      <c r="ADW112" s="158"/>
      <c r="ADX112" s="158"/>
      <c r="ADY112" s="158"/>
      <c r="ADZ112" s="158"/>
      <c r="AEA112" s="158"/>
      <c r="AEB112" s="158"/>
      <c r="AEC112" s="158"/>
      <c r="AED112" s="158"/>
      <c r="AEE112" s="158"/>
      <c r="AEF112" s="158"/>
      <c r="AEG112" s="158"/>
      <c r="AEH112" s="158"/>
      <c r="AEI112" s="158"/>
      <c r="AEK112" s="158"/>
      <c r="AEL112" s="158"/>
      <c r="AEM112" s="158"/>
      <c r="AEN112" s="158"/>
      <c r="AEO112" s="158"/>
      <c r="AEP112" s="158"/>
      <c r="AEQ112" s="158"/>
      <c r="AER112" s="158"/>
      <c r="AES112" s="158"/>
      <c r="AET112" s="158"/>
      <c r="AEU112" s="158"/>
      <c r="AEV112" s="158"/>
      <c r="AEW112" s="158"/>
      <c r="AEX112" s="158"/>
      <c r="AEY112" s="158"/>
      <c r="AEZ112" s="158"/>
      <c r="AFA112" s="158"/>
      <c r="AFB112" s="158"/>
      <c r="AFC112" s="158"/>
      <c r="AFD112" s="158"/>
    </row>
    <row r="113" spans="1:837" s="151" customFormat="1" ht="20.100000000000001" customHeight="1" outlineLevel="1">
      <c r="A113" s="93" t="s">
        <v>406</v>
      </c>
      <c r="B113" s="94" t="s">
        <v>374</v>
      </c>
      <c r="C113" s="108" t="s">
        <v>516</v>
      </c>
      <c r="D113" s="109"/>
      <c r="E113" s="165"/>
      <c r="F113" s="204">
        <f>MIN(F114:F117)</f>
        <v>45567</v>
      </c>
      <c r="G113" s="204">
        <f>MAX(G114:G117)</f>
        <v>45635</v>
      </c>
      <c r="H113" s="96">
        <f t="shared" si="76"/>
        <v>69</v>
      </c>
      <c r="I113" s="97">
        <f t="shared" ca="1" si="80"/>
        <v>0</v>
      </c>
      <c r="J113" s="205">
        <f ca="1">AVERAGE(J114:J117)*2</f>
        <v>0</v>
      </c>
      <c r="K113" s="97">
        <f ca="1">I113+J113/H113</f>
        <v>0</v>
      </c>
      <c r="L113" s="150"/>
      <c r="M113" s="150"/>
      <c r="N113" s="150"/>
      <c r="O113" s="150"/>
      <c r="P113" s="150"/>
      <c r="Q113" s="150"/>
      <c r="R113" s="150"/>
      <c r="S113" s="150"/>
      <c r="T113" s="150"/>
      <c r="U113" s="150"/>
      <c r="V113" s="150"/>
      <c r="W113" s="150"/>
      <c r="X113" s="150"/>
      <c r="Y113" s="150"/>
      <c r="Z113" s="150"/>
      <c r="AA113" s="150"/>
      <c r="AB113" s="150"/>
      <c r="AC113" s="150"/>
      <c r="AD113" s="150"/>
      <c r="AE113" s="150"/>
      <c r="AF113" s="150"/>
      <c r="AG113" s="150"/>
      <c r="AH113" s="150"/>
      <c r="AI113" s="150"/>
      <c r="AJ113" s="150"/>
      <c r="AK113" s="150"/>
      <c r="AL113" s="150"/>
      <c r="AM113" s="150"/>
      <c r="AN113" s="150"/>
      <c r="AO113" s="150"/>
      <c r="AP113" s="150"/>
      <c r="AQ113" s="150"/>
      <c r="AR113" s="150"/>
      <c r="AS113" s="150"/>
      <c r="AT113" s="150"/>
      <c r="AU113" s="150"/>
      <c r="AV113" s="150"/>
      <c r="AW113" s="150"/>
      <c r="AX113" s="150"/>
      <c r="AY113" s="150"/>
      <c r="AZ113" s="150"/>
      <c r="BA113" s="150"/>
      <c r="BB113" s="150"/>
      <c r="BC113" s="150"/>
      <c r="BD113" s="150"/>
      <c r="BE113" s="150"/>
      <c r="BF113" s="150"/>
      <c r="BG113" s="150"/>
      <c r="BH113" s="150"/>
      <c r="BI113" s="150"/>
      <c r="BJ113" s="150"/>
      <c r="BK113" s="150"/>
      <c r="BL113" s="150"/>
      <c r="BM113" s="150"/>
      <c r="BN113" s="150"/>
      <c r="BO113" s="150"/>
      <c r="BP113" s="150"/>
      <c r="BQ113" s="150"/>
      <c r="BR113" s="150"/>
      <c r="BS113" s="150"/>
      <c r="BT113" s="150"/>
      <c r="BU113" s="150"/>
      <c r="BV113" s="150"/>
      <c r="BW113" s="150"/>
      <c r="BX113" s="150"/>
      <c r="BY113" s="150"/>
      <c r="BZ113" s="150"/>
      <c r="CA113" s="150"/>
      <c r="CB113" s="150"/>
      <c r="CC113" s="150"/>
      <c r="CD113" s="150"/>
      <c r="CE113" s="150"/>
      <c r="CF113" s="150"/>
      <c r="CG113" s="150"/>
      <c r="CH113" s="150"/>
      <c r="CI113" s="150"/>
      <c r="CJ113" s="150"/>
      <c r="CK113" s="150"/>
      <c r="CL113" s="150"/>
      <c r="CM113" s="150"/>
      <c r="CN113" s="150"/>
      <c r="CO113" s="150"/>
      <c r="CP113" s="150"/>
      <c r="CQ113" s="150"/>
      <c r="CR113" s="150"/>
      <c r="CS113" s="150"/>
      <c r="CT113" s="150"/>
      <c r="CU113" s="150"/>
      <c r="CV113" s="150"/>
      <c r="CW113" s="150"/>
      <c r="CX113" s="150"/>
      <c r="CY113" s="150"/>
      <c r="CZ113" s="150"/>
      <c r="DA113" s="150"/>
      <c r="DB113" s="150"/>
      <c r="DC113" s="150"/>
      <c r="DD113" s="150"/>
      <c r="DE113" s="150"/>
      <c r="DF113" s="150"/>
      <c r="DG113" s="150"/>
      <c r="DH113" s="150"/>
      <c r="DI113" s="150"/>
      <c r="DJ113" s="150"/>
      <c r="DK113" s="150"/>
      <c r="DL113" s="150"/>
      <c r="DM113" s="150"/>
      <c r="DN113" s="150"/>
      <c r="DO113" s="150"/>
      <c r="DP113" s="150"/>
      <c r="DQ113" s="150"/>
      <c r="DR113" s="150"/>
      <c r="DS113" s="150"/>
      <c r="DT113" s="150"/>
      <c r="DU113" s="150"/>
      <c r="DV113" s="150"/>
      <c r="DW113" s="150"/>
      <c r="DX113" s="150"/>
      <c r="DY113" s="150"/>
      <c r="DZ113" s="150"/>
      <c r="EA113" s="150"/>
      <c r="EB113" s="150"/>
      <c r="EC113" s="150"/>
      <c r="ED113" s="150"/>
      <c r="EE113" s="150"/>
      <c r="EF113" s="150"/>
      <c r="EG113" s="150"/>
      <c r="EH113" s="150"/>
      <c r="EI113" s="150"/>
      <c r="EJ113" s="150"/>
      <c r="EK113" s="150"/>
      <c r="EL113" s="150"/>
      <c r="EM113" s="150"/>
      <c r="EN113" s="150"/>
      <c r="EO113" s="150"/>
      <c r="EP113" s="150"/>
      <c r="EQ113" s="150"/>
      <c r="ER113" s="150"/>
      <c r="ES113" s="150"/>
      <c r="ET113" s="150"/>
      <c r="EU113" s="150"/>
      <c r="EV113" s="150"/>
      <c r="EW113" s="150"/>
      <c r="EX113" s="150"/>
      <c r="EY113" s="150"/>
      <c r="EZ113" s="150"/>
      <c r="FA113" s="150"/>
      <c r="FB113" s="150"/>
      <c r="FC113" s="150"/>
      <c r="FD113" s="150"/>
      <c r="FE113" s="150"/>
      <c r="FF113" s="150"/>
      <c r="FG113" s="150"/>
      <c r="FH113" s="150"/>
      <c r="FI113" s="150"/>
      <c r="FJ113" s="150"/>
      <c r="FK113" s="150"/>
      <c r="FL113" s="150"/>
      <c r="FM113" s="150"/>
      <c r="FN113" s="150"/>
      <c r="FO113" s="150"/>
      <c r="FP113" s="150"/>
      <c r="FQ113" s="150"/>
      <c r="FR113" s="150"/>
      <c r="FS113" s="150"/>
      <c r="FT113" s="150"/>
      <c r="FU113" s="150"/>
      <c r="FV113" s="150"/>
      <c r="FW113" s="150"/>
      <c r="FX113" s="150"/>
      <c r="FY113" s="150"/>
      <c r="FZ113" s="150"/>
      <c r="GA113" s="150"/>
      <c r="GB113" s="150"/>
      <c r="GC113" s="150"/>
      <c r="GD113" s="150"/>
      <c r="GE113" s="150"/>
      <c r="GF113" s="150"/>
      <c r="GG113" s="150"/>
      <c r="GH113" s="150"/>
      <c r="GI113" s="150"/>
      <c r="GJ113" s="150"/>
      <c r="GK113" s="150"/>
      <c r="GL113" s="150"/>
      <c r="GM113" s="150"/>
      <c r="GN113" s="150"/>
      <c r="GO113" s="150"/>
      <c r="GP113" s="150"/>
      <c r="GQ113" s="150"/>
      <c r="GR113" s="150"/>
      <c r="GS113" s="150"/>
      <c r="GT113" s="150"/>
      <c r="GU113" s="150"/>
      <c r="GV113" s="150"/>
      <c r="GW113" s="150"/>
      <c r="GX113" s="150"/>
      <c r="GY113" s="150"/>
      <c r="GZ113" s="150"/>
      <c r="HA113" s="150"/>
      <c r="HB113" s="150"/>
      <c r="HC113" s="150"/>
      <c r="HD113" s="150"/>
      <c r="HE113" s="150"/>
      <c r="HF113" s="150"/>
      <c r="HG113" s="150"/>
      <c r="HH113" s="150"/>
      <c r="HI113" s="150"/>
      <c r="HJ113" s="150"/>
      <c r="HK113" s="150"/>
      <c r="HL113" s="150"/>
      <c r="HM113" s="150"/>
      <c r="HN113" s="150"/>
      <c r="HO113" s="150"/>
      <c r="HP113" s="150"/>
      <c r="HQ113" s="150"/>
      <c r="HR113" s="150"/>
      <c r="HS113" s="150"/>
      <c r="HT113" s="150"/>
      <c r="HU113" s="150"/>
      <c r="HV113" s="150"/>
      <c r="HW113" s="150"/>
      <c r="HX113" s="150"/>
      <c r="HY113" s="150"/>
      <c r="HZ113" s="150"/>
      <c r="IA113" s="150"/>
      <c r="IB113" s="150"/>
      <c r="IC113" s="150"/>
      <c r="ID113" s="150"/>
      <c r="IE113" s="150"/>
      <c r="IF113" s="150"/>
      <c r="IG113" s="150"/>
      <c r="IH113" s="150"/>
      <c r="II113" s="150"/>
      <c r="IJ113" s="150"/>
      <c r="IK113" s="150"/>
      <c r="IL113" s="150"/>
      <c r="IM113" s="150"/>
      <c r="IN113" s="150"/>
      <c r="IO113" s="150"/>
      <c r="IP113" s="150"/>
      <c r="IQ113" s="150"/>
      <c r="IR113" s="150"/>
      <c r="IS113" s="150"/>
      <c r="IT113" s="150"/>
      <c r="IU113" s="150"/>
      <c r="IV113" s="150"/>
      <c r="IW113" s="150"/>
      <c r="IX113" s="150"/>
      <c r="IY113" s="150"/>
      <c r="IZ113" s="150"/>
      <c r="JA113" s="150"/>
      <c r="JB113" s="150"/>
      <c r="JC113" s="150"/>
      <c r="JD113" s="150"/>
      <c r="JE113" s="150"/>
      <c r="JF113" s="150"/>
      <c r="JG113" s="150"/>
      <c r="JH113" s="150"/>
      <c r="JI113" s="150"/>
      <c r="JJ113" s="150"/>
      <c r="JK113" s="150"/>
      <c r="JL113" s="150"/>
      <c r="JM113" s="150"/>
      <c r="JN113" s="150"/>
      <c r="JO113" s="150"/>
      <c r="JP113" s="150"/>
      <c r="JQ113" s="150"/>
      <c r="JR113" s="150"/>
      <c r="JS113" s="150"/>
      <c r="JT113" s="150"/>
      <c r="JU113" s="150"/>
      <c r="JV113" s="150"/>
      <c r="JW113" s="150"/>
      <c r="JX113" s="150"/>
      <c r="JY113" s="150"/>
      <c r="JZ113" s="150"/>
      <c r="KA113" s="150"/>
      <c r="KB113" s="150"/>
      <c r="KC113" s="150"/>
      <c r="KD113" s="150"/>
      <c r="KE113" s="150"/>
      <c r="KF113" s="150"/>
      <c r="KG113" s="150"/>
      <c r="KH113" s="150"/>
      <c r="KI113" s="150"/>
      <c r="KJ113" s="150"/>
      <c r="KK113" s="150"/>
      <c r="KL113" s="150"/>
      <c r="KM113" s="150"/>
      <c r="KN113" s="150"/>
      <c r="KO113" s="150"/>
      <c r="KP113" s="150"/>
      <c r="KQ113" s="150"/>
      <c r="KR113" s="150"/>
      <c r="KS113" s="150"/>
      <c r="KT113" s="150"/>
      <c r="KU113" s="150"/>
      <c r="KV113" s="150"/>
      <c r="KW113" s="150"/>
      <c r="KX113" s="150"/>
      <c r="KY113" s="150"/>
      <c r="KZ113" s="150"/>
      <c r="LA113" s="150"/>
      <c r="LB113" s="150"/>
      <c r="LC113" s="150"/>
      <c r="LD113" s="150"/>
      <c r="LE113" s="150"/>
      <c r="LF113" s="150"/>
      <c r="LG113" s="150"/>
      <c r="LH113" s="150"/>
      <c r="LI113" s="150"/>
      <c r="LJ113" s="150"/>
      <c r="LK113" s="150"/>
      <c r="LL113" s="150"/>
      <c r="LM113" s="150"/>
      <c r="LN113" s="150"/>
      <c r="LO113" s="150"/>
      <c r="LP113" s="150"/>
      <c r="LQ113" s="150"/>
      <c r="LR113" s="150"/>
      <c r="LS113" s="150"/>
      <c r="LT113" s="150"/>
      <c r="LU113" s="150"/>
      <c r="LV113" s="150"/>
      <c r="LW113" s="150"/>
      <c r="LX113" s="150"/>
      <c r="LY113" s="150"/>
      <c r="LZ113" s="150"/>
      <c r="MA113" s="150"/>
      <c r="MB113" s="150"/>
      <c r="MC113" s="150"/>
      <c r="MD113" s="150"/>
      <c r="ME113" s="150"/>
      <c r="MF113" s="150"/>
      <c r="MG113" s="150"/>
      <c r="MH113" s="150"/>
      <c r="MI113" s="150"/>
      <c r="MJ113" s="150"/>
      <c r="MK113" s="150"/>
      <c r="ML113" s="150"/>
      <c r="MM113" s="150"/>
      <c r="MN113" s="150"/>
      <c r="MO113" s="150"/>
      <c r="MP113" s="150"/>
      <c r="MQ113" s="150"/>
      <c r="MR113" s="150"/>
      <c r="MS113" s="150"/>
      <c r="MT113" s="150"/>
      <c r="MU113" s="150"/>
      <c r="MV113" s="150"/>
      <c r="MW113" s="150"/>
      <c r="MX113" s="150"/>
      <c r="MY113" s="150"/>
      <c r="MZ113" s="150"/>
      <c r="NA113" s="150"/>
      <c r="NB113" s="150"/>
      <c r="NC113" s="150"/>
      <c r="ND113" s="150"/>
      <c r="NE113" s="150"/>
      <c r="NF113" s="150"/>
      <c r="NG113" s="150"/>
      <c r="NH113" s="150"/>
      <c r="NI113" s="150"/>
      <c r="NJ113" s="150"/>
      <c r="NK113" s="150"/>
      <c r="NL113" s="150"/>
      <c r="NM113" s="150"/>
      <c r="NN113" s="150"/>
      <c r="NO113" s="150"/>
      <c r="NP113" s="150"/>
      <c r="NQ113" s="150"/>
      <c r="NR113" s="150"/>
      <c r="NS113" s="150"/>
      <c r="NT113" s="150"/>
      <c r="NU113" s="150"/>
      <c r="NV113" s="150"/>
      <c r="NW113" s="150"/>
      <c r="NX113" s="150"/>
      <c r="NY113" s="150"/>
      <c r="NZ113" s="150"/>
      <c r="OA113" s="150"/>
      <c r="OB113" s="150"/>
      <c r="OC113" s="150"/>
      <c r="OD113" s="150"/>
      <c r="OE113" s="150"/>
      <c r="OF113" s="150"/>
      <c r="OG113" s="150"/>
      <c r="OH113" s="150"/>
      <c r="OI113" s="150"/>
      <c r="OJ113" s="150"/>
      <c r="OK113" s="150"/>
      <c r="OL113" s="150"/>
      <c r="OM113" s="150"/>
      <c r="ON113" s="150"/>
      <c r="OO113" s="150"/>
      <c r="OP113" s="150"/>
      <c r="OQ113" s="150"/>
      <c r="OR113" s="150"/>
      <c r="OS113" s="150"/>
      <c r="OT113" s="150"/>
      <c r="OU113" s="150"/>
      <c r="OV113" s="150"/>
      <c r="OW113" s="150"/>
      <c r="OX113" s="150"/>
      <c r="OY113" s="150"/>
      <c r="OZ113" s="150"/>
      <c r="PA113" s="150"/>
      <c r="PB113" s="150"/>
      <c r="PC113" s="150"/>
      <c r="PD113" s="150"/>
      <c r="PE113" s="150"/>
      <c r="PF113" s="150"/>
      <c r="PG113" s="150"/>
      <c r="PH113" s="150"/>
      <c r="PI113" s="150"/>
      <c r="PJ113" s="150"/>
      <c r="PK113" s="150"/>
      <c r="PL113" s="150"/>
      <c r="PM113" s="150"/>
      <c r="PN113" s="150"/>
      <c r="PO113" s="150"/>
      <c r="PP113" s="150"/>
      <c r="PQ113" s="150"/>
      <c r="PR113" s="150"/>
      <c r="PS113" s="150"/>
      <c r="PT113" s="150"/>
      <c r="PU113" s="150"/>
      <c r="PV113" s="150"/>
      <c r="PW113" s="150"/>
      <c r="PX113" s="150"/>
      <c r="PY113" s="150"/>
      <c r="PZ113" s="150"/>
      <c r="QA113" s="150"/>
      <c r="QB113" s="150"/>
      <c r="QC113" s="150"/>
      <c r="QD113" s="150"/>
      <c r="QE113" s="150"/>
      <c r="QF113" s="150"/>
      <c r="QG113" s="150"/>
      <c r="QH113" s="150"/>
      <c r="QI113" s="150"/>
      <c r="QJ113" s="150"/>
      <c r="QK113" s="150"/>
      <c r="QL113" s="150"/>
      <c r="QM113" s="150"/>
      <c r="QN113" s="150"/>
      <c r="QO113" s="150"/>
      <c r="QP113" s="150"/>
      <c r="QQ113" s="150"/>
      <c r="QR113" s="150"/>
      <c r="QS113" s="150"/>
      <c r="QT113" s="150"/>
      <c r="QU113" s="150"/>
      <c r="QV113" s="150"/>
      <c r="QW113" s="150"/>
      <c r="QX113" s="150"/>
      <c r="QY113" s="150"/>
      <c r="QZ113" s="150"/>
      <c r="RA113" s="150"/>
      <c r="RB113" s="150"/>
      <c r="RC113" s="150"/>
      <c r="RD113" s="150"/>
      <c r="RE113" s="150"/>
      <c r="RF113" s="150"/>
      <c r="RG113" s="150"/>
      <c r="RH113" s="150"/>
      <c r="RI113" s="150"/>
      <c r="RJ113" s="150"/>
      <c r="RK113" s="150"/>
      <c r="RL113" s="150"/>
      <c r="RM113" s="150"/>
      <c r="RN113" s="150"/>
      <c r="RO113" s="150"/>
      <c r="RP113" s="150"/>
      <c r="RQ113" s="150"/>
      <c r="RR113" s="150"/>
      <c r="RS113" s="150"/>
      <c r="RT113" s="150"/>
      <c r="RU113" s="150"/>
      <c r="RV113" s="150"/>
      <c r="RW113" s="150"/>
      <c r="RX113" s="150"/>
      <c r="RY113" s="150"/>
      <c r="RZ113" s="150"/>
      <c r="SA113" s="150"/>
      <c r="SB113" s="150"/>
      <c r="SC113" s="150"/>
      <c r="SD113" s="150"/>
      <c r="SE113" s="150"/>
      <c r="SF113" s="150"/>
      <c r="SG113" s="150"/>
      <c r="SH113" s="150"/>
      <c r="SI113" s="150"/>
      <c r="SJ113" s="150"/>
      <c r="SK113" s="150"/>
      <c r="SL113" s="150"/>
      <c r="SM113" s="150"/>
      <c r="SN113" s="150"/>
      <c r="SO113" s="150"/>
      <c r="SP113" s="150"/>
      <c r="SQ113" s="150"/>
      <c r="SR113" s="150"/>
      <c r="SS113" s="150"/>
      <c r="ST113" s="150"/>
      <c r="SU113" s="150"/>
      <c r="SV113" s="150"/>
      <c r="SW113" s="150"/>
      <c r="SX113" s="150"/>
      <c r="SY113" s="150"/>
      <c r="SZ113" s="150"/>
      <c r="TA113" s="150"/>
      <c r="TB113" s="150"/>
      <c r="TC113" s="150"/>
      <c r="TD113" s="150"/>
      <c r="TE113" s="150"/>
      <c r="TF113" s="150"/>
      <c r="TG113" s="150"/>
      <c r="TH113" s="150"/>
      <c r="TI113" s="150"/>
      <c r="TJ113" s="150"/>
      <c r="TK113" s="150"/>
      <c r="TL113" s="150"/>
      <c r="TM113" s="150"/>
      <c r="TN113" s="150"/>
      <c r="TO113" s="150"/>
      <c r="TP113" s="150"/>
      <c r="TQ113" s="150"/>
      <c r="TR113" s="150"/>
      <c r="TS113" s="150"/>
      <c r="TT113" s="150"/>
      <c r="TU113" s="150"/>
      <c r="TV113" s="150"/>
      <c r="TW113" s="150"/>
      <c r="TX113" s="150"/>
      <c r="TY113" s="150"/>
      <c r="TZ113" s="150"/>
      <c r="UA113" s="150"/>
      <c r="UB113" s="150"/>
      <c r="UC113" s="150"/>
      <c r="UD113" s="150"/>
      <c r="UE113" s="150"/>
      <c r="UF113" s="150"/>
      <c r="UG113" s="150"/>
      <c r="UH113" s="150"/>
      <c r="UI113" s="150"/>
      <c r="UJ113" s="150"/>
      <c r="UK113" s="150"/>
      <c r="UL113" s="150"/>
      <c r="UM113" s="150"/>
      <c r="UN113" s="150"/>
      <c r="UO113" s="150"/>
      <c r="UP113" s="150"/>
      <c r="UQ113" s="150"/>
      <c r="US113" s="150"/>
      <c r="UT113" s="150"/>
      <c r="UU113" s="150"/>
      <c r="UV113" s="150"/>
      <c r="UW113" s="150"/>
      <c r="UX113" s="150"/>
      <c r="UY113" s="150"/>
      <c r="UZ113" s="150"/>
      <c r="VA113" s="150"/>
      <c r="VB113" s="150"/>
      <c r="VC113" s="150"/>
      <c r="VD113" s="150"/>
      <c r="VE113" s="150"/>
      <c r="VF113" s="150"/>
      <c r="VG113" s="150"/>
      <c r="VH113" s="150"/>
      <c r="VI113" s="150"/>
      <c r="VJ113" s="150"/>
      <c r="VK113" s="150"/>
      <c r="VL113" s="150"/>
      <c r="VN113" s="150"/>
      <c r="VO113" s="150"/>
      <c r="VP113" s="150"/>
      <c r="VQ113" s="150"/>
      <c r="VR113" s="150"/>
      <c r="VS113" s="150"/>
      <c r="VT113" s="150"/>
      <c r="VU113" s="150"/>
      <c r="VV113" s="150"/>
      <c r="VW113" s="150"/>
      <c r="VX113" s="150"/>
      <c r="VY113" s="150"/>
      <c r="VZ113" s="150"/>
      <c r="WA113" s="150"/>
      <c r="WB113" s="150"/>
      <c r="WC113" s="150"/>
      <c r="WD113" s="150"/>
      <c r="WE113" s="150"/>
      <c r="WF113" s="150"/>
      <c r="WG113" s="150"/>
      <c r="WI113" s="150"/>
      <c r="WJ113" s="150"/>
      <c r="WK113" s="150"/>
      <c r="WL113" s="150"/>
      <c r="WM113" s="150"/>
      <c r="WN113" s="150"/>
      <c r="WO113" s="150"/>
      <c r="WP113" s="150"/>
      <c r="WQ113" s="150"/>
      <c r="WR113" s="150"/>
      <c r="WS113" s="150"/>
      <c r="WT113" s="150"/>
      <c r="WU113" s="150"/>
      <c r="WV113" s="150"/>
      <c r="WW113" s="150"/>
      <c r="WX113" s="150"/>
      <c r="WY113" s="150"/>
      <c r="WZ113" s="150"/>
      <c r="XA113" s="150"/>
      <c r="XB113" s="150"/>
      <c r="XD113" s="150"/>
      <c r="XE113" s="150"/>
      <c r="XF113" s="150"/>
      <c r="XG113" s="150"/>
      <c r="XH113" s="150"/>
      <c r="XI113" s="150"/>
      <c r="XJ113" s="150"/>
      <c r="XK113" s="150"/>
      <c r="XL113" s="150"/>
      <c r="XM113" s="150"/>
      <c r="XN113" s="150"/>
      <c r="XO113" s="150"/>
      <c r="XP113" s="150"/>
      <c r="XQ113" s="150"/>
      <c r="XR113" s="150"/>
      <c r="XS113" s="150"/>
      <c r="XT113" s="150"/>
      <c r="XU113" s="150"/>
      <c r="XV113" s="150"/>
      <c r="XW113" s="150"/>
      <c r="XY113" s="150"/>
      <c r="XZ113" s="150"/>
      <c r="YA113" s="150"/>
      <c r="YB113" s="150"/>
      <c r="YC113" s="150"/>
      <c r="YD113" s="150"/>
      <c r="YE113" s="150"/>
      <c r="YF113" s="150"/>
      <c r="YG113" s="150"/>
      <c r="YH113" s="150"/>
      <c r="YI113" s="150"/>
      <c r="YJ113" s="150"/>
      <c r="YK113" s="150"/>
      <c r="YL113" s="150"/>
      <c r="YM113" s="150"/>
      <c r="YN113" s="150"/>
      <c r="YO113" s="150"/>
      <c r="YP113" s="150"/>
      <c r="YQ113" s="150"/>
      <c r="YR113" s="150"/>
      <c r="YT113" s="150"/>
      <c r="YU113" s="150"/>
      <c r="YV113" s="150"/>
      <c r="YW113" s="150"/>
      <c r="YX113" s="150"/>
      <c r="YY113" s="150"/>
      <c r="YZ113" s="150"/>
      <c r="ZA113" s="150"/>
      <c r="ZB113" s="150"/>
      <c r="ZC113" s="150"/>
      <c r="ZD113" s="150"/>
      <c r="ZE113" s="150"/>
      <c r="ZF113" s="150"/>
      <c r="ZG113" s="150"/>
      <c r="ZH113" s="150"/>
      <c r="ZI113" s="150"/>
      <c r="ZJ113" s="150"/>
      <c r="ZK113" s="150"/>
      <c r="ZL113" s="150"/>
      <c r="ZM113" s="150"/>
      <c r="ZO113" s="150"/>
      <c r="ZP113" s="150"/>
      <c r="ZQ113" s="150"/>
      <c r="ZR113" s="150"/>
      <c r="ZS113" s="150"/>
      <c r="ZT113" s="150"/>
      <c r="ZU113" s="150"/>
      <c r="ZV113" s="150"/>
      <c r="ZW113" s="150"/>
      <c r="ZX113" s="150"/>
      <c r="ZY113" s="150"/>
      <c r="ZZ113" s="150"/>
      <c r="AAA113" s="150"/>
      <c r="AAB113" s="150"/>
      <c r="AAC113" s="150"/>
      <c r="AAD113" s="150"/>
      <c r="AAE113" s="150"/>
      <c r="AAF113" s="150"/>
      <c r="AAG113" s="150"/>
      <c r="AAH113" s="150"/>
      <c r="AAJ113" s="150"/>
      <c r="AAK113" s="150"/>
      <c r="AAL113" s="150"/>
      <c r="AAM113" s="150"/>
      <c r="AAN113" s="150"/>
      <c r="AAO113" s="150"/>
      <c r="AAP113" s="150"/>
      <c r="AAQ113" s="150"/>
      <c r="AAR113" s="150"/>
      <c r="AAS113" s="150"/>
      <c r="AAT113" s="150"/>
      <c r="AAU113" s="150"/>
      <c r="AAV113" s="150"/>
      <c r="AAW113" s="150"/>
      <c r="AAX113" s="150"/>
      <c r="AAY113" s="150"/>
      <c r="AAZ113" s="150"/>
      <c r="ABA113" s="150"/>
      <c r="ABB113" s="150"/>
      <c r="ABC113" s="150"/>
      <c r="ABE113" s="150"/>
      <c r="ABF113" s="150"/>
      <c r="ABG113" s="150"/>
      <c r="ABH113" s="150"/>
      <c r="ABI113" s="150"/>
      <c r="ABJ113" s="150"/>
      <c r="ABK113" s="150"/>
      <c r="ABL113" s="150"/>
      <c r="ABM113" s="150"/>
      <c r="ABN113" s="150"/>
      <c r="ABO113" s="150"/>
      <c r="ABP113" s="150"/>
      <c r="ABQ113" s="150"/>
      <c r="ABR113" s="150"/>
      <c r="ABS113" s="150"/>
      <c r="ABT113" s="150"/>
      <c r="ABU113" s="150"/>
      <c r="ABV113" s="150"/>
      <c r="ABW113" s="150"/>
      <c r="ABX113" s="150"/>
      <c r="ABZ113" s="150"/>
      <c r="ACA113" s="150"/>
      <c r="ACB113" s="150"/>
      <c r="ACC113" s="150"/>
      <c r="ACD113" s="150"/>
      <c r="ACE113" s="150"/>
      <c r="ACF113" s="150"/>
      <c r="ACG113" s="150"/>
      <c r="ACH113" s="150"/>
      <c r="ACI113" s="150"/>
      <c r="ACJ113" s="150"/>
      <c r="ACK113" s="150"/>
      <c r="ACL113" s="150"/>
      <c r="ACM113" s="150"/>
      <c r="ACN113" s="150"/>
      <c r="ACO113" s="150"/>
      <c r="ACP113" s="150"/>
      <c r="ACQ113" s="150"/>
      <c r="ACR113" s="150"/>
      <c r="ACS113" s="150"/>
      <c r="ACU113" s="150"/>
      <c r="ACV113" s="150"/>
      <c r="ACW113" s="150"/>
      <c r="ACX113" s="150"/>
      <c r="ACY113" s="150"/>
      <c r="ACZ113" s="150"/>
      <c r="ADA113" s="150"/>
      <c r="ADB113" s="150"/>
      <c r="ADC113" s="150"/>
      <c r="ADD113" s="150"/>
      <c r="ADE113" s="150"/>
      <c r="ADF113" s="150"/>
      <c r="ADG113" s="150"/>
      <c r="ADH113" s="150"/>
      <c r="ADI113" s="150"/>
      <c r="ADJ113" s="150"/>
      <c r="ADK113" s="150"/>
      <c r="ADL113" s="150"/>
      <c r="ADM113" s="150"/>
      <c r="ADN113" s="150"/>
      <c r="ADP113" s="150"/>
      <c r="ADQ113" s="150"/>
      <c r="ADR113" s="150"/>
      <c r="ADS113" s="150"/>
      <c r="ADT113" s="150"/>
      <c r="ADU113" s="150"/>
      <c r="ADV113" s="150"/>
      <c r="ADW113" s="150"/>
      <c r="ADX113" s="150"/>
      <c r="ADY113" s="150"/>
      <c r="ADZ113" s="150"/>
      <c r="AEA113" s="150"/>
      <c r="AEB113" s="150"/>
      <c r="AEC113" s="150"/>
      <c r="AED113" s="150"/>
      <c r="AEE113" s="150"/>
      <c r="AEF113" s="150"/>
      <c r="AEG113" s="150"/>
      <c r="AEH113" s="150"/>
      <c r="AEI113" s="150"/>
      <c r="AEK113" s="150"/>
      <c r="AEL113" s="150"/>
      <c r="AEM113" s="150"/>
      <c r="AEN113" s="150"/>
      <c r="AEO113" s="150"/>
      <c r="AEP113" s="150"/>
      <c r="AEQ113" s="150"/>
      <c r="AER113" s="150"/>
      <c r="AES113" s="150"/>
      <c r="AET113" s="150"/>
      <c r="AEU113" s="150"/>
      <c r="AEV113" s="150"/>
      <c r="AEW113" s="150"/>
      <c r="AEX113" s="150"/>
      <c r="AEY113" s="150"/>
      <c r="AEZ113" s="150"/>
      <c r="AFA113" s="150"/>
      <c r="AFB113" s="150"/>
      <c r="AFC113" s="150"/>
      <c r="AFD113" s="150"/>
    </row>
    <row r="114" spans="1:837" s="159" customFormat="1" ht="20.100000000000001" customHeight="1" outlineLevel="4">
      <c r="A114" s="166"/>
      <c r="B114" s="162" t="s">
        <v>502</v>
      </c>
      <c r="C114" s="100" t="s">
        <v>516</v>
      </c>
      <c r="D114" s="110"/>
      <c r="E114" s="167"/>
      <c r="F114" s="211">
        <f>G109+7</f>
        <v>45567</v>
      </c>
      <c r="G114" s="212">
        <f t="shared" ref="G114:G117" si="93">F114+H114-1</f>
        <v>45573</v>
      </c>
      <c r="H114" s="156">
        <v>7</v>
      </c>
      <c r="I114" s="157">
        <f t="shared" ca="1" si="80"/>
        <v>0</v>
      </c>
      <c r="J114" s="207">
        <f t="shared" ref="J114:J117" ca="1" si="94">H114*K114-H114*I114</f>
        <v>0</v>
      </c>
      <c r="K114" s="111">
        <v>0</v>
      </c>
      <c r="L114" s="158"/>
      <c r="M114" s="158"/>
      <c r="N114" s="158"/>
      <c r="O114" s="158"/>
      <c r="P114" s="158"/>
      <c r="Q114" s="158"/>
      <c r="R114" s="158"/>
      <c r="S114" s="158"/>
      <c r="T114" s="158"/>
      <c r="U114" s="158"/>
      <c r="V114" s="158"/>
      <c r="W114" s="158"/>
      <c r="X114" s="158"/>
      <c r="Y114" s="158"/>
      <c r="Z114" s="158"/>
      <c r="AA114" s="158"/>
      <c r="AB114" s="158"/>
      <c r="AC114" s="158"/>
      <c r="AD114" s="158"/>
      <c r="AE114" s="158"/>
      <c r="AF114" s="158"/>
      <c r="AG114" s="158"/>
      <c r="AH114" s="158"/>
      <c r="AI114" s="158"/>
      <c r="AJ114" s="158"/>
      <c r="AK114" s="158"/>
      <c r="AL114" s="158"/>
      <c r="AM114" s="158"/>
      <c r="AN114" s="158"/>
      <c r="AO114" s="158"/>
      <c r="AP114" s="158"/>
      <c r="AQ114" s="158"/>
      <c r="AR114" s="158"/>
      <c r="AS114" s="158"/>
      <c r="AT114" s="158"/>
      <c r="AU114" s="158"/>
      <c r="AV114" s="158"/>
      <c r="AW114" s="158"/>
      <c r="AX114" s="158"/>
      <c r="AY114" s="158"/>
      <c r="AZ114" s="158"/>
      <c r="BA114" s="158"/>
      <c r="BB114" s="158"/>
      <c r="BC114" s="158"/>
      <c r="BD114" s="158"/>
      <c r="BE114" s="158"/>
      <c r="BF114" s="158"/>
      <c r="BG114" s="158"/>
      <c r="BH114" s="158"/>
      <c r="BI114" s="158"/>
      <c r="BJ114" s="158"/>
      <c r="BK114" s="158"/>
      <c r="BL114" s="158"/>
      <c r="BM114" s="158"/>
      <c r="BN114" s="158"/>
      <c r="BO114" s="158"/>
      <c r="BP114" s="158"/>
      <c r="BQ114" s="158"/>
      <c r="BR114" s="158"/>
      <c r="BS114" s="158"/>
      <c r="BT114" s="158"/>
      <c r="BU114" s="158"/>
      <c r="BV114" s="158"/>
      <c r="BW114" s="158"/>
      <c r="BX114" s="158"/>
      <c r="BY114" s="158"/>
      <c r="BZ114" s="158"/>
      <c r="CA114" s="158"/>
      <c r="CB114" s="158"/>
      <c r="CC114" s="158"/>
      <c r="CD114" s="158"/>
      <c r="CE114" s="158"/>
      <c r="CF114" s="158"/>
      <c r="CG114" s="158"/>
      <c r="CH114" s="158"/>
      <c r="CI114" s="158"/>
      <c r="CJ114" s="158"/>
      <c r="CK114" s="158"/>
      <c r="CL114" s="158"/>
      <c r="CM114" s="158"/>
      <c r="CN114" s="158"/>
      <c r="CO114" s="158"/>
      <c r="CP114" s="158"/>
      <c r="CQ114" s="158"/>
      <c r="CR114" s="158"/>
      <c r="CS114" s="158"/>
      <c r="CT114" s="158"/>
      <c r="CU114" s="158"/>
      <c r="CV114" s="158"/>
      <c r="CW114" s="158"/>
      <c r="CX114" s="158"/>
      <c r="CY114" s="158"/>
      <c r="CZ114" s="158"/>
      <c r="DA114" s="158"/>
      <c r="DB114" s="158"/>
      <c r="DC114" s="158"/>
      <c r="DD114" s="158"/>
      <c r="DE114" s="158"/>
      <c r="DF114" s="158"/>
      <c r="DG114" s="158"/>
      <c r="DH114" s="158"/>
      <c r="DI114" s="158"/>
      <c r="DJ114" s="158"/>
      <c r="DK114" s="158"/>
      <c r="DL114" s="158"/>
      <c r="DM114" s="158"/>
      <c r="DN114" s="158"/>
      <c r="DO114" s="158"/>
      <c r="DP114" s="158"/>
      <c r="DQ114" s="158"/>
      <c r="DR114" s="158"/>
      <c r="DS114" s="158"/>
      <c r="DT114" s="158"/>
      <c r="DU114" s="158"/>
      <c r="DV114" s="158"/>
      <c r="DW114" s="158"/>
      <c r="DX114" s="158"/>
      <c r="DY114" s="158"/>
      <c r="DZ114" s="158"/>
      <c r="EA114" s="158"/>
      <c r="EB114" s="158"/>
      <c r="EC114" s="158"/>
      <c r="ED114" s="158"/>
      <c r="EE114" s="158"/>
      <c r="EF114" s="158"/>
      <c r="EG114" s="158"/>
      <c r="EH114" s="158"/>
      <c r="EI114" s="158"/>
      <c r="EJ114" s="158"/>
      <c r="EK114" s="158"/>
      <c r="EL114" s="158"/>
      <c r="EM114" s="158"/>
      <c r="EN114" s="158"/>
      <c r="EO114" s="158"/>
      <c r="EP114" s="158"/>
      <c r="EQ114" s="158"/>
      <c r="ER114" s="158"/>
      <c r="ES114" s="158"/>
      <c r="ET114" s="158"/>
      <c r="EU114" s="158"/>
      <c r="EV114" s="158"/>
      <c r="EW114" s="158"/>
      <c r="EX114" s="158"/>
      <c r="EY114" s="158"/>
      <c r="EZ114" s="158"/>
      <c r="FA114" s="158"/>
      <c r="FB114" s="158"/>
      <c r="FC114" s="158"/>
      <c r="FD114" s="158"/>
      <c r="FE114" s="158"/>
      <c r="FF114" s="158"/>
      <c r="FG114" s="158"/>
      <c r="FH114" s="158"/>
      <c r="FI114" s="158"/>
      <c r="FJ114" s="158"/>
      <c r="FK114" s="158"/>
      <c r="FL114" s="158"/>
      <c r="FM114" s="158"/>
      <c r="FN114" s="158"/>
      <c r="FO114" s="158"/>
      <c r="FP114" s="158"/>
      <c r="FQ114" s="158"/>
      <c r="FR114" s="158"/>
      <c r="FS114" s="158"/>
      <c r="FT114" s="158"/>
      <c r="FU114" s="158"/>
      <c r="FV114" s="158"/>
      <c r="FW114" s="158"/>
      <c r="FX114" s="158"/>
      <c r="FY114" s="158"/>
      <c r="FZ114" s="158"/>
      <c r="GA114" s="158"/>
      <c r="GB114" s="158"/>
      <c r="GC114" s="158"/>
      <c r="GD114" s="158"/>
      <c r="GE114" s="158"/>
      <c r="GF114" s="158"/>
      <c r="GG114" s="158"/>
      <c r="GH114" s="158"/>
      <c r="GI114" s="158"/>
      <c r="GJ114" s="158"/>
      <c r="GK114" s="158"/>
      <c r="GL114" s="158"/>
      <c r="GM114" s="158"/>
      <c r="GN114" s="158"/>
      <c r="GO114" s="158"/>
      <c r="GP114" s="158"/>
      <c r="GQ114" s="158"/>
      <c r="GR114" s="158"/>
      <c r="GS114" s="158"/>
      <c r="GT114" s="158"/>
      <c r="GU114" s="158"/>
      <c r="GV114" s="158"/>
      <c r="GW114" s="158"/>
      <c r="GX114" s="158"/>
      <c r="GY114" s="158"/>
      <c r="GZ114" s="158"/>
      <c r="HA114" s="158"/>
      <c r="HB114" s="158"/>
      <c r="HC114" s="158"/>
      <c r="HD114" s="158"/>
      <c r="HE114" s="158"/>
      <c r="HF114" s="158"/>
      <c r="HG114" s="158"/>
      <c r="HH114" s="158"/>
      <c r="HI114" s="158"/>
      <c r="HJ114" s="158"/>
      <c r="HK114" s="158"/>
      <c r="HL114" s="158"/>
      <c r="HM114" s="158"/>
      <c r="HN114" s="158"/>
      <c r="HO114" s="158"/>
      <c r="HP114" s="158"/>
      <c r="HQ114" s="158"/>
      <c r="HR114" s="158"/>
      <c r="HS114" s="158"/>
      <c r="HT114" s="158"/>
      <c r="HU114" s="158"/>
      <c r="HV114" s="158"/>
      <c r="HW114" s="158"/>
      <c r="HX114" s="158"/>
      <c r="HY114" s="158"/>
      <c r="HZ114" s="158"/>
      <c r="IA114" s="158"/>
      <c r="IB114" s="158"/>
      <c r="IC114" s="158"/>
      <c r="ID114" s="158"/>
      <c r="IE114" s="158"/>
      <c r="IF114" s="158"/>
      <c r="IG114" s="158"/>
      <c r="IH114" s="158"/>
      <c r="II114" s="158"/>
      <c r="IJ114" s="158"/>
      <c r="IK114" s="158"/>
      <c r="IL114" s="158"/>
      <c r="IM114" s="158"/>
      <c r="IN114" s="158"/>
      <c r="IO114" s="158"/>
      <c r="IP114" s="158"/>
      <c r="IQ114" s="158"/>
      <c r="IR114" s="158"/>
      <c r="IS114" s="158"/>
      <c r="IT114" s="158"/>
      <c r="IU114" s="158"/>
      <c r="IV114" s="158"/>
      <c r="IW114" s="158"/>
      <c r="IX114" s="158"/>
      <c r="IY114" s="158"/>
      <c r="IZ114" s="158"/>
      <c r="JA114" s="158"/>
      <c r="JB114" s="158"/>
      <c r="JC114" s="158"/>
      <c r="JD114" s="158"/>
      <c r="JE114" s="158"/>
      <c r="JF114" s="158"/>
      <c r="JG114" s="158"/>
      <c r="JH114" s="158"/>
      <c r="JI114" s="158"/>
      <c r="JJ114" s="158"/>
      <c r="JK114" s="158"/>
      <c r="JL114" s="158"/>
      <c r="JM114" s="158"/>
      <c r="JN114" s="158"/>
      <c r="JO114" s="158"/>
      <c r="JP114" s="158"/>
      <c r="JQ114" s="158"/>
      <c r="JR114" s="158"/>
      <c r="JS114" s="158"/>
      <c r="JT114" s="158"/>
      <c r="JU114" s="158"/>
      <c r="JV114" s="158"/>
      <c r="JW114" s="158"/>
      <c r="JX114" s="158"/>
      <c r="JY114" s="158"/>
      <c r="JZ114" s="158"/>
      <c r="KA114" s="158"/>
      <c r="KB114" s="158"/>
      <c r="KC114" s="158"/>
      <c r="KD114" s="158"/>
      <c r="KE114" s="158"/>
      <c r="KF114" s="158"/>
      <c r="KG114" s="158"/>
      <c r="KH114" s="158"/>
      <c r="KI114" s="158"/>
      <c r="KJ114" s="158"/>
      <c r="KK114" s="158"/>
      <c r="KL114" s="158"/>
      <c r="KM114" s="158"/>
      <c r="KN114" s="158"/>
      <c r="KO114" s="158"/>
      <c r="KP114" s="158"/>
      <c r="KQ114" s="158"/>
      <c r="KR114" s="158"/>
      <c r="KS114" s="158"/>
      <c r="KT114" s="158"/>
      <c r="KU114" s="158"/>
      <c r="KV114" s="158"/>
      <c r="KW114" s="158"/>
      <c r="KX114" s="158"/>
      <c r="KY114" s="158"/>
      <c r="KZ114" s="158"/>
      <c r="LA114" s="158"/>
      <c r="LB114" s="158"/>
      <c r="LC114" s="158"/>
      <c r="LD114" s="158"/>
      <c r="LE114" s="158"/>
      <c r="LF114" s="158"/>
      <c r="LG114" s="158"/>
      <c r="LH114" s="158"/>
      <c r="LI114" s="158"/>
      <c r="LJ114" s="158"/>
      <c r="LK114" s="158"/>
      <c r="LL114" s="158"/>
      <c r="LM114" s="158"/>
      <c r="LN114" s="158"/>
      <c r="LO114" s="158"/>
      <c r="LP114" s="158"/>
      <c r="LQ114" s="158"/>
      <c r="LR114" s="158"/>
      <c r="LS114" s="158"/>
      <c r="LT114" s="158"/>
      <c r="LU114" s="158"/>
      <c r="LV114" s="158"/>
      <c r="LW114" s="158"/>
      <c r="LX114" s="158"/>
      <c r="LY114" s="158"/>
      <c r="LZ114" s="158"/>
      <c r="MA114" s="158"/>
      <c r="MB114" s="158"/>
      <c r="MC114" s="158"/>
      <c r="MD114" s="158"/>
      <c r="ME114" s="158"/>
      <c r="MF114" s="158"/>
      <c r="MG114" s="158"/>
      <c r="MH114" s="158"/>
      <c r="MI114" s="158"/>
      <c r="MJ114" s="158"/>
      <c r="MK114" s="158"/>
      <c r="ML114" s="158"/>
      <c r="MM114" s="158"/>
      <c r="MN114" s="158"/>
      <c r="MO114" s="158"/>
      <c r="MP114" s="158"/>
      <c r="MQ114" s="158"/>
      <c r="MR114" s="158"/>
      <c r="MS114" s="158"/>
      <c r="MT114" s="158"/>
      <c r="MU114" s="158"/>
      <c r="MV114" s="158"/>
      <c r="MW114" s="158"/>
      <c r="MX114" s="158"/>
      <c r="MY114" s="158"/>
      <c r="MZ114" s="158"/>
      <c r="NA114" s="158"/>
      <c r="NB114" s="158"/>
      <c r="NC114" s="158"/>
      <c r="ND114" s="158"/>
      <c r="NE114" s="158"/>
      <c r="NF114" s="158"/>
      <c r="NG114" s="158"/>
      <c r="NH114" s="158"/>
      <c r="NI114" s="158"/>
      <c r="NJ114" s="158"/>
      <c r="NK114" s="158"/>
      <c r="NL114" s="158"/>
      <c r="NM114" s="158"/>
      <c r="NN114" s="158"/>
      <c r="NO114" s="158"/>
      <c r="NP114" s="158"/>
      <c r="NQ114" s="158"/>
      <c r="NR114" s="158"/>
      <c r="NS114" s="158"/>
      <c r="NT114" s="158"/>
      <c r="NU114" s="158"/>
      <c r="NV114" s="158"/>
      <c r="NW114" s="158"/>
      <c r="NX114" s="158"/>
      <c r="NY114" s="158"/>
      <c r="NZ114" s="158"/>
      <c r="OA114" s="158"/>
      <c r="OB114" s="158"/>
      <c r="OC114" s="158"/>
      <c r="OD114" s="158"/>
      <c r="OE114" s="158"/>
      <c r="OF114" s="158"/>
      <c r="OG114" s="158"/>
      <c r="OH114" s="158"/>
      <c r="OI114" s="158"/>
      <c r="OJ114" s="158"/>
      <c r="OK114" s="158"/>
      <c r="OL114" s="158"/>
      <c r="OM114" s="158"/>
      <c r="ON114" s="158"/>
      <c r="OO114" s="158"/>
      <c r="OP114" s="158"/>
      <c r="OQ114" s="158"/>
      <c r="OR114" s="158"/>
      <c r="OS114" s="158"/>
      <c r="OT114" s="158"/>
      <c r="OU114" s="158"/>
      <c r="OV114" s="158"/>
      <c r="OW114" s="158"/>
      <c r="OX114" s="158"/>
      <c r="OY114" s="158"/>
      <c r="OZ114" s="158"/>
      <c r="PA114" s="158"/>
      <c r="PB114" s="158"/>
      <c r="PC114" s="158"/>
      <c r="PD114" s="158"/>
      <c r="PE114" s="158"/>
      <c r="PF114" s="158"/>
      <c r="PG114" s="158"/>
      <c r="PH114" s="158"/>
      <c r="PI114" s="158"/>
      <c r="PJ114" s="158"/>
      <c r="PK114" s="158"/>
      <c r="PL114" s="158"/>
      <c r="PM114" s="158"/>
      <c r="PN114" s="158"/>
      <c r="PO114" s="158"/>
      <c r="PP114" s="158"/>
      <c r="PQ114" s="158"/>
      <c r="PR114" s="158"/>
      <c r="PS114" s="158"/>
      <c r="PT114" s="158"/>
      <c r="PU114" s="158"/>
      <c r="PV114" s="158"/>
      <c r="PW114" s="158"/>
      <c r="PX114" s="158"/>
      <c r="PY114" s="158"/>
      <c r="PZ114" s="158"/>
      <c r="QA114" s="158"/>
      <c r="QB114" s="158"/>
      <c r="QC114" s="158"/>
      <c r="QD114" s="158"/>
      <c r="QE114" s="158"/>
      <c r="QF114" s="158"/>
      <c r="QG114" s="158"/>
      <c r="QH114" s="158"/>
      <c r="QI114" s="158"/>
      <c r="QJ114" s="158"/>
      <c r="QK114" s="158"/>
      <c r="QL114" s="158"/>
      <c r="QM114" s="158"/>
      <c r="QN114" s="158"/>
      <c r="QO114" s="158"/>
      <c r="QP114" s="158"/>
      <c r="QQ114" s="158"/>
      <c r="QR114" s="158"/>
      <c r="QS114" s="158"/>
      <c r="QT114" s="158"/>
      <c r="QU114" s="158"/>
      <c r="QV114" s="158"/>
      <c r="QW114" s="158"/>
      <c r="QX114" s="158"/>
      <c r="QY114" s="158"/>
      <c r="QZ114" s="158"/>
      <c r="RA114" s="158"/>
      <c r="RB114" s="158"/>
      <c r="RC114" s="158"/>
      <c r="RD114" s="158"/>
      <c r="RE114" s="158"/>
      <c r="RF114" s="158"/>
      <c r="RG114" s="158"/>
      <c r="RH114" s="158"/>
      <c r="RI114" s="158"/>
      <c r="RJ114" s="158"/>
      <c r="RK114" s="158"/>
      <c r="RL114" s="158"/>
      <c r="RM114" s="158"/>
      <c r="RN114" s="158"/>
      <c r="RO114" s="158"/>
      <c r="RP114" s="158"/>
      <c r="RQ114" s="158"/>
      <c r="RR114" s="158"/>
      <c r="RS114" s="158"/>
      <c r="RT114" s="158"/>
      <c r="RU114" s="158"/>
      <c r="RV114" s="158"/>
      <c r="RW114" s="158"/>
      <c r="RX114" s="158"/>
      <c r="RY114" s="158"/>
      <c r="RZ114" s="158"/>
      <c r="SA114" s="158"/>
      <c r="SB114" s="158"/>
      <c r="SC114" s="158"/>
      <c r="SD114" s="158"/>
      <c r="SE114" s="158"/>
      <c r="SF114" s="158"/>
      <c r="SG114" s="158"/>
      <c r="SH114" s="158"/>
      <c r="SI114" s="158"/>
      <c r="SJ114" s="158"/>
      <c r="SK114" s="158"/>
      <c r="SL114" s="158"/>
      <c r="SM114" s="158"/>
      <c r="SN114" s="158"/>
      <c r="SO114" s="158"/>
      <c r="SP114" s="158"/>
      <c r="SQ114" s="158"/>
      <c r="SR114" s="158"/>
      <c r="SS114" s="158"/>
      <c r="ST114" s="158"/>
      <c r="SU114" s="158"/>
      <c r="SV114" s="158"/>
      <c r="SW114" s="158"/>
      <c r="SX114" s="158"/>
      <c r="SY114" s="158"/>
      <c r="SZ114" s="158"/>
      <c r="TA114" s="158"/>
      <c r="TB114" s="158"/>
      <c r="TC114" s="158"/>
      <c r="TD114" s="158"/>
      <c r="TE114" s="158"/>
      <c r="TF114" s="158"/>
      <c r="TG114" s="158"/>
      <c r="TH114" s="158"/>
      <c r="TI114" s="158"/>
      <c r="TJ114" s="158"/>
      <c r="TK114" s="158"/>
      <c r="TL114" s="158"/>
      <c r="TM114" s="158"/>
      <c r="TN114" s="158"/>
      <c r="TO114" s="158"/>
      <c r="TP114" s="158"/>
      <c r="TQ114" s="158"/>
      <c r="TR114" s="158"/>
      <c r="TS114" s="158"/>
      <c r="TT114" s="158"/>
      <c r="TU114" s="158"/>
      <c r="TV114" s="158"/>
      <c r="TW114" s="158"/>
      <c r="TX114" s="158"/>
      <c r="TY114" s="158"/>
      <c r="TZ114" s="158"/>
      <c r="UA114" s="158"/>
      <c r="UB114" s="158"/>
      <c r="UC114" s="158"/>
      <c r="UD114" s="158"/>
      <c r="UE114" s="158"/>
      <c r="UF114" s="158"/>
      <c r="UG114" s="158"/>
      <c r="UH114" s="158"/>
      <c r="UI114" s="158"/>
      <c r="UJ114" s="158"/>
      <c r="UK114" s="158"/>
      <c r="UL114" s="158"/>
      <c r="UM114" s="158"/>
      <c r="UN114" s="158"/>
      <c r="UO114" s="158"/>
      <c r="UP114" s="158"/>
      <c r="UQ114" s="158"/>
      <c r="US114" s="158"/>
      <c r="UT114" s="158"/>
      <c r="UU114" s="158"/>
      <c r="UV114" s="158"/>
      <c r="UW114" s="158"/>
      <c r="UX114" s="158"/>
      <c r="UY114" s="158"/>
      <c r="UZ114" s="158"/>
      <c r="VA114" s="158"/>
      <c r="VB114" s="158"/>
      <c r="VC114" s="158"/>
      <c r="VD114" s="158"/>
      <c r="VE114" s="158"/>
      <c r="VF114" s="158"/>
      <c r="VG114" s="158"/>
      <c r="VH114" s="158"/>
      <c r="VI114" s="158"/>
      <c r="VJ114" s="158"/>
      <c r="VK114" s="158"/>
      <c r="VL114" s="158"/>
      <c r="VN114" s="158"/>
      <c r="VO114" s="158"/>
      <c r="VP114" s="158"/>
      <c r="VQ114" s="158"/>
      <c r="VR114" s="158"/>
      <c r="VS114" s="158"/>
      <c r="VT114" s="158"/>
      <c r="VU114" s="158"/>
      <c r="VV114" s="158"/>
      <c r="VW114" s="158"/>
      <c r="VX114" s="158"/>
      <c r="VY114" s="158"/>
      <c r="VZ114" s="158"/>
      <c r="WA114" s="158"/>
      <c r="WB114" s="158"/>
      <c r="WC114" s="158"/>
      <c r="WD114" s="158"/>
      <c r="WE114" s="158"/>
      <c r="WF114" s="158"/>
      <c r="WG114" s="158"/>
      <c r="WI114" s="158"/>
      <c r="WJ114" s="158"/>
      <c r="WK114" s="158"/>
      <c r="WL114" s="158"/>
      <c r="WM114" s="158"/>
      <c r="WN114" s="158"/>
      <c r="WO114" s="158"/>
      <c r="WP114" s="158"/>
      <c r="WQ114" s="158"/>
      <c r="WR114" s="158"/>
      <c r="WS114" s="158"/>
      <c r="WT114" s="158"/>
      <c r="WU114" s="158"/>
      <c r="WV114" s="158"/>
      <c r="WW114" s="158"/>
      <c r="WX114" s="158"/>
      <c r="WY114" s="158"/>
      <c r="WZ114" s="158"/>
      <c r="XA114" s="158"/>
      <c r="XB114" s="158"/>
      <c r="XD114" s="158"/>
      <c r="XE114" s="158"/>
      <c r="XF114" s="158"/>
      <c r="XG114" s="158"/>
      <c r="XH114" s="158"/>
      <c r="XI114" s="158"/>
      <c r="XJ114" s="158"/>
      <c r="XK114" s="158"/>
      <c r="XL114" s="158"/>
      <c r="XM114" s="158"/>
      <c r="XN114" s="158"/>
      <c r="XO114" s="158"/>
      <c r="XP114" s="158"/>
      <c r="XQ114" s="158"/>
      <c r="XR114" s="158"/>
      <c r="XS114" s="158"/>
      <c r="XT114" s="158"/>
      <c r="XU114" s="158"/>
      <c r="XV114" s="158"/>
      <c r="XW114" s="158"/>
      <c r="XY114" s="158"/>
      <c r="XZ114" s="158"/>
      <c r="YA114" s="158"/>
      <c r="YB114" s="158"/>
      <c r="YC114" s="158"/>
      <c r="YD114" s="158"/>
      <c r="YE114" s="158"/>
      <c r="YF114" s="158"/>
      <c r="YG114" s="158"/>
      <c r="YH114" s="158"/>
      <c r="YI114" s="158"/>
      <c r="YJ114" s="158"/>
      <c r="YK114" s="158"/>
      <c r="YL114" s="158"/>
      <c r="YM114" s="158"/>
      <c r="YN114" s="158"/>
      <c r="YO114" s="158"/>
      <c r="YP114" s="158"/>
      <c r="YQ114" s="158"/>
      <c r="YR114" s="158"/>
      <c r="YT114" s="158"/>
      <c r="YU114" s="158"/>
      <c r="YV114" s="158"/>
      <c r="YW114" s="158"/>
      <c r="YX114" s="158"/>
      <c r="YY114" s="158"/>
      <c r="YZ114" s="158"/>
      <c r="ZA114" s="158"/>
      <c r="ZB114" s="158"/>
      <c r="ZC114" s="158"/>
      <c r="ZD114" s="158"/>
      <c r="ZE114" s="158"/>
      <c r="ZF114" s="158"/>
      <c r="ZG114" s="158"/>
      <c r="ZH114" s="158"/>
      <c r="ZI114" s="158"/>
      <c r="ZJ114" s="158"/>
      <c r="ZK114" s="158"/>
      <c r="ZL114" s="158"/>
      <c r="ZM114" s="158"/>
      <c r="ZO114" s="158"/>
      <c r="ZP114" s="158"/>
      <c r="ZQ114" s="158"/>
      <c r="ZR114" s="158"/>
      <c r="ZS114" s="158"/>
      <c r="ZT114" s="158"/>
      <c r="ZU114" s="158"/>
      <c r="ZV114" s="158"/>
      <c r="ZW114" s="158"/>
      <c r="ZX114" s="158"/>
      <c r="ZY114" s="158"/>
      <c r="ZZ114" s="158"/>
      <c r="AAA114" s="158"/>
      <c r="AAB114" s="158"/>
      <c r="AAC114" s="158"/>
      <c r="AAD114" s="158"/>
      <c r="AAE114" s="158"/>
      <c r="AAF114" s="158"/>
      <c r="AAG114" s="158"/>
      <c r="AAH114" s="158"/>
      <c r="AAJ114" s="158"/>
      <c r="AAK114" s="158"/>
      <c r="AAL114" s="158"/>
      <c r="AAM114" s="158"/>
      <c r="AAN114" s="158"/>
      <c r="AAO114" s="158"/>
      <c r="AAP114" s="158"/>
      <c r="AAQ114" s="158"/>
      <c r="AAR114" s="158"/>
      <c r="AAS114" s="158"/>
      <c r="AAT114" s="158"/>
      <c r="AAU114" s="158"/>
      <c r="AAV114" s="158"/>
      <c r="AAW114" s="158"/>
      <c r="AAX114" s="158"/>
      <c r="AAY114" s="158"/>
      <c r="AAZ114" s="158"/>
      <c r="ABA114" s="158"/>
      <c r="ABB114" s="158"/>
      <c r="ABC114" s="158"/>
      <c r="ABE114" s="158"/>
      <c r="ABF114" s="158"/>
      <c r="ABG114" s="158"/>
      <c r="ABH114" s="158"/>
      <c r="ABI114" s="158"/>
      <c r="ABJ114" s="158"/>
      <c r="ABK114" s="158"/>
      <c r="ABL114" s="158"/>
      <c r="ABM114" s="158"/>
      <c r="ABN114" s="158"/>
      <c r="ABO114" s="158"/>
      <c r="ABP114" s="158"/>
      <c r="ABQ114" s="158"/>
      <c r="ABR114" s="158"/>
      <c r="ABS114" s="158"/>
      <c r="ABT114" s="158"/>
      <c r="ABU114" s="158"/>
      <c r="ABV114" s="158"/>
      <c r="ABW114" s="158"/>
      <c r="ABX114" s="158"/>
      <c r="ABZ114" s="158"/>
      <c r="ACA114" s="158"/>
      <c r="ACB114" s="158"/>
      <c r="ACC114" s="158"/>
      <c r="ACD114" s="158"/>
      <c r="ACE114" s="158"/>
      <c r="ACF114" s="158"/>
      <c r="ACG114" s="158"/>
      <c r="ACH114" s="158"/>
      <c r="ACI114" s="158"/>
      <c r="ACJ114" s="158"/>
      <c r="ACK114" s="158"/>
      <c r="ACL114" s="158"/>
      <c r="ACM114" s="158"/>
      <c r="ACN114" s="158"/>
      <c r="ACO114" s="158"/>
      <c r="ACP114" s="158"/>
      <c r="ACQ114" s="158"/>
      <c r="ACR114" s="158"/>
      <c r="ACS114" s="158"/>
      <c r="ACU114" s="158"/>
      <c r="ACV114" s="158"/>
      <c r="ACW114" s="158"/>
      <c r="ACX114" s="158"/>
      <c r="ACY114" s="158"/>
      <c r="ACZ114" s="158"/>
      <c r="ADA114" s="158"/>
      <c r="ADB114" s="158"/>
      <c r="ADC114" s="158"/>
      <c r="ADD114" s="158"/>
      <c r="ADE114" s="158"/>
      <c r="ADF114" s="158"/>
      <c r="ADG114" s="158"/>
      <c r="ADH114" s="158"/>
      <c r="ADI114" s="158"/>
      <c r="ADJ114" s="158"/>
      <c r="ADK114" s="158"/>
      <c r="ADL114" s="158"/>
      <c r="ADM114" s="158"/>
      <c r="ADN114" s="158"/>
      <c r="ADP114" s="158"/>
      <c r="ADQ114" s="158"/>
      <c r="ADR114" s="158"/>
      <c r="ADS114" s="158"/>
      <c r="ADT114" s="158"/>
      <c r="ADU114" s="158"/>
      <c r="ADV114" s="158"/>
      <c r="ADW114" s="158"/>
      <c r="ADX114" s="158"/>
      <c r="ADY114" s="158"/>
      <c r="ADZ114" s="158"/>
      <c r="AEA114" s="158"/>
      <c r="AEB114" s="158"/>
      <c r="AEC114" s="158"/>
      <c r="AED114" s="158"/>
      <c r="AEE114" s="158"/>
      <c r="AEF114" s="158"/>
      <c r="AEG114" s="158"/>
      <c r="AEH114" s="158"/>
      <c r="AEI114" s="158"/>
      <c r="AEK114" s="158"/>
      <c r="AEL114" s="158"/>
      <c r="AEM114" s="158"/>
      <c r="AEN114" s="158"/>
      <c r="AEO114" s="158"/>
      <c r="AEP114" s="158"/>
      <c r="AEQ114" s="158"/>
      <c r="AER114" s="158"/>
      <c r="AES114" s="158"/>
      <c r="AET114" s="158"/>
      <c r="AEU114" s="158"/>
      <c r="AEV114" s="158"/>
      <c r="AEW114" s="158"/>
      <c r="AEX114" s="158"/>
      <c r="AEY114" s="158"/>
      <c r="AEZ114" s="158"/>
      <c r="AFA114" s="158"/>
      <c r="AFB114" s="158"/>
      <c r="AFC114" s="158"/>
      <c r="AFD114" s="158"/>
    </row>
    <row r="115" spans="1:837" s="159" customFormat="1" ht="20.100000000000001" customHeight="1" outlineLevel="4">
      <c r="A115" s="166"/>
      <c r="B115" s="162" t="s">
        <v>504</v>
      </c>
      <c r="C115" s="100" t="s">
        <v>516</v>
      </c>
      <c r="D115" s="110"/>
      <c r="E115" s="167"/>
      <c r="F115" s="211">
        <f>G110+7</f>
        <v>45601</v>
      </c>
      <c r="G115" s="212">
        <f t="shared" si="93"/>
        <v>45607</v>
      </c>
      <c r="H115" s="156">
        <v>7</v>
      </c>
      <c r="I115" s="157">
        <f t="shared" ca="1" si="80"/>
        <v>0</v>
      </c>
      <c r="J115" s="207">
        <f t="shared" ca="1" si="94"/>
        <v>0</v>
      </c>
      <c r="K115" s="111">
        <v>0</v>
      </c>
      <c r="L115" s="158"/>
      <c r="M115" s="158"/>
      <c r="N115" s="158"/>
      <c r="O115" s="158"/>
      <c r="P115" s="158"/>
      <c r="Q115" s="158"/>
      <c r="R115" s="158"/>
      <c r="S115" s="158"/>
      <c r="T115" s="158"/>
      <c r="U115" s="158"/>
      <c r="V115" s="158"/>
      <c r="W115" s="158"/>
      <c r="X115" s="158"/>
      <c r="Y115" s="158"/>
      <c r="Z115" s="158"/>
      <c r="AA115" s="158"/>
      <c r="AB115" s="158"/>
      <c r="AC115" s="158"/>
      <c r="AD115" s="158"/>
      <c r="AE115" s="158"/>
      <c r="AF115" s="158"/>
      <c r="AG115" s="158"/>
      <c r="AH115" s="158"/>
      <c r="AI115" s="158"/>
      <c r="AJ115" s="158"/>
      <c r="AK115" s="158"/>
      <c r="AL115" s="158"/>
      <c r="AM115" s="158"/>
      <c r="AN115" s="158"/>
      <c r="AO115" s="158"/>
      <c r="AP115" s="158"/>
      <c r="AQ115" s="158"/>
      <c r="AR115" s="158"/>
      <c r="AS115" s="158"/>
      <c r="AT115" s="158"/>
      <c r="AU115" s="158"/>
      <c r="AV115" s="158"/>
      <c r="AW115" s="158"/>
      <c r="AX115" s="158"/>
      <c r="AY115" s="158"/>
      <c r="AZ115" s="158"/>
      <c r="BA115" s="158"/>
      <c r="BB115" s="158"/>
      <c r="BC115" s="158"/>
      <c r="BD115" s="158"/>
      <c r="BE115" s="158"/>
      <c r="BF115" s="158"/>
      <c r="BG115" s="158"/>
      <c r="BH115" s="158"/>
      <c r="BI115" s="158"/>
      <c r="BJ115" s="158"/>
      <c r="BK115" s="158"/>
      <c r="BL115" s="158"/>
      <c r="BM115" s="158"/>
      <c r="BN115" s="158"/>
      <c r="BO115" s="158"/>
      <c r="BP115" s="158"/>
      <c r="BQ115" s="158"/>
      <c r="BR115" s="158"/>
      <c r="BS115" s="158"/>
      <c r="BT115" s="158"/>
      <c r="BU115" s="158"/>
      <c r="BV115" s="158"/>
      <c r="BW115" s="158"/>
      <c r="BX115" s="158"/>
      <c r="BY115" s="158"/>
      <c r="BZ115" s="158"/>
      <c r="CA115" s="158"/>
      <c r="CB115" s="158"/>
      <c r="CC115" s="158"/>
      <c r="CD115" s="158"/>
      <c r="CE115" s="158"/>
      <c r="CF115" s="158"/>
      <c r="CG115" s="158"/>
      <c r="CH115" s="158"/>
      <c r="CI115" s="158"/>
      <c r="CJ115" s="158"/>
      <c r="CK115" s="158"/>
      <c r="CL115" s="158"/>
      <c r="CM115" s="158"/>
      <c r="CN115" s="158"/>
      <c r="CO115" s="158"/>
      <c r="CP115" s="158"/>
      <c r="CQ115" s="158"/>
      <c r="CR115" s="158"/>
      <c r="CS115" s="158"/>
      <c r="CT115" s="158"/>
      <c r="CU115" s="158"/>
      <c r="CV115" s="158"/>
      <c r="CW115" s="158"/>
      <c r="CX115" s="158"/>
      <c r="CY115" s="158"/>
      <c r="CZ115" s="158"/>
      <c r="DA115" s="158"/>
      <c r="DB115" s="158"/>
      <c r="DC115" s="158"/>
      <c r="DD115" s="158"/>
      <c r="DE115" s="158"/>
      <c r="DF115" s="158"/>
      <c r="DG115" s="158"/>
      <c r="DH115" s="158"/>
      <c r="DI115" s="158"/>
      <c r="DJ115" s="158"/>
      <c r="DK115" s="158"/>
      <c r="DL115" s="158"/>
      <c r="DM115" s="158"/>
      <c r="DN115" s="158"/>
      <c r="DO115" s="158"/>
      <c r="DP115" s="158"/>
      <c r="DQ115" s="158"/>
      <c r="DR115" s="158"/>
      <c r="DS115" s="158"/>
      <c r="DT115" s="158"/>
      <c r="DU115" s="158"/>
      <c r="DV115" s="158"/>
      <c r="DW115" s="158"/>
      <c r="DX115" s="158"/>
      <c r="DY115" s="158"/>
      <c r="DZ115" s="158"/>
      <c r="EA115" s="158"/>
      <c r="EB115" s="158"/>
      <c r="EC115" s="158"/>
      <c r="ED115" s="158"/>
      <c r="EE115" s="158"/>
      <c r="EF115" s="158"/>
      <c r="EG115" s="158"/>
      <c r="EH115" s="158"/>
      <c r="EI115" s="158"/>
      <c r="EJ115" s="158"/>
      <c r="EK115" s="158"/>
      <c r="EL115" s="158"/>
      <c r="EM115" s="158"/>
      <c r="EN115" s="158"/>
      <c r="EO115" s="158"/>
      <c r="EP115" s="158"/>
      <c r="EQ115" s="158"/>
      <c r="ER115" s="158"/>
      <c r="ES115" s="158"/>
      <c r="ET115" s="158"/>
      <c r="EU115" s="158"/>
      <c r="EV115" s="158"/>
      <c r="EW115" s="158"/>
      <c r="EX115" s="158"/>
      <c r="EY115" s="158"/>
      <c r="EZ115" s="158"/>
      <c r="FA115" s="158"/>
      <c r="FB115" s="158"/>
      <c r="FC115" s="158"/>
      <c r="FD115" s="158"/>
      <c r="FE115" s="158"/>
      <c r="FF115" s="158"/>
      <c r="FG115" s="158"/>
      <c r="FH115" s="158"/>
      <c r="FI115" s="158"/>
      <c r="FJ115" s="158"/>
      <c r="FK115" s="158"/>
      <c r="FL115" s="158"/>
      <c r="FM115" s="158"/>
      <c r="FN115" s="158"/>
      <c r="FO115" s="158"/>
      <c r="FP115" s="158"/>
      <c r="FQ115" s="158"/>
      <c r="FR115" s="158"/>
      <c r="FS115" s="158"/>
      <c r="FT115" s="158"/>
      <c r="FU115" s="158"/>
      <c r="FV115" s="158"/>
      <c r="FW115" s="158"/>
      <c r="FX115" s="158"/>
      <c r="FY115" s="158"/>
      <c r="FZ115" s="158"/>
      <c r="GA115" s="158"/>
      <c r="GB115" s="158"/>
      <c r="GC115" s="158"/>
      <c r="GD115" s="158"/>
      <c r="GE115" s="158"/>
      <c r="GF115" s="158"/>
      <c r="GG115" s="158"/>
      <c r="GH115" s="158"/>
      <c r="GI115" s="158"/>
      <c r="GJ115" s="158"/>
      <c r="GK115" s="158"/>
      <c r="GL115" s="158"/>
      <c r="GM115" s="158"/>
      <c r="GN115" s="158"/>
      <c r="GO115" s="158"/>
      <c r="GP115" s="158"/>
      <c r="GQ115" s="158"/>
      <c r="GR115" s="158"/>
      <c r="GS115" s="158"/>
      <c r="GT115" s="158"/>
      <c r="GU115" s="158"/>
      <c r="GV115" s="158"/>
      <c r="GW115" s="158"/>
      <c r="GX115" s="158"/>
      <c r="GY115" s="158"/>
      <c r="GZ115" s="158"/>
      <c r="HA115" s="158"/>
      <c r="HB115" s="158"/>
      <c r="HC115" s="158"/>
      <c r="HD115" s="158"/>
      <c r="HE115" s="158"/>
      <c r="HF115" s="158"/>
      <c r="HG115" s="158"/>
      <c r="HH115" s="158"/>
      <c r="HI115" s="158"/>
      <c r="HJ115" s="158"/>
      <c r="HK115" s="158"/>
      <c r="HL115" s="158"/>
      <c r="HM115" s="158"/>
      <c r="HN115" s="158"/>
      <c r="HO115" s="158"/>
      <c r="HP115" s="158"/>
      <c r="HQ115" s="158"/>
      <c r="HR115" s="158"/>
      <c r="HS115" s="158"/>
      <c r="HT115" s="158"/>
      <c r="HU115" s="158"/>
      <c r="HV115" s="158"/>
      <c r="HW115" s="158"/>
      <c r="HX115" s="158"/>
      <c r="HY115" s="158"/>
      <c r="HZ115" s="158"/>
      <c r="IA115" s="158"/>
      <c r="IB115" s="158"/>
      <c r="IC115" s="158"/>
      <c r="ID115" s="158"/>
      <c r="IE115" s="158"/>
      <c r="IF115" s="158"/>
      <c r="IG115" s="158"/>
      <c r="IH115" s="158"/>
      <c r="II115" s="158"/>
      <c r="IJ115" s="158"/>
      <c r="IK115" s="158"/>
      <c r="IL115" s="158"/>
      <c r="IM115" s="158"/>
      <c r="IN115" s="158"/>
      <c r="IO115" s="158"/>
      <c r="IP115" s="158"/>
      <c r="IQ115" s="158"/>
      <c r="IR115" s="158"/>
      <c r="IS115" s="158"/>
      <c r="IT115" s="158"/>
      <c r="IU115" s="158"/>
      <c r="IV115" s="158"/>
      <c r="IW115" s="158"/>
      <c r="IX115" s="158"/>
      <c r="IY115" s="158"/>
      <c r="IZ115" s="158"/>
      <c r="JA115" s="158"/>
      <c r="JB115" s="158"/>
      <c r="JC115" s="158"/>
      <c r="JD115" s="158"/>
      <c r="JE115" s="158"/>
      <c r="JF115" s="158"/>
      <c r="JG115" s="158"/>
      <c r="JH115" s="158"/>
      <c r="JI115" s="158"/>
      <c r="JJ115" s="158"/>
      <c r="JK115" s="158"/>
      <c r="JL115" s="158"/>
      <c r="JM115" s="158"/>
      <c r="JN115" s="158"/>
      <c r="JO115" s="158"/>
      <c r="JP115" s="158"/>
      <c r="JQ115" s="158"/>
      <c r="JR115" s="158"/>
      <c r="JS115" s="158"/>
      <c r="JT115" s="158"/>
      <c r="JU115" s="158"/>
      <c r="JV115" s="158"/>
      <c r="JW115" s="158"/>
      <c r="JX115" s="158"/>
      <c r="JY115" s="158"/>
      <c r="JZ115" s="158"/>
      <c r="KA115" s="158"/>
      <c r="KB115" s="158"/>
      <c r="KC115" s="158"/>
      <c r="KD115" s="158"/>
      <c r="KE115" s="158"/>
      <c r="KF115" s="158"/>
      <c r="KG115" s="158"/>
      <c r="KH115" s="158"/>
      <c r="KI115" s="158"/>
      <c r="KJ115" s="158"/>
      <c r="KK115" s="158"/>
      <c r="KL115" s="158"/>
      <c r="KM115" s="158"/>
      <c r="KN115" s="158"/>
      <c r="KO115" s="158"/>
      <c r="KP115" s="158"/>
      <c r="KQ115" s="158"/>
      <c r="KR115" s="158"/>
      <c r="KS115" s="158"/>
      <c r="KT115" s="158"/>
      <c r="KU115" s="158"/>
      <c r="KV115" s="158"/>
      <c r="KW115" s="158"/>
      <c r="KX115" s="158"/>
      <c r="KY115" s="158"/>
      <c r="KZ115" s="158"/>
      <c r="LA115" s="158"/>
      <c r="LB115" s="158"/>
      <c r="LC115" s="158"/>
      <c r="LD115" s="158"/>
      <c r="LE115" s="158"/>
      <c r="LF115" s="158"/>
      <c r="LG115" s="158"/>
      <c r="LH115" s="158"/>
      <c r="LI115" s="158"/>
      <c r="LJ115" s="158"/>
      <c r="LK115" s="158"/>
      <c r="LL115" s="158"/>
      <c r="LM115" s="158"/>
      <c r="LN115" s="158"/>
      <c r="LO115" s="158"/>
      <c r="LP115" s="158"/>
      <c r="LQ115" s="158"/>
      <c r="LR115" s="158"/>
      <c r="LS115" s="158"/>
      <c r="LT115" s="158"/>
      <c r="LU115" s="158"/>
      <c r="LV115" s="158"/>
      <c r="LW115" s="158"/>
      <c r="LX115" s="158"/>
      <c r="LY115" s="158"/>
      <c r="LZ115" s="158"/>
      <c r="MA115" s="158"/>
      <c r="MB115" s="158"/>
      <c r="MC115" s="158"/>
      <c r="MD115" s="158"/>
      <c r="ME115" s="158"/>
      <c r="MF115" s="158"/>
      <c r="MG115" s="158"/>
      <c r="MH115" s="158"/>
      <c r="MI115" s="158"/>
      <c r="MJ115" s="158"/>
      <c r="MK115" s="158"/>
      <c r="ML115" s="158"/>
      <c r="MM115" s="158"/>
      <c r="MN115" s="158"/>
      <c r="MO115" s="158"/>
      <c r="MP115" s="158"/>
      <c r="MQ115" s="158"/>
      <c r="MR115" s="158"/>
      <c r="MS115" s="158"/>
      <c r="MT115" s="158"/>
      <c r="MU115" s="158"/>
      <c r="MV115" s="158"/>
      <c r="MW115" s="158"/>
      <c r="MX115" s="158"/>
      <c r="MY115" s="158"/>
      <c r="MZ115" s="158"/>
      <c r="NA115" s="158"/>
      <c r="NB115" s="158"/>
      <c r="NC115" s="158"/>
      <c r="ND115" s="158"/>
      <c r="NE115" s="158"/>
      <c r="NF115" s="158"/>
      <c r="NG115" s="158"/>
      <c r="NH115" s="158"/>
      <c r="NI115" s="158"/>
      <c r="NJ115" s="158"/>
      <c r="NK115" s="158"/>
      <c r="NL115" s="158"/>
      <c r="NM115" s="158"/>
      <c r="NN115" s="158"/>
      <c r="NO115" s="158"/>
      <c r="NP115" s="158"/>
      <c r="NQ115" s="158"/>
      <c r="NR115" s="158"/>
      <c r="NS115" s="158"/>
      <c r="NT115" s="158"/>
      <c r="NU115" s="158"/>
      <c r="NV115" s="158"/>
      <c r="NW115" s="158"/>
      <c r="NX115" s="158"/>
      <c r="NY115" s="158"/>
      <c r="NZ115" s="158"/>
      <c r="OA115" s="158"/>
      <c r="OB115" s="158"/>
      <c r="OC115" s="158"/>
      <c r="OD115" s="158"/>
      <c r="OE115" s="158"/>
      <c r="OF115" s="158"/>
      <c r="OG115" s="158"/>
      <c r="OH115" s="158"/>
      <c r="OI115" s="158"/>
      <c r="OJ115" s="158"/>
      <c r="OK115" s="158"/>
      <c r="OL115" s="158"/>
      <c r="OM115" s="158"/>
      <c r="ON115" s="158"/>
      <c r="OO115" s="158"/>
      <c r="OP115" s="158"/>
      <c r="OQ115" s="158"/>
      <c r="OR115" s="158"/>
      <c r="OS115" s="158"/>
      <c r="OT115" s="158"/>
      <c r="OU115" s="158"/>
      <c r="OV115" s="158"/>
      <c r="OW115" s="158"/>
      <c r="OX115" s="158"/>
      <c r="OY115" s="158"/>
      <c r="OZ115" s="158"/>
      <c r="PA115" s="158"/>
      <c r="PB115" s="158"/>
      <c r="PC115" s="158"/>
      <c r="PD115" s="158"/>
      <c r="PE115" s="158"/>
      <c r="PF115" s="158"/>
      <c r="PG115" s="158"/>
      <c r="PH115" s="158"/>
      <c r="PI115" s="158"/>
      <c r="PJ115" s="158"/>
      <c r="PK115" s="158"/>
      <c r="PL115" s="158"/>
      <c r="PM115" s="158"/>
      <c r="PN115" s="158"/>
      <c r="PO115" s="158"/>
      <c r="PP115" s="158"/>
      <c r="PQ115" s="158"/>
      <c r="PR115" s="158"/>
      <c r="PS115" s="158"/>
      <c r="PT115" s="158"/>
      <c r="PU115" s="158"/>
      <c r="PV115" s="158"/>
      <c r="PW115" s="158"/>
      <c r="PX115" s="158"/>
      <c r="PY115" s="158"/>
      <c r="PZ115" s="158"/>
      <c r="QA115" s="158"/>
      <c r="QB115" s="158"/>
      <c r="QC115" s="158"/>
      <c r="QD115" s="158"/>
      <c r="QE115" s="158"/>
      <c r="QF115" s="158"/>
      <c r="QG115" s="158"/>
      <c r="QH115" s="158"/>
      <c r="QI115" s="158"/>
      <c r="QJ115" s="158"/>
      <c r="QK115" s="158"/>
      <c r="QL115" s="158"/>
      <c r="QM115" s="158"/>
      <c r="QN115" s="158"/>
      <c r="QO115" s="158"/>
      <c r="QP115" s="158"/>
      <c r="QQ115" s="158"/>
      <c r="QR115" s="158"/>
      <c r="QS115" s="158"/>
      <c r="QT115" s="158"/>
      <c r="QU115" s="158"/>
      <c r="QV115" s="158"/>
      <c r="QW115" s="158"/>
      <c r="QX115" s="158"/>
      <c r="QY115" s="158"/>
      <c r="QZ115" s="158"/>
      <c r="RA115" s="158"/>
      <c r="RB115" s="158"/>
      <c r="RC115" s="158"/>
      <c r="RD115" s="158"/>
      <c r="RE115" s="158"/>
      <c r="RF115" s="158"/>
      <c r="RG115" s="158"/>
      <c r="RH115" s="158"/>
      <c r="RI115" s="158"/>
      <c r="RJ115" s="158"/>
      <c r="RK115" s="158"/>
      <c r="RL115" s="158"/>
      <c r="RM115" s="158"/>
      <c r="RN115" s="158"/>
      <c r="RO115" s="158"/>
      <c r="RP115" s="158"/>
      <c r="RQ115" s="158"/>
      <c r="RR115" s="158"/>
      <c r="RS115" s="158"/>
      <c r="RT115" s="158"/>
      <c r="RU115" s="158"/>
      <c r="RV115" s="158"/>
      <c r="RW115" s="158"/>
      <c r="RX115" s="158"/>
      <c r="RY115" s="158"/>
      <c r="RZ115" s="158"/>
      <c r="SA115" s="158"/>
      <c r="SB115" s="158"/>
      <c r="SC115" s="158"/>
      <c r="SD115" s="158"/>
      <c r="SE115" s="158"/>
      <c r="SF115" s="158"/>
      <c r="SG115" s="158"/>
      <c r="SH115" s="158"/>
      <c r="SI115" s="158"/>
      <c r="SJ115" s="158"/>
      <c r="SK115" s="158"/>
      <c r="SL115" s="158"/>
      <c r="SM115" s="158"/>
      <c r="SN115" s="158"/>
      <c r="SO115" s="158"/>
      <c r="SP115" s="158"/>
      <c r="SQ115" s="158"/>
      <c r="SR115" s="158"/>
      <c r="SS115" s="158"/>
      <c r="ST115" s="158"/>
      <c r="SU115" s="158"/>
      <c r="SV115" s="158"/>
      <c r="SW115" s="158"/>
      <c r="SX115" s="158"/>
      <c r="SY115" s="158"/>
      <c r="SZ115" s="158"/>
      <c r="TA115" s="158"/>
      <c r="TB115" s="158"/>
      <c r="TC115" s="158"/>
      <c r="TD115" s="158"/>
      <c r="TE115" s="158"/>
      <c r="TF115" s="158"/>
      <c r="TG115" s="158"/>
      <c r="TH115" s="158"/>
      <c r="TI115" s="158"/>
      <c r="TJ115" s="158"/>
      <c r="TK115" s="158"/>
      <c r="TL115" s="158"/>
      <c r="TM115" s="158"/>
      <c r="TN115" s="158"/>
      <c r="TO115" s="158"/>
      <c r="TP115" s="158"/>
      <c r="TQ115" s="158"/>
      <c r="TR115" s="158"/>
      <c r="TS115" s="158"/>
      <c r="TT115" s="158"/>
      <c r="TU115" s="158"/>
      <c r="TV115" s="158"/>
      <c r="TW115" s="158"/>
      <c r="TX115" s="158"/>
      <c r="TY115" s="158"/>
      <c r="TZ115" s="158"/>
      <c r="UA115" s="158"/>
      <c r="UB115" s="158"/>
      <c r="UC115" s="158"/>
      <c r="UD115" s="158"/>
      <c r="UE115" s="158"/>
      <c r="UF115" s="158"/>
      <c r="UG115" s="158"/>
      <c r="UH115" s="158"/>
      <c r="UI115" s="158"/>
      <c r="UJ115" s="158"/>
      <c r="UK115" s="158"/>
      <c r="UL115" s="158"/>
      <c r="UM115" s="158"/>
      <c r="UN115" s="158"/>
      <c r="UO115" s="158"/>
      <c r="UP115" s="158"/>
      <c r="UQ115" s="158"/>
      <c r="US115" s="158"/>
      <c r="UT115" s="158"/>
      <c r="UU115" s="158"/>
      <c r="UV115" s="158"/>
      <c r="UW115" s="158"/>
      <c r="UX115" s="158"/>
      <c r="UY115" s="158"/>
      <c r="UZ115" s="158"/>
      <c r="VA115" s="158"/>
      <c r="VB115" s="158"/>
      <c r="VC115" s="158"/>
      <c r="VD115" s="158"/>
      <c r="VE115" s="158"/>
      <c r="VF115" s="158"/>
      <c r="VG115" s="158"/>
      <c r="VH115" s="158"/>
      <c r="VI115" s="158"/>
      <c r="VJ115" s="158"/>
      <c r="VK115" s="158"/>
      <c r="VL115" s="158"/>
      <c r="VN115" s="158"/>
      <c r="VO115" s="158"/>
      <c r="VP115" s="158"/>
      <c r="VQ115" s="158"/>
      <c r="VR115" s="158"/>
      <c r="VS115" s="158"/>
      <c r="VT115" s="158"/>
      <c r="VU115" s="158"/>
      <c r="VV115" s="158"/>
      <c r="VW115" s="158"/>
      <c r="VX115" s="158"/>
      <c r="VY115" s="158"/>
      <c r="VZ115" s="158"/>
      <c r="WA115" s="158"/>
      <c r="WB115" s="158"/>
      <c r="WC115" s="158"/>
      <c r="WD115" s="158"/>
      <c r="WE115" s="158"/>
      <c r="WF115" s="158"/>
      <c r="WG115" s="158"/>
      <c r="WI115" s="158"/>
      <c r="WJ115" s="158"/>
      <c r="WK115" s="158"/>
      <c r="WL115" s="158"/>
      <c r="WM115" s="158"/>
      <c r="WN115" s="158"/>
      <c r="WO115" s="158"/>
      <c r="WP115" s="158"/>
      <c r="WQ115" s="158"/>
      <c r="WR115" s="158"/>
      <c r="WS115" s="158"/>
      <c r="WT115" s="158"/>
      <c r="WU115" s="158"/>
      <c r="WV115" s="158"/>
      <c r="WW115" s="158"/>
      <c r="WX115" s="158"/>
      <c r="WY115" s="158"/>
      <c r="WZ115" s="158"/>
      <c r="XA115" s="158"/>
      <c r="XB115" s="158"/>
      <c r="XD115" s="158"/>
      <c r="XE115" s="158"/>
      <c r="XF115" s="158"/>
      <c r="XG115" s="158"/>
      <c r="XH115" s="158"/>
      <c r="XI115" s="158"/>
      <c r="XJ115" s="158"/>
      <c r="XK115" s="158"/>
      <c r="XL115" s="158"/>
      <c r="XM115" s="158"/>
      <c r="XN115" s="158"/>
      <c r="XO115" s="158"/>
      <c r="XP115" s="158"/>
      <c r="XQ115" s="158"/>
      <c r="XR115" s="158"/>
      <c r="XS115" s="158"/>
      <c r="XT115" s="158"/>
      <c r="XU115" s="158"/>
      <c r="XV115" s="158"/>
      <c r="XW115" s="158"/>
      <c r="XY115" s="158"/>
      <c r="XZ115" s="158"/>
      <c r="YA115" s="158"/>
      <c r="YB115" s="158"/>
      <c r="YC115" s="158"/>
      <c r="YD115" s="158"/>
      <c r="YE115" s="158"/>
      <c r="YF115" s="158"/>
      <c r="YG115" s="158"/>
      <c r="YH115" s="158"/>
      <c r="YI115" s="158"/>
      <c r="YJ115" s="158"/>
      <c r="YK115" s="158"/>
      <c r="YL115" s="158"/>
      <c r="YM115" s="158"/>
      <c r="YN115" s="158"/>
      <c r="YO115" s="158"/>
      <c r="YP115" s="158"/>
      <c r="YQ115" s="158"/>
      <c r="YR115" s="158"/>
      <c r="YT115" s="158"/>
      <c r="YU115" s="158"/>
      <c r="YV115" s="158"/>
      <c r="YW115" s="158"/>
      <c r="YX115" s="158"/>
      <c r="YY115" s="158"/>
      <c r="YZ115" s="158"/>
      <c r="ZA115" s="158"/>
      <c r="ZB115" s="158"/>
      <c r="ZC115" s="158"/>
      <c r="ZD115" s="158"/>
      <c r="ZE115" s="158"/>
      <c r="ZF115" s="158"/>
      <c r="ZG115" s="158"/>
      <c r="ZH115" s="158"/>
      <c r="ZI115" s="158"/>
      <c r="ZJ115" s="158"/>
      <c r="ZK115" s="158"/>
      <c r="ZL115" s="158"/>
      <c r="ZM115" s="158"/>
      <c r="ZO115" s="158"/>
      <c r="ZP115" s="158"/>
      <c r="ZQ115" s="158"/>
      <c r="ZR115" s="158"/>
      <c r="ZS115" s="158"/>
      <c r="ZT115" s="158"/>
      <c r="ZU115" s="158"/>
      <c r="ZV115" s="158"/>
      <c r="ZW115" s="158"/>
      <c r="ZX115" s="158"/>
      <c r="ZY115" s="158"/>
      <c r="ZZ115" s="158"/>
      <c r="AAA115" s="158"/>
      <c r="AAB115" s="158"/>
      <c r="AAC115" s="158"/>
      <c r="AAD115" s="158"/>
      <c r="AAE115" s="158"/>
      <c r="AAF115" s="158"/>
      <c r="AAG115" s="158"/>
      <c r="AAH115" s="158"/>
      <c r="AAJ115" s="158"/>
      <c r="AAK115" s="158"/>
      <c r="AAL115" s="158"/>
      <c r="AAM115" s="158"/>
      <c r="AAN115" s="158"/>
      <c r="AAO115" s="158"/>
      <c r="AAP115" s="158"/>
      <c r="AAQ115" s="158"/>
      <c r="AAR115" s="158"/>
      <c r="AAS115" s="158"/>
      <c r="AAT115" s="158"/>
      <c r="AAU115" s="158"/>
      <c r="AAV115" s="158"/>
      <c r="AAW115" s="158"/>
      <c r="AAX115" s="158"/>
      <c r="AAY115" s="158"/>
      <c r="AAZ115" s="158"/>
      <c r="ABA115" s="158"/>
      <c r="ABB115" s="158"/>
      <c r="ABC115" s="158"/>
      <c r="ABE115" s="158"/>
      <c r="ABF115" s="158"/>
      <c r="ABG115" s="158"/>
      <c r="ABH115" s="158"/>
      <c r="ABI115" s="158"/>
      <c r="ABJ115" s="158"/>
      <c r="ABK115" s="158"/>
      <c r="ABL115" s="158"/>
      <c r="ABM115" s="158"/>
      <c r="ABN115" s="158"/>
      <c r="ABO115" s="158"/>
      <c r="ABP115" s="158"/>
      <c r="ABQ115" s="158"/>
      <c r="ABR115" s="158"/>
      <c r="ABS115" s="158"/>
      <c r="ABT115" s="158"/>
      <c r="ABU115" s="158"/>
      <c r="ABV115" s="158"/>
      <c r="ABW115" s="158"/>
      <c r="ABX115" s="158"/>
      <c r="ABZ115" s="158"/>
      <c r="ACA115" s="158"/>
      <c r="ACB115" s="158"/>
      <c r="ACC115" s="158"/>
      <c r="ACD115" s="158"/>
      <c r="ACE115" s="158"/>
      <c r="ACF115" s="158"/>
      <c r="ACG115" s="158"/>
      <c r="ACH115" s="158"/>
      <c r="ACI115" s="158"/>
      <c r="ACJ115" s="158"/>
      <c r="ACK115" s="158"/>
      <c r="ACL115" s="158"/>
      <c r="ACM115" s="158"/>
      <c r="ACN115" s="158"/>
      <c r="ACO115" s="158"/>
      <c r="ACP115" s="158"/>
      <c r="ACQ115" s="158"/>
      <c r="ACR115" s="158"/>
      <c r="ACS115" s="158"/>
      <c r="ACU115" s="158"/>
      <c r="ACV115" s="158"/>
      <c r="ACW115" s="158"/>
      <c r="ACX115" s="158"/>
      <c r="ACY115" s="158"/>
      <c r="ACZ115" s="158"/>
      <c r="ADA115" s="158"/>
      <c r="ADB115" s="158"/>
      <c r="ADC115" s="158"/>
      <c r="ADD115" s="158"/>
      <c r="ADE115" s="158"/>
      <c r="ADF115" s="158"/>
      <c r="ADG115" s="158"/>
      <c r="ADH115" s="158"/>
      <c r="ADI115" s="158"/>
      <c r="ADJ115" s="158"/>
      <c r="ADK115" s="158"/>
      <c r="ADL115" s="158"/>
      <c r="ADM115" s="158"/>
      <c r="ADN115" s="158"/>
      <c r="ADP115" s="158"/>
      <c r="ADQ115" s="158"/>
      <c r="ADR115" s="158"/>
      <c r="ADS115" s="158"/>
      <c r="ADT115" s="158"/>
      <c r="ADU115" s="158"/>
      <c r="ADV115" s="158"/>
      <c r="ADW115" s="158"/>
      <c r="ADX115" s="158"/>
      <c r="ADY115" s="158"/>
      <c r="ADZ115" s="158"/>
      <c r="AEA115" s="158"/>
      <c r="AEB115" s="158"/>
      <c r="AEC115" s="158"/>
      <c r="AED115" s="158"/>
      <c r="AEE115" s="158"/>
      <c r="AEF115" s="158"/>
      <c r="AEG115" s="158"/>
      <c r="AEH115" s="158"/>
      <c r="AEI115" s="158"/>
      <c r="AEK115" s="158"/>
      <c r="AEL115" s="158"/>
      <c r="AEM115" s="158"/>
      <c r="AEN115" s="158"/>
      <c r="AEO115" s="158"/>
      <c r="AEP115" s="158"/>
      <c r="AEQ115" s="158"/>
      <c r="AER115" s="158"/>
      <c r="AES115" s="158"/>
      <c r="AET115" s="158"/>
      <c r="AEU115" s="158"/>
      <c r="AEV115" s="158"/>
      <c r="AEW115" s="158"/>
      <c r="AEX115" s="158"/>
      <c r="AEY115" s="158"/>
      <c r="AEZ115" s="158"/>
      <c r="AFA115" s="158"/>
      <c r="AFB115" s="158"/>
      <c r="AFC115" s="158"/>
      <c r="AFD115" s="158"/>
    </row>
    <row r="116" spans="1:837" s="159" customFormat="1" ht="20.100000000000001" customHeight="1" outlineLevel="4">
      <c r="A116" s="166"/>
      <c r="B116" s="162" t="s">
        <v>505</v>
      </c>
      <c r="C116" s="100" t="s">
        <v>516</v>
      </c>
      <c r="D116" s="110"/>
      <c r="E116" s="167"/>
      <c r="F116" s="211">
        <f>G111+7</f>
        <v>45615</v>
      </c>
      <c r="G116" s="212">
        <f t="shared" si="93"/>
        <v>45621</v>
      </c>
      <c r="H116" s="156">
        <v>7</v>
      </c>
      <c r="I116" s="157">
        <f t="shared" ca="1" si="80"/>
        <v>0</v>
      </c>
      <c r="J116" s="207">
        <f t="shared" ca="1" si="94"/>
        <v>0</v>
      </c>
      <c r="K116" s="111">
        <v>0</v>
      </c>
      <c r="L116" s="158"/>
      <c r="M116" s="158"/>
      <c r="N116" s="158"/>
      <c r="O116" s="158"/>
      <c r="P116" s="158"/>
      <c r="Q116" s="158"/>
      <c r="R116" s="158"/>
      <c r="S116" s="158"/>
      <c r="T116" s="158"/>
      <c r="U116" s="158"/>
      <c r="V116" s="158"/>
      <c r="W116" s="158"/>
      <c r="X116" s="158"/>
      <c r="Y116" s="158"/>
      <c r="Z116" s="158"/>
      <c r="AA116" s="158"/>
      <c r="AB116" s="158"/>
      <c r="AC116" s="158"/>
      <c r="AD116" s="158"/>
      <c r="AE116" s="158"/>
      <c r="AF116" s="158"/>
      <c r="AG116" s="158"/>
      <c r="AH116" s="158"/>
      <c r="AI116" s="158"/>
      <c r="AJ116" s="158"/>
      <c r="AK116" s="158"/>
      <c r="AL116" s="158"/>
      <c r="AM116" s="158"/>
      <c r="AN116" s="158"/>
      <c r="AO116" s="158"/>
      <c r="AP116" s="158"/>
      <c r="AQ116" s="158"/>
      <c r="AR116" s="158"/>
      <c r="AS116" s="158"/>
      <c r="AT116" s="158"/>
      <c r="AU116" s="158"/>
      <c r="AV116" s="158"/>
      <c r="AW116" s="158"/>
      <c r="AX116" s="158"/>
      <c r="AY116" s="158"/>
      <c r="AZ116" s="158"/>
      <c r="BA116" s="158"/>
      <c r="BB116" s="158"/>
      <c r="BC116" s="158"/>
      <c r="BD116" s="158"/>
      <c r="BE116" s="158"/>
      <c r="BF116" s="158"/>
      <c r="BG116" s="158"/>
      <c r="BH116" s="158"/>
      <c r="BI116" s="158"/>
      <c r="BJ116" s="158"/>
      <c r="BK116" s="158"/>
      <c r="BL116" s="158"/>
      <c r="BM116" s="158"/>
      <c r="BN116" s="158"/>
      <c r="BO116" s="158"/>
      <c r="BP116" s="158"/>
      <c r="BQ116" s="158"/>
      <c r="BR116" s="158"/>
      <c r="BS116" s="158"/>
      <c r="BT116" s="158"/>
      <c r="BU116" s="158"/>
      <c r="BV116" s="158"/>
      <c r="BW116" s="158"/>
      <c r="BX116" s="158"/>
      <c r="BY116" s="158"/>
      <c r="BZ116" s="158"/>
      <c r="CA116" s="158"/>
      <c r="CB116" s="158"/>
      <c r="CC116" s="158"/>
      <c r="CD116" s="158"/>
      <c r="CE116" s="158"/>
      <c r="CF116" s="158"/>
      <c r="CG116" s="158"/>
      <c r="CH116" s="158"/>
      <c r="CI116" s="158"/>
      <c r="CJ116" s="158"/>
      <c r="CK116" s="158"/>
      <c r="CL116" s="158"/>
      <c r="CM116" s="158"/>
      <c r="CN116" s="158"/>
      <c r="CO116" s="158"/>
      <c r="CP116" s="158"/>
      <c r="CQ116" s="158"/>
      <c r="CR116" s="158"/>
      <c r="CS116" s="158"/>
      <c r="CT116" s="158"/>
      <c r="CU116" s="158"/>
      <c r="CV116" s="158"/>
      <c r="CW116" s="158"/>
      <c r="CX116" s="158"/>
      <c r="CY116" s="158"/>
      <c r="CZ116" s="158"/>
      <c r="DA116" s="158"/>
      <c r="DB116" s="158"/>
      <c r="DC116" s="158"/>
      <c r="DD116" s="158"/>
      <c r="DE116" s="158"/>
      <c r="DF116" s="158"/>
      <c r="DG116" s="158"/>
      <c r="DH116" s="158"/>
      <c r="DI116" s="158"/>
      <c r="DJ116" s="158"/>
      <c r="DK116" s="158"/>
      <c r="DL116" s="158"/>
      <c r="DM116" s="158"/>
      <c r="DN116" s="158"/>
      <c r="DO116" s="158"/>
      <c r="DP116" s="158"/>
      <c r="DQ116" s="158"/>
      <c r="DR116" s="158"/>
      <c r="DS116" s="158"/>
      <c r="DT116" s="158"/>
      <c r="DU116" s="158"/>
      <c r="DV116" s="158"/>
      <c r="DW116" s="158"/>
      <c r="DX116" s="158"/>
      <c r="DY116" s="158"/>
      <c r="DZ116" s="158"/>
      <c r="EA116" s="158"/>
      <c r="EB116" s="158"/>
      <c r="EC116" s="158"/>
      <c r="ED116" s="158"/>
      <c r="EE116" s="158"/>
      <c r="EF116" s="158"/>
      <c r="EG116" s="158"/>
      <c r="EH116" s="158"/>
      <c r="EI116" s="158"/>
      <c r="EJ116" s="158"/>
      <c r="EK116" s="158"/>
      <c r="EL116" s="158"/>
      <c r="EM116" s="158"/>
      <c r="EN116" s="158"/>
      <c r="EO116" s="158"/>
      <c r="EP116" s="158"/>
      <c r="EQ116" s="158"/>
      <c r="ER116" s="158"/>
      <c r="ES116" s="158"/>
      <c r="ET116" s="158"/>
      <c r="EU116" s="158"/>
      <c r="EV116" s="158"/>
      <c r="EW116" s="158"/>
      <c r="EX116" s="158"/>
      <c r="EY116" s="158"/>
      <c r="EZ116" s="158"/>
      <c r="FA116" s="158"/>
      <c r="FB116" s="158"/>
      <c r="FC116" s="158"/>
      <c r="FD116" s="158"/>
      <c r="FE116" s="158"/>
      <c r="FF116" s="158"/>
      <c r="FG116" s="158"/>
      <c r="FH116" s="158"/>
      <c r="FI116" s="158"/>
      <c r="FJ116" s="158"/>
      <c r="FK116" s="158"/>
      <c r="FL116" s="158"/>
      <c r="FM116" s="158"/>
      <c r="FN116" s="158"/>
      <c r="FO116" s="158"/>
      <c r="FP116" s="158"/>
      <c r="FQ116" s="158"/>
      <c r="FR116" s="158"/>
      <c r="FS116" s="158"/>
      <c r="FT116" s="158"/>
      <c r="FU116" s="158"/>
      <c r="FV116" s="158"/>
      <c r="FW116" s="158"/>
      <c r="FX116" s="158"/>
      <c r="FY116" s="158"/>
      <c r="FZ116" s="158"/>
      <c r="GA116" s="158"/>
      <c r="GB116" s="158"/>
      <c r="GC116" s="158"/>
      <c r="GD116" s="158"/>
      <c r="GE116" s="158"/>
      <c r="GF116" s="158"/>
      <c r="GG116" s="158"/>
      <c r="GH116" s="158"/>
      <c r="GI116" s="158"/>
      <c r="GJ116" s="158"/>
      <c r="GK116" s="158"/>
      <c r="GL116" s="158"/>
      <c r="GM116" s="158"/>
      <c r="GN116" s="158"/>
      <c r="GO116" s="158"/>
      <c r="GP116" s="158"/>
      <c r="GQ116" s="158"/>
      <c r="GR116" s="158"/>
      <c r="GS116" s="158"/>
      <c r="GT116" s="158"/>
      <c r="GU116" s="158"/>
      <c r="GV116" s="158"/>
      <c r="GW116" s="158"/>
      <c r="GX116" s="158"/>
      <c r="GY116" s="158"/>
      <c r="GZ116" s="158"/>
      <c r="HA116" s="158"/>
      <c r="HB116" s="158"/>
      <c r="HC116" s="158"/>
      <c r="HD116" s="158"/>
      <c r="HE116" s="158"/>
      <c r="HF116" s="158"/>
      <c r="HG116" s="158"/>
      <c r="HH116" s="158"/>
      <c r="HI116" s="158"/>
      <c r="HJ116" s="158"/>
      <c r="HK116" s="158"/>
      <c r="HL116" s="158"/>
      <c r="HM116" s="158"/>
      <c r="HN116" s="158"/>
      <c r="HO116" s="158"/>
      <c r="HP116" s="158"/>
      <c r="HQ116" s="158"/>
      <c r="HR116" s="158"/>
      <c r="HS116" s="158"/>
      <c r="HT116" s="158"/>
      <c r="HU116" s="158"/>
      <c r="HV116" s="158"/>
      <c r="HW116" s="158"/>
      <c r="HX116" s="158"/>
      <c r="HY116" s="158"/>
      <c r="HZ116" s="158"/>
      <c r="IA116" s="158"/>
      <c r="IB116" s="158"/>
      <c r="IC116" s="158"/>
      <c r="ID116" s="158"/>
      <c r="IE116" s="158"/>
      <c r="IF116" s="158"/>
      <c r="IG116" s="158"/>
      <c r="IH116" s="158"/>
      <c r="II116" s="158"/>
      <c r="IJ116" s="158"/>
      <c r="IK116" s="158"/>
      <c r="IL116" s="158"/>
      <c r="IM116" s="158"/>
      <c r="IN116" s="158"/>
      <c r="IO116" s="158"/>
      <c r="IP116" s="158"/>
      <c r="IQ116" s="158"/>
      <c r="IR116" s="158"/>
      <c r="IS116" s="158"/>
      <c r="IT116" s="158"/>
      <c r="IU116" s="158"/>
      <c r="IV116" s="158"/>
      <c r="IW116" s="158"/>
      <c r="IX116" s="158"/>
      <c r="IY116" s="158"/>
      <c r="IZ116" s="158"/>
      <c r="JA116" s="158"/>
      <c r="JB116" s="158"/>
      <c r="JC116" s="158"/>
      <c r="JD116" s="158"/>
      <c r="JE116" s="158"/>
      <c r="JF116" s="158"/>
      <c r="JG116" s="158"/>
      <c r="JH116" s="158"/>
      <c r="JI116" s="158"/>
      <c r="JJ116" s="158"/>
      <c r="JK116" s="158"/>
      <c r="JL116" s="158"/>
      <c r="JM116" s="158"/>
      <c r="JN116" s="158"/>
      <c r="JO116" s="158"/>
      <c r="JP116" s="158"/>
      <c r="JQ116" s="158"/>
      <c r="JR116" s="158"/>
      <c r="JS116" s="158"/>
      <c r="JT116" s="158"/>
      <c r="JU116" s="158"/>
      <c r="JV116" s="158"/>
      <c r="JW116" s="158"/>
      <c r="JX116" s="158"/>
      <c r="JY116" s="158"/>
      <c r="JZ116" s="158"/>
      <c r="KA116" s="158"/>
      <c r="KB116" s="158"/>
      <c r="KC116" s="158"/>
      <c r="KD116" s="158"/>
      <c r="KE116" s="158"/>
      <c r="KF116" s="158"/>
      <c r="KG116" s="158"/>
      <c r="KH116" s="158"/>
      <c r="KI116" s="158"/>
      <c r="KJ116" s="158"/>
      <c r="KK116" s="158"/>
      <c r="KL116" s="158"/>
      <c r="KM116" s="158"/>
      <c r="KN116" s="158"/>
      <c r="KO116" s="158"/>
      <c r="KP116" s="158"/>
      <c r="KQ116" s="158"/>
      <c r="KR116" s="158"/>
      <c r="KS116" s="158"/>
      <c r="KT116" s="158"/>
      <c r="KU116" s="158"/>
      <c r="KV116" s="158"/>
      <c r="KW116" s="158"/>
      <c r="KX116" s="158"/>
      <c r="KY116" s="158"/>
      <c r="KZ116" s="158"/>
      <c r="LA116" s="158"/>
      <c r="LB116" s="158"/>
      <c r="LC116" s="158"/>
      <c r="LD116" s="158"/>
      <c r="LE116" s="158"/>
      <c r="LF116" s="158"/>
      <c r="LG116" s="158"/>
      <c r="LH116" s="158"/>
      <c r="LI116" s="158"/>
      <c r="LJ116" s="158"/>
      <c r="LK116" s="158"/>
      <c r="LL116" s="158"/>
      <c r="LM116" s="158"/>
      <c r="LN116" s="158"/>
      <c r="LO116" s="158"/>
      <c r="LP116" s="158"/>
      <c r="LQ116" s="158"/>
      <c r="LR116" s="158"/>
      <c r="LS116" s="158"/>
      <c r="LT116" s="158"/>
      <c r="LU116" s="158"/>
      <c r="LV116" s="158"/>
      <c r="LW116" s="158"/>
      <c r="LX116" s="158"/>
      <c r="LY116" s="158"/>
      <c r="LZ116" s="158"/>
      <c r="MA116" s="158"/>
      <c r="MB116" s="158"/>
      <c r="MC116" s="158"/>
      <c r="MD116" s="158"/>
      <c r="ME116" s="158"/>
      <c r="MF116" s="158"/>
      <c r="MG116" s="158"/>
      <c r="MH116" s="158"/>
      <c r="MI116" s="158"/>
      <c r="MJ116" s="158"/>
      <c r="MK116" s="158"/>
      <c r="ML116" s="158"/>
      <c r="MM116" s="158"/>
      <c r="MN116" s="158"/>
      <c r="MO116" s="158"/>
      <c r="MP116" s="158"/>
      <c r="MQ116" s="158"/>
      <c r="MR116" s="158"/>
      <c r="MS116" s="158"/>
      <c r="MT116" s="158"/>
      <c r="MU116" s="158"/>
      <c r="MV116" s="158"/>
      <c r="MW116" s="158"/>
      <c r="MX116" s="158"/>
      <c r="MY116" s="158"/>
      <c r="MZ116" s="158"/>
      <c r="NA116" s="158"/>
      <c r="NB116" s="158"/>
      <c r="NC116" s="158"/>
      <c r="ND116" s="158"/>
      <c r="NE116" s="158"/>
      <c r="NF116" s="158"/>
      <c r="NG116" s="158"/>
      <c r="NH116" s="158"/>
      <c r="NI116" s="158"/>
      <c r="NJ116" s="158"/>
      <c r="NK116" s="158"/>
      <c r="NL116" s="158"/>
      <c r="NM116" s="158"/>
      <c r="NN116" s="158"/>
      <c r="NO116" s="158"/>
      <c r="NP116" s="158"/>
      <c r="NQ116" s="158"/>
      <c r="NR116" s="158"/>
      <c r="NS116" s="158"/>
      <c r="NT116" s="158"/>
      <c r="NU116" s="158"/>
      <c r="NV116" s="158"/>
      <c r="NW116" s="158"/>
      <c r="NX116" s="158"/>
      <c r="NY116" s="158"/>
      <c r="NZ116" s="158"/>
      <c r="OA116" s="158"/>
      <c r="OB116" s="158"/>
      <c r="OC116" s="158"/>
      <c r="OD116" s="158"/>
      <c r="OE116" s="158"/>
      <c r="OF116" s="158"/>
      <c r="OG116" s="158"/>
      <c r="OH116" s="158"/>
      <c r="OI116" s="158"/>
      <c r="OJ116" s="158"/>
      <c r="OK116" s="158"/>
      <c r="OL116" s="158"/>
      <c r="OM116" s="158"/>
      <c r="ON116" s="158"/>
      <c r="OO116" s="158"/>
      <c r="OP116" s="158"/>
      <c r="OQ116" s="158"/>
      <c r="OR116" s="158"/>
      <c r="OS116" s="158"/>
      <c r="OT116" s="158"/>
      <c r="OU116" s="158"/>
      <c r="OV116" s="158"/>
      <c r="OW116" s="158"/>
      <c r="OX116" s="158"/>
      <c r="OY116" s="158"/>
      <c r="OZ116" s="158"/>
      <c r="PA116" s="158"/>
      <c r="PB116" s="158"/>
      <c r="PC116" s="158"/>
      <c r="PD116" s="158"/>
      <c r="PE116" s="158"/>
      <c r="PF116" s="158"/>
      <c r="PG116" s="158"/>
      <c r="PH116" s="158"/>
      <c r="PI116" s="158"/>
      <c r="PJ116" s="158"/>
      <c r="PK116" s="158"/>
      <c r="PL116" s="158"/>
      <c r="PM116" s="158"/>
      <c r="PN116" s="158"/>
      <c r="PO116" s="158"/>
      <c r="PP116" s="158"/>
      <c r="PQ116" s="158"/>
      <c r="PR116" s="158"/>
      <c r="PS116" s="158"/>
      <c r="PT116" s="158"/>
      <c r="PU116" s="158"/>
      <c r="PV116" s="158"/>
      <c r="PW116" s="158"/>
      <c r="PX116" s="158"/>
      <c r="PY116" s="158"/>
      <c r="PZ116" s="158"/>
      <c r="QA116" s="158"/>
      <c r="QB116" s="158"/>
      <c r="QC116" s="158"/>
      <c r="QD116" s="158"/>
      <c r="QE116" s="158"/>
      <c r="QF116" s="158"/>
      <c r="QG116" s="158"/>
      <c r="QH116" s="158"/>
      <c r="QI116" s="158"/>
      <c r="QJ116" s="158"/>
      <c r="QK116" s="158"/>
      <c r="QL116" s="158"/>
      <c r="QM116" s="158"/>
      <c r="QN116" s="158"/>
      <c r="QO116" s="158"/>
      <c r="QP116" s="158"/>
      <c r="QQ116" s="158"/>
      <c r="QR116" s="158"/>
      <c r="QS116" s="158"/>
      <c r="QT116" s="158"/>
      <c r="QU116" s="158"/>
      <c r="QV116" s="158"/>
      <c r="QW116" s="158"/>
      <c r="QX116" s="158"/>
      <c r="QY116" s="158"/>
      <c r="QZ116" s="158"/>
      <c r="RA116" s="158"/>
      <c r="RB116" s="158"/>
      <c r="RC116" s="158"/>
      <c r="RD116" s="158"/>
      <c r="RE116" s="158"/>
      <c r="RF116" s="158"/>
      <c r="RG116" s="158"/>
      <c r="RH116" s="158"/>
      <c r="RI116" s="158"/>
      <c r="RJ116" s="158"/>
      <c r="RK116" s="158"/>
      <c r="RL116" s="158"/>
      <c r="RM116" s="158"/>
      <c r="RN116" s="158"/>
      <c r="RO116" s="158"/>
      <c r="RP116" s="158"/>
      <c r="RQ116" s="158"/>
      <c r="RR116" s="158"/>
      <c r="RS116" s="158"/>
      <c r="RT116" s="158"/>
      <c r="RU116" s="158"/>
      <c r="RV116" s="158"/>
      <c r="RW116" s="158"/>
      <c r="RX116" s="158"/>
      <c r="RY116" s="158"/>
      <c r="RZ116" s="158"/>
      <c r="SA116" s="158"/>
      <c r="SB116" s="158"/>
      <c r="SC116" s="158"/>
      <c r="SD116" s="158"/>
      <c r="SE116" s="158"/>
      <c r="SF116" s="158"/>
      <c r="SG116" s="158"/>
      <c r="SH116" s="158"/>
      <c r="SI116" s="158"/>
      <c r="SJ116" s="158"/>
      <c r="SK116" s="158"/>
      <c r="SL116" s="158"/>
      <c r="SM116" s="158"/>
      <c r="SN116" s="158"/>
      <c r="SO116" s="158"/>
      <c r="SP116" s="158"/>
      <c r="SQ116" s="158"/>
      <c r="SR116" s="158"/>
      <c r="SS116" s="158"/>
      <c r="ST116" s="158"/>
      <c r="SU116" s="158"/>
      <c r="SV116" s="158"/>
      <c r="SW116" s="158"/>
      <c r="SX116" s="158"/>
      <c r="SY116" s="158"/>
      <c r="SZ116" s="158"/>
      <c r="TA116" s="158"/>
      <c r="TB116" s="158"/>
      <c r="TC116" s="158"/>
      <c r="TD116" s="158"/>
      <c r="TE116" s="158"/>
      <c r="TF116" s="158"/>
      <c r="TG116" s="158"/>
      <c r="TH116" s="158"/>
      <c r="TI116" s="158"/>
      <c r="TJ116" s="158"/>
      <c r="TK116" s="158"/>
      <c r="TL116" s="158"/>
      <c r="TM116" s="158"/>
      <c r="TN116" s="158"/>
      <c r="TO116" s="158"/>
      <c r="TP116" s="158"/>
      <c r="TQ116" s="158"/>
      <c r="TR116" s="158"/>
      <c r="TS116" s="158"/>
      <c r="TT116" s="158"/>
      <c r="TU116" s="158"/>
      <c r="TV116" s="158"/>
      <c r="TW116" s="158"/>
      <c r="TX116" s="158"/>
      <c r="TY116" s="158"/>
      <c r="TZ116" s="158"/>
      <c r="UA116" s="158"/>
      <c r="UB116" s="158"/>
      <c r="UC116" s="158"/>
      <c r="UD116" s="158"/>
      <c r="UE116" s="158"/>
      <c r="UF116" s="158"/>
      <c r="UG116" s="158"/>
      <c r="UH116" s="158"/>
      <c r="UI116" s="158"/>
      <c r="UJ116" s="158"/>
      <c r="UK116" s="158"/>
      <c r="UL116" s="158"/>
      <c r="UM116" s="158"/>
      <c r="UN116" s="158"/>
      <c r="UO116" s="158"/>
      <c r="UP116" s="158"/>
      <c r="UQ116" s="158"/>
      <c r="US116" s="158"/>
      <c r="UT116" s="158"/>
      <c r="UU116" s="158"/>
      <c r="UV116" s="158"/>
      <c r="UW116" s="158"/>
      <c r="UX116" s="158"/>
      <c r="UY116" s="158"/>
      <c r="UZ116" s="158"/>
      <c r="VA116" s="158"/>
      <c r="VB116" s="158"/>
      <c r="VC116" s="158"/>
      <c r="VD116" s="158"/>
      <c r="VE116" s="158"/>
      <c r="VF116" s="158"/>
      <c r="VG116" s="158"/>
      <c r="VH116" s="158"/>
      <c r="VI116" s="158"/>
      <c r="VJ116" s="158"/>
      <c r="VK116" s="158"/>
      <c r="VL116" s="158"/>
      <c r="VN116" s="158"/>
      <c r="VO116" s="158"/>
      <c r="VP116" s="158"/>
      <c r="VQ116" s="158"/>
      <c r="VR116" s="158"/>
      <c r="VS116" s="158"/>
      <c r="VT116" s="158"/>
      <c r="VU116" s="158"/>
      <c r="VV116" s="158"/>
      <c r="VW116" s="158"/>
      <c r="VX116" s="158"/>
      <c r="VY116" s="158"/>
      <c r="VZ116" s="158"/>
      <c r="WA116" s="158"/>
      <c r="WB116" s="158"/>
      <c r="WC116" s="158"/>
      <c r="WD116" s="158"/>
      <c r="WE116" s="158"/>
      <c r="WF116" s="158"/>
      <c r="WG116" s="158"/>
      <c r="WI116" s="158"/>
      <c r="WJ116" s="158"/>
      <c r="WK116" s="158"/>
      <c r="WL116" s="158"/>
      <c r="WM116" s="158"/>
      <c r="WN116" s="158"/>
      <c r="WO116" s="158"/>
      <c r="WP116" s="158"/>
      <c r="WQ116" s="158"/>
      <c r="WR116" s="158"/>
      <c r="WS116" s="158"/>
      <c r="WT116" s="158"/>
      <c r="WU116" s="158"/>
      <c r="WV116" s="158"/>
      <c r="WW116" s="158"/>
      <c r="WX116" s="158"/>
      <c r="WY116" s="158"/>
      <c r="WZ116" s="158"/>
      <c r="XA116" s="158"/>
      <c r="XB116" s="158"/>
      <c r="XD116" s="158"/>
      <c r="XE116" s="158"/>
      <c r="XF116" s="158"/>
      <c r="XG116" s="158"/>
      <c r="XH116" s="158"/>
      <c r="XI116" s="158"/>
      <c r="XJ116" s="158"/>
      <c r="XK116" s="158"/>
      <c r="XL116" s="158"/>
      <c r="XM116" s="158"/>
      <c r="XN116" s="158"/>
      <c r="XO116" s="158"/>
      <c r="XP116" s="158"/>
      <c r="XQ116" s="158"/>
      <c r="XR116" s="158"/>
      <c r="XS116" s="158"/>
      <c r="XT116" s="158"/>
      <c r="XU116" s="158"/>
      <c r="XV116" s="158"/>
      <c r="XW116" s="158"/>
      <c r="XY116" s="158"/>
      <c r="XZ116" s="158"/>
      <c r="YA116" s="158"/>
      <c r="YB116" s="158"/>
      <c r="YC116" s="158"/>
      <c r="YD116" s="158"/>
      <c r="YE116" s="158"/>
      <c r="YF116" s="158"/>
      <c r="YG116" s="158"/>
      <c r="YH116" s="158"/>
      <c r="YI116" s="158"/>
      <c r="YJ116" s="158"/>
      <c r="YK116" s="158"/>
      <c r="YL116" s="158"/>
      <c r="YM116" s="158"/>
      <c r="YN116" s="158"/>
      <c r="YO116" s="158"/>
      <c r="YP116" s="158"/>
      <c r="YQ116" s="158"/>
      <c r="YR116" s="158"/>
      <c r="YT116" s="158"/>
      <c r="YU116" s="158"/>
      <c r="YV116" s="158"/>
      <c r="YW116" s="158"/>
      <c r="YX116" s="158"/>
      <c r="YY116" s="158"/>
      <c r="YZ116" s="158"/>
      <c r="ZA116" s="158"/>
      <c r="ZB116" s="158"/>
      <c r="ZC116" s="158"/>
      <c r="ZD116" s="158"/>
      <c r="ZE116" s="158"/>
      <c r="ZF116" s="158"/>
      <c r="ZG116" s="158"/>
      <c r="ZH116" s="158"/>
      <c r="ZI116" s="158"/>
      <c r="ZJ116" s="158"/>
      <c r="ZK116" s="158"/>
      <c r="ZL116" s="158"/>
      <c r="ZM116" s="158"/>
      <c r="ZO116" s="158"/>
      <c r="ZP116" s="158"/>
      <c r="ZQ116" s="158"/>
      <c r="ZR116" s="158"/>
      <c r="ZS116" s="158"/>
      <c r="ZT116" s="158"/>
      <c r="ZU116" s="158"/>
      <c r="ZV116" s="158"/>
      <c r="ZW116" s="158"/>
      <c r="ZX116" s="158"/>
      <c r="ZY116" s="158"/>
      <c r="ZZ116" s="158"/>
      <c r="AAA116" s="158"/>
      <c r="AAB116" s="158"/>
      <c r="AAC116" s="158"/>
      <c r="AAD116" s="158"/>
      <c r="AAE116" s="158"/>
      <c r="AAF116" s="158"/>
      <c r="AAG116" s="158"/>
      <c r="AAH116" s="158"/>
      <c r="AAJ116" s="158"/>
      <c r="AAK116" s="158"/>
      <c r="AAL116" s="158"/>
      <c r="AAM116" s="158"/>
      <c r="AAN116" s="158"/>
      <c r="AAO116" s="158"/>
      <c r="AAP116" s="158"/>
      <c r="AAQ116" s="158"/>
      <c r="AAR116" s="158"/>
      <c r="AAS116" s="158"/>
      <c r="AAT116" s="158"/>
      <c r="AAU116" s="158"/>
      <c r="AAV116" s="158"/>
      <c r="AAW116" s="158"/>
      <c r="AAX116" s="158"/>
      <c r="AAY116" s="158"/>
      <c r="AAZ116" s="158"/>
      <c r="ABA116" s="158"/>
      <c r="ABB116" s="158"/>
      <c r="ABC116" s="158"/>
      <c r="ABE116" s="158"/>
      <c r="ABF116" s="158"/>
      <c r="ABG116" s="158"/>
      <c r="ABH116" s="158"/>
      <c r="ABI116" s="158"/>
      <c r="ABJ116" s="158"/>
      <c r="ABK116" s="158"/>
      <c r="ABL116" s="158"/>
      <c r="ABM116" s="158"/>
      <c r="ABN116" s="158"/>
      <c r="ABO116" s="158"/>
      <c r="ABP116" s="158"/>
      <c r="ABQ116" s="158"/>
      <c r="ABR116" s="158"/>
      <c r="ABS116" s="158"/>
      <c r="ABT116" s="158"/>
      <c r="ABU116" s="158"/>
      <c r="ABV116" s="158"/>
      <c r="ABW116" s="158"/>
      <c r="ABX116" s="158"/>
      <c r="ABZ116" s="158"/>
      <c r="ACA116" s="158"/>
      <c r="ACB116" s="158"/>
      <c r="ACC116" s="158"/>
      <c r="ACD116" s="158"/>
      <c r="ACE116" s="158"/>
      <c r="ACF116" s="158"/>
      <c r="ACG116" s="158"/>
      <c r="ACH116" s="158"/>
      <c r="ACI116" s="158"/>
      <c r="ACJ116" s="158"/>
      <c r="ACK116" s="158"/>
      <c r="ACL116" s="158"/>
      <c r="ACM116" s="158"/>
      <c r="ACN116" s="158"/>
      <c r="ACO116" s="158"/>
      <c r="ACP116" s="158"/>
      <c r="ACQ116" s="158"/>
      <c r="ACR116" s="158"/>
      <c r="ACS116" s="158"/>
      <c r="ACU116" s="158"/>
      <c r="ACV116" s="158"/>
      <c r="ACW116" s="158"/>
      <c r="ACX116" s="158"/>
      <c r="ACY116" s="158"/>
      <c r="ACZ116" s="158"/>
      <c r="ADA116" s="158"/>
      <c r="ADB116" s="158"/>
      <c r="ADC116" s="158"/>
      <c r="ADD116" s="158"/>
      <c r="ADE116" s="158"/>
      <c r="ADF116" s="158"/>
      <c r="ADG116" s="158"/>
      <c r="ADH116" s="158"/>
      <c r="ADI116" s="158"/>
      <c r="ADJ116" s="158"/>
      <c r="ADK116" s="158"/>
      <c r="ADL116" s="158"/>
      <c r="ADM116" s="158"/>
      <c r="ADN116" s="158"/>
      <c r="ADP116" s="158"/>
      <c r="ADQ116" s="158"/>
      <c r="ADR116" s="158"/>
      <c r="ADS116" s="158"/>
      <c r="ADT116" s="158"/>
      <c r="ADU116" s="158"/>
      <c r="ADV116" s="158"/>
      <c r="ADW116" s="158"/>
      <c r="ADX116" s="158"/>
      <c r="ADY116" s="158"/>
      <c r="ADZ116" s="158"/>
      <c r="AEA116" s="158"/>
      <c r="AEB116" s="158"/>
      <c r="AEC116" s="158"/>
      <c r="AED116" s="158"/>
      <c r="AEE116" s="158"/>
      <c r="AEF116" s="158"/>
      <c r="AEG116" s="158"/>
      <c r="AEH116" s="158"/>
      <c r="AEI116" s="158"/>
      <c r="AEK116" s="158"/>
      <c r="AEL116" s="158"/>
      <c r="AEM116" s="158"/>
      <c r="AEN116" s="158"/>
      <c r="AEO116" s="158"/>
      <c r="AEP116" s="158"/>
      <c r="AEQ116" s="158"/>
      <c r="AER116" s="158"/>
      <c r="AES116" s="158"/>
      <c r="AET116" s="158"/>
      <c r="AEU116" s="158"/>
      <c r="AEV116" s="158"/>
      <c r="AEW116" s="158"/>
      <c r="AEX116" s="158"/>
      <c r="AEY116" s="158"/>
      <c r="AEZ116" s="158"/>
      <c r="AFA116" s="158"/>
      <c r="AFB116" s="158"/>
      <c r="AFC116" s="158"/>
      <c r="AFD116" s="158"/>
    </row>
    <row r="117" spans="1:837" s="159" customFormat="1" ht="20.100000000000001" customHeight="1" outlineLevel="4">
      <c r="A117" s="166"/>
      <c r="B117" s="162" t="s">
        <v>506</v>
      </c>
      <c r="C117" s="100" t="s">
        <v>516</v>
      </c>
      <c r="D117" s="110"/>
      <c r="E117" s="167"/>
      <c r="F117" s="211">
        <f>G112+7</f>
        <v>45629</v>
      </c>
      <c r="G117" s="212">
        <f t="shared" si="93"/>
        <v>45635</v>
      </c>
      <c r="H117" s="156">
        <v>7</v>
      </c>
      <c r="I117" s="157">
        <f t="shared" ca="1" si="80"/>
        <v>0</v>
      </c>
      <c r="J117" s="207">
        <f t="shared" ca="1" si="94"/>
        <v>0</v>
      </c>
      <c r="K117" s="111">
        <v>0</v>
      </c>
      <c r="L117" s="158"/>
      <c r="M117" s="158"/>
      <c r="N117" s="158"/>
      <c r="O117" s="158"/>
      <c r="P117" s="158"/>
      <c r="Q117" s="158"/>
      <c r="R117" s="158"/>
      <c r="S117" s="158"/>
      <c r="T117" s="158"/>
      <c r="U117" s="158"/>
      <c r="V117" s="158"/>
      <c r="W117" s="158"/>
      <c r="X117" s="158"/>
      <c r="Y117" s="158"/>
      <c r="Z117" s="158"/>
      <c r="AA117" s="158"/>
      <c r="AB117" s="158"/>
      <c r="AC117" s="158"/>
      <c r="AD117" s="158"/>
      <c r="AE117" s="158"/>
      <c r="AF117" s="158"/>
      <c r="AG117" s="158"/>
      <c r="AH117" s="158"/>
      <c r="AI117" s="158"/>
      <c r="AJ117" s="158"/>
      <c r="AK117" s="158"/>
      <c r="AL117" s="158"/>
      <c r="AM117" s="158"/>
      <c r="AN117" s="158"/>
      <c r="AO117" s="158"/>
      <c r="AP117" s="158"/>
      <c r="AQ117" s="158"/>
      <c r="AR117" s="158"/>
      <c r="AS117" s="158"/>
      <c r="AT117" s="158"/>
      <c r="AU117" s="158"/>
      <c r="AV117" s="158"/>
      <c r="AW117" s="158"/>
      <c r="AX117" s="158"/>
      <c r="AY117" s="158"/>
      <c r="AZ117" s="158"/>
      <c r="BA117" s="158"/>
      <c r="BB117" s="158"/>
      <c r="BC117" s="158"/>
      <c r="BD117" s="158"/>
      <c r="BE117" s="158"/>
      <c r="BF117" s="158"/>
      <c r="BG117" s="158"/>
      <c r="BH117" s="158"/>
      <c r="BI117" s="158"/>
      <c r="BJ117" s="158"/>
      <c r="BK117" s="158"/>
      <c r="BL117" s="158"/>
      <c r="BM117" s="158"/>
      <c r="BN117" s="158"/>
      <c r="BO117" s="158"/>
      <c r="BP117" s="158"/>
      <c r="BQ117" s="158"/>
      <c r="BR117" s="158"/>
      <c r="BS117" s="158"/>
      <c r="BT117" s="158"/>
      <c r="BU117" s="158"/>
      <c r="BV117" s="158"/>
      <c r="BW117" s="158"/>
      <c r="BX117" s="158"/>
      <c r="BY117" s="158"/>
      <c r="BZ117" s="158"/>
      <c r="CA117" s="158"/>
      <c r="CB117" s="158"/>
      <c r="CC117" s="158"/>
      <c r="CD117" s="158"/>
      <c r="CE117" s="158"/>
      <c r="CF117" s="158"/>
      <c r="CG117" s="158"/>
      <c r="CH117" s="158"/>
      <c r="CI117" s="158"/>
      <c r="CJ117" s="158"/>
      <c r="CK117" s="158"/>
      <c r="CL117" s="158"/>
      <c r="CM117" s="158"/>
      <c r="CN117" s="158"/>
      <c r="CO117" s="158"/>
      <c r="CP117" s="158"/>
      <c r="CQ117" s="158"/>
      <c r="CR117" s="158"/>
      <c r="CS117" s="158"/>
      <c r="CT117" s="158"/>
      <c r="CU117" s="158"/>
      <c r="CV117" s="158"/>
      <c r="CW117" s="158"/>
      <c r="CX117" s="158"/>
      <c r="CY117" s="158"/>
      <c r="CZ117" s="158"/>
      <c r="DA117" s="158"/>
      <c r="DB117" s="158"/>
      <c r="DC117" s="158"/>
      <c r="DD117" s="158"/>
      <c r="DE117" s="158"/>
      <c r="DF117" s="158"/>
      <c r="DG117" s="158"/>
      <c r="DH117" s="158"/>
      <c r="DI117" s="158"/>
      <c r="DJ117" s="158"/>
      <c r="DK117" s="158"/>
      <c r="DL117" s="158"/>
      <c r="DM117" s="158"/>
      <c r="DN117" s="158"/>
      <c r="DO117" s="158"/>
      <c r="DP117" s="158"/>
      <c r="DQ117" s="158"/>
      <c r="DR117" s="158"/>
      <c r="DS117" s="158"/>
      <c r="DT117" s="158"/>
      <c r="DU117" s="158"/>
      <c r="DV117" s="158"/>
      <c r="DW117" s="158"/>
      <c r="DX117" s="158"/>
      <c r="DY117" s="158"/>
      <c r="DZ117" s="158"/>
      <c r="EA117" s="158"/>
      <c r="EB117" s="158"/>
      <c r="EC117" s="158"/>
      <c r="ED117" s="158"/>
      <c r="EE117" s="158"/>
      <c r="EF117" s="158"/>
      <c r="EG117" s="158"/>
      <c r="EH117" s="158"/>
      <c r="EI117" s="158"/>
      <c r="EJ117" s="158"/>
      <c r="EK117" s="158"/>
      <c r="EL117" s="158"/>
      <c r="EM117" s="158"/>
      <c r="EN117" s="158"/>
      <c r="EO117" s="158"/>
      <c r="EP117" s="158"/>
      <c r="EQ117" s="158"/>
      <c r="ER117" s="158"/>
      <c r="ES117" s="158"/>
      <c r="ET117" s="158"/>
      <c r="EU117" s="158"/>
      <c r="EV117" s="158"/>
      <c r="EW117" s="158"/>
      <c r="EX117" s="158"/>
      <c r="EY117" s="158"/>
      <c r="EZ117" s="158"/>
      <c r="FA117" s="158"/>
      <c r="FB117" s="158"/>
      <c r="FC117" s="158"/>
      <c r="FD117" s="158"/>
      <c r="FE117" s="158"/>
      <c r="FF117" s="158"/>
      <c r="FG117" s="158"/>
      <c r="FH117" s="158"/>
      <c r="FI117" s="158"/>
      <c r="FJ117" s="158"/>
      <c r="FK117" s="158"/>
      <c r="FL117" s="158"/>
      <c r="FM117" s="158"/>
      <c r="FN117" s="158"/>
      <c r="FO117" s="158"/>
      <c r="FP117" s="158"/>
      <c r="FQ117" s="158"/>
      <c r="FR117" s="158"/>
      <c r="FS117" s="158"/>
      <c r="FT117" s="158"/>
      <c r="FU117" s="158"/>
      <c r="FV117" s="158"/>
      <c r="FW117" s="158"/>
      <c r="FX117" s="158"/>
      <c r="FY117" s="158"/>
      <c r="FZ117" s="158"/>
      <c r="GA117" s="158"/>
      <c r="GB117" s="158"/>
      <c r="GC117" s="158"/>
      <c r="GD117" s="158"/>
      <c r="GE117" s="158"/>
      <c r="GF117" s="158"/>
      <c r="GG117" s="158"/>
      <c r="GH117" s="158"/>
      <c r="GI117" s="158"/>
      <c r="GJ117" s="158"/>
      <c r="GK117" s="158"/>
      <c r="GL117" s="158"/>
      <c r="GM117" s="158"/>
      <c r="GN117" s="158"/>
      <c r="GO117" s="158"/>
      <c r="GP117" s="158"/>
      <c r="GQ117" s="158"/>
      <c r="GR117" s="158"/>
      <c r="GS117" s="158"/>
      <c r="GT117" s="158"/>
      <c r="GU117" s="158"/>
      <c r="GV117" s="158"/>
      <c r="GW117" s="158"/>
      <c r="GX117" s="158"/>
      <c r="GY117" s="158"/>
      <c r="GZ117" s="158"/>
      <c r="HA117" s="158"/>
      <c r="HB117" s="158"/>
      <c r="HC117" s="158"/>
      <c r="HD117" s="158"/>
      <c r="HE117" s="158"/>
      <c r="HF117" s="158"/>
      <c r="HG117" s="158"/>
      <c r="HH117" s="158"/>
      <c r="HI117" s="158"/>
      <c r="HJ117" s="158"/>
      <c r="HK117" s="158"/>
      <c r="HL117" s="158"/>
      <c r="HM117" s="158"/>
      <c r="HN117" s="158"/>
      <c r="HO117" s="158"/>
      <c r="HP117" s="158"/>
      <c r="HQ117" s="158"/>
      <c r="HR117" s="158"/>
      <c r="HS117" s="158"/>
      <c r="HT117" s="158"/>
      <c r="HU117" s="158"/>
      <c r="HV117" s="158"/>
      <c r="HW117" s="158"/>
      <c r="HX117" s="158"/>
      <c r="HY117" s="158"/>
      <c r="HZ117" s="158"/>
      <c r="IA117" s="158"/>
      <c r="IB117" s="158"/>
      <c r="IC117" s="158"/>
      <c r="ID117" s="158"/>
      <c r="IE117" s="158"/>
      <c r="IF117" s="158"/>
      <c r="IG117" s="158"/>
      <c r="IH117" s="158"/>
      <c r="II117" s="158"/>
      <c r="IJ117" s="158"/>
      <c r="IK117" s="158"/>
      <c r="IL117" s="158"/>
      <c r="IM117" s="158"/>
      <c r="IN117" s="158"/>
      <c r="IO117" s="158"/>
      <c r="IP117" s="158"/>
      <c r="IQ117" s="158"/>
      <c r="IR117" s="158"/>
      <c r="IS117" s="158"/>
      <c r="IT117" s="158"/>
      <c r="IU117" s="158"/>
      <c r="IV117" s="158"/>
      <c r="IW117" s="158"/>
      <c r="IX117" s="158"/>
      <c r="IY117" s="158"/>
      <c r="IZ117" s="158"/>
      <c r="JA117" s="158"/>
      <c r="JB117" s="158"/>
      <c r="JC117" s="158"/>
      <c r="JD117" s="158"/>
      <c r="JE117" s="158"/>
      <c r="JF117" s="158"/>
      <c r="JG117" s="158"/>
      <c r="JH117" s="158"/>
      <c r="JI117" s="158"/>
      <c r="JJ117" s="158"/>
      <c r="JK117" s="158"/>
      <c r="JL117" s="158"/>
      <c r="JM117" s="158"/>
      <c r="JN117" s="158"/>
      <c r="JO117" s="158"/>
      <c r="JP117" s="158"/>
      <c r="JQ117" s="158"/>
      <c r="JR117" s="158"/>
      <c r="JS117" s="158"/>
      <c r="JT117" s="158"/>
      <c r="JU117" s="158"/>
      <c r="JV117" s="158"/>
      <c r="JW117" s="158"/>
      <c r="JX117" s="158"/>
      <c r="JY117" s="158"/>
      <c r="JZ117" s="158"/>
      <c r="KA117" s="158"/>
      <c r="KB117" s="158"/>
      <c r="KC117" s="158"/>
      <c r="KD117" s="158"/>
      <c r="KE117" s="158"/>
      <c r="KF117" s="158"/>
      <c r="KG117" s="158"/>
      <c r="KH117" s="158"/>
      <c r="KI117" s="158"/>
      <c r="KJ117" s="158"/>
      <c r="KK117" s="158"/>
      <c r="KL117" s="158"/>
      <c r="KM117" s="158"/>
      <c r="KN117" s="158"/>
      <c r="KO117" s="158"/>
      <c r="KP117" s="158"/>
      <c r="KQ117" s="158"/>
      <c r="KR117" s="158"/>
      <c r="KS117" s="158"/>
      <c r="KT117" s="158"/>
      <c r="KU117" s="158"/>
      <c r="KV117" s="158"/>
      <c r="KW117" s="158"/>
      <c r="KX117" s="158"/>
      <c r="KY117" s="158"/>
      <c r="KZ117" s="158"/>
      <c r="LA117" s="158"/>
      <c r="LB117" s="158"/>
      <c r="LC117" s="158"/>
      <c r="LD117" s="158"/>
      <c r="LE117" s="158"/>
      <c r="LF117" s="158"/>
      <c r="LG117" s="158"/>
      <c r="LH117" s="158"/>
      <c r="LI117" s="158"/>
      <c r="LJ117" s="158"/>
      <c r="LK117" s="158"/>
      <c r="LL117" s="158"/>
      <c r="LM117" s="158"/>
      <c r="LN117" s="158"/>
      <c r="LO117" s="158"/>
      <c r="LP117" s="158"/>
      <c r="LQ117" s="158"/>
      <c r="LR117" s="158"/>
      <c r="LS117" s="158"/>
      <c r="LT117" s="158"/>
      <c r="LU117" s="158"/>
      <c r="LV117" s="158"/>
      <c r="LW117" s="158"/>
      <c r="LX117" s="158"/>
      <c r="LY117" s="158"/>
      <c r="LZ117" s="158"/>
      <c r="MA117" s="158"/>
      <c r="MB117" s="158"/>
      <c r="MC117" s="158"/>
      <c r="MD117" s="158"/>
      <c r="ME117" s="158"/>
      <c r="MF117" s="158"/>
      <c r="MG117" s="158"/>
      <c r="MH117" s="158"/>
      <c r="MI117" s="158"/>
      <c r="MJ117" s="158"/>
      <c r="MK117" s="158"/>
      <c r="ML117" s="158"/>
      <c r="MM117" s="158"/>
      <c r="MN117" s="158"/>
      <c r="MO117" s="158"/>
      <c r="MP117" s="158"/>
      <c r="MQ117" s="158"/>
      <c r="MR117" s="158"/>
      <c r="MS117" s="158"/>
      <c r="MT117" s="158"/>
      <c r="MU117" s="158"/>
      <c r="MV117" s="158"/>
      <c r="MW117" s="158"/>
      <c r="MX117" s="158"/>
      <c r="MY117" s="158"/>
      <c r="MZ117" s="158"/>
      <c r="NA117" s="158"/>
      <c r="NB117" s="158"/>
      <c r="NC117" s="158"/>
      <c r="ND117" s="158"/>
      <c r="NE117" s="158"/>
      <c r="NF117" s="158"/>
      <c r="NG117" s="158"/>
      <c r="NH117" s="158"/>
      <c r="NI117" s="158"/>
      <c r="NJ117" s="158"/>
      <c r="NK117" s="158"/>
      <c r="NL117" s="158"/>
      <c r="NM117" s="158"/>
      <c r="NN117" s="158"/>
      <c r="NO117" s="158"/>
      <c r="NP117" s="158"/>
      <c r="NQ117" s="158"/>
      <c r="NR117" s="158"/>
      <c r="NS117" s="158"/>
      <c r="NT117" s="158"/>
      <c r="NU117" s="158"/>
      <c r="NV117" s="158"/>
      <c r="NW117" s="158"/>
      <c r="NX117" s="158"/>
      <c r="NY117" s="158"/>
      <c r="NZ117" s="158"/>
      <c r="OA117" s="158"/>
      <c r="OB117" s="158"/>
      <c r="OC117" s="158"/>
      <c r="OD117" s="158"/>
      <c r="OE117" s="158"/>
      <c r="OF117" s="158"/>
      <c r="OG117" s="158"/>
      <c r="OH117" s="158"/>
      <c r="OI117" s="158"/>
      <c r="OJ117" s="158"/>
      <c r="OK117" s="158"/>
      <c r="OL117" s="158"/>
      <c r="OM117" s="158"/>
      <c r="ON117" s="158"/>
      <c r="OO117" s="158"/>
      <c r="OP117" s="158"/>
      <c r="OQ117" s="158"/>
      <c r="OR117" s="158"/>
      <c r="OS117" s="158"/>
      <c r="OT117" s="158"/>
      <c r="OU117" s="158"/>
      <c r="OV117" s="158"/>
      <c r="OW117" s="158"/>
      <c r="OX117" s="158"/>
      <c r="OY117" s="158"/>
      <c r="OZ117" s="158"/>
      <c r="PA117" s="158"/>
      <c r="PB117" s="158"/>
      <c r="PC117" s="158"/>
      <c r="PD117" s="158"/>
      <c r="PE117" s="158"/>
      <c r="PF117" s="158"/>
      <c r="PG117" s="158"/>
      <c r="PH117" s="158"/>
      <c r="PI117" s="158"/>
      <c r="PJ117" s="158"/>
      <c r="PK117" s="158"/>
      <c r="PL117" s="158"/>
      <c r="PM117" s="158"/>
      <c r="PN117" s="158"/>
      <c r="PO117" s="158"/>
      <c r="PP117" s="158"/>
      <c r="PQ117" s="158"/>
      <c r="PR117" s="158"/>
      <c r="PS117" s="158"/>
      <c r="PT117" s="158"/>
      <c r="PU117" s="158"/>
      <c r="PV117" s="158"/>
      <c r="PW117" s="158"/>
      <c r="PX117" s="158"/>
      <c r="PY117" s="158"/>
      <c r="PZ117" s="158"/>
      <c r="QA117" s="158"/>
      <c r="QB117" s="158"/>
      <c r="QC117" s="158"/>
      <c r="QD117" s="158"/>
      <c r="QE117" s="158"/>
      <c r="QF117" s="158"/>
      <c r="QG117" s="158"/>
      <c r="QH117" s="158"/>
      <c r="QI117" s="158"/>
      <c r="QJ117" s="158"/>
      <c r="QK117" s="158"/>
      <c r="QL117" s="158"/>
      <c r="QM117" s="158"/>
      <c r="QN117" s="158"/>
      <c r="QO117" s="158"/>
      <c r="QP117" s="158"/>
      <c r="QQ117" s="158"/>
      <c r="QR117" s="158"/>
      <c r="QS117" s="158"/>
      <c r="QT117" s="158"/>
      <c r="QU117" s="158"/>
      <c r="QV117" s="158"/>
      <c r="QW117" s="158"/>
      <c r="QX117" s="158"/>
      <c r="QY117" s="158"/>
      <c r="QZ117" s="158"/>
      <c r="RA117" s="158"/>
      <c r="RB117" s="158"/>
      <c r="RC117" s="158"/>
      <c r="RD117" s="158"/>
      <c r="RE117" s="158"/>
      <c r="RF117" s="158"/>
      <c r="RG117" s="158"/>
      <c r="RH117" s="158"/>
      <c r="RI117" s="158"/>
      <c r="RJ117" s="158"/>
      <c r="RK117" s="158"/>
      <c r="RL117" s="158"/>
      <c r="RM117" s="158"/>
      <c r="RN117" s="158"/>
      <c r="RO117" s="158"/>
      <c r="RP117" s="158"/>
      <c r="RQ117" s="158"/>
      <c r="RR117" s="158"/>
      <c r="RS117" s="158"/>
      <c r="RT117" s="158"/>
      <c r="RU117" s="158"/>
      <c r="RV117" s="158"/>
      <c r="RW117" s="158"/>
      <c r="RX117" s="158"/>
      <c r="RY117" s="158"/>
      <c r="RZ117" s="158"/>
      <c r="SA117" s="158"/>
      <c r="SB117" s="158"/>
      <c r="SC117" s="158"/>
      <c r="SD117" s="158"/>
      <c r="SE117" s="158"/>
      <c r="SF117" s="158"/>
      <c r="SG117" s="158"/>
      <c r="SH117" s="158"/>
      <c r="SI117" s="158"/>
      <c r="SJ117" s="158"/>
      <c r="SK117" s="158"/>
      <c r="SL117" s="158"/>
      <c r="SM117" s="158"/>
      <c r="SN117" s="158"/>
      <c r="SO117" s="158"/>
      <c r="SP117" s="158"/>
      <c r="SQ117" s="158"/>
      <c r="SR117" s="158"/>
      <c r="SS117" s="158"/>
      <c r="ST117" s="158"/>
      <c r="SU117" s="158"/>
      <c r="SV117" s="158"/>
      <c r="SW117" s="158"/>
      <c r="SX117" s="158"/>
      <c r="SY117" s="158"/>
      <c r="SZ117" s="158"/>
      <c r="TA117" s="158"/>
      <c r="TB117" s="158"/>
      <c r="TC117" s="158"/>
      <c r="TD117" s="158"/>
      <c r="TE117" s="158"/>
      <c r="TF117" s="158"/>
      <c r="TG117" s="158"/>
      <c r="TH117" s="158"/>
      <c r="TI117" s="158"/>
      <c r="TJ117" s="158"/>
      <c r="TK117" s="158"/>
      <c r="TL117" s="158"/>
      <c r="TM117" s="158"/>
      <c r="TN117" s="158"/>
      <c r="TO117" s="158"/>
      <c r="TP117" s="158"/>
      <c r="TQ117" s="158"/>
      <c r="TR117" s="158"/>
      <c r="TS117" s="158"/>
      <c r="TT117" s="158"/>
      <c r="TU117" s="158"/>
      <c r="TV117" s="158"/>
      <c r="TW117" s="158"/>
      <c r="TX117" s="158"/>
      <c r="TY117" s="158"/>
      <c r="TZ117" s="158"/>
      <c r="UA117" s="158"/>
      <c r="UB117" s="158"/>
      <c r="UC117" s="158"/>
      <c r="UD117" s="158"/>
      <c r="UE117" s="158"/>
      <c r="UF117" s="158"/>
      <c r="UG117" s="158"/>
      <c r="UH117" s="158"/>
      <c r="UI117" s="158"/>
      <c r="UJ117" s="158"/>
      <c r="UK117" s="158"/>
      <c r="UL117" s="158"/>
      <c r="UM117" s="158"/>
      <c r="UN117" s="158"/>
      <c r="UO117" s="158"/>
      <c r="UP117" s="158"/>
      <c r="UQ117" s="158"/>
      <c r="US117" s="158"/>
      <c r="UT117" s="158"/>
      <c r="UU117" s="158"/>
      <c r="UV117" s="158"/>
      <c r="UW117" s="158"/>
      <c r="UX117" s="158"/>
      <c r="UY117" s="158"/>
      <c r="UZ117" s="158"/>
      <c r="VA117" s="158"/>
      <c r="VB117" s="158"/>
      <c r="VC117" s="158"/>
      <c r="VD117" s="158"/>
      <c r="VE117" s="158"/>
      <c r="VF117" s="158"/>
      <c r="VG117" s="158"/>
      <c r="VH117" s="158"/>
      <c r="VI117" s="158"/>
      <c r="VJ117" s="158"/>
      <c r="VK117" s="158"/>
      <c r="VL117" s="158"/>
      <c r="VN117" s="158"/>
      <c r="VO117" s="158"/>
      <c r="VP117" s="158"/>
      <c r="VQ117" s="158"/>
      <c r="VR117" s="158"/>
      <c r="VS117" s="158"/>
      <c r="VT117" s="158"/>
      <c r="VU117" s="158"/>
      <c r="VV117" s="158"/>
      <c r="VW117" s="158"/>
      <c r="VX117" s="158"/>
      <c r="VY117" s="158"/>
      <c r="VZ117" s="158"/>
      <c r="WA117" s="158"/>
      <c r="WB117" s="158"/>
      <c r="WC117" s="158"/>
      <c r="WD117" s="158"/>
      <c r="WE117" s="158"/>
      <c r="WF117" s="158"/>
      <c r="WG117" s="158"/>
      <c r="WI117" s="158"/>
      <c r="WJ117" s="158"/>
      <c r="WK117" s="158"/>
      <c r="WL117" s="158"/>
      <c r="WM117" s="158"/>
      <c r="WN117" s="158"/>
      <c r="WO117" s="158"/>
      <c r="WP117" s="158"/>
      <c r="WQ117" s="158"/>
      <c r="WR117" s="158"/>
      <c r="WS117" s="158"/>
      <c r="WT117" s="158"/>
      <c r="WU117" s="158"/>
      <c r="WV117" s="158"/>
      <c r="WW117" s="158"/>
      <c r="WX117" s="158"/>
      <c r="WY117" s="158"/>
      <c r="WZ117" s="158"/>
      <c r="XA117" s="158"/>
      <c r="XB117" s="158"/>
      <c r="XD117" s="158"/>
      <c r="XE117" s="158"/>
      <c r="XF117" s="158"/>
      <c r="XG117" s="158"/>
      <c r="XH117" s="158"/>
      <c r="XI117" s="158"/>
      <c r="XJ117" s="158"/>
      <c r="XK117" s="158"/>
      <c r="XL117" s="158"/>
      <c r="XM117" s="158"/>
      <c r="XN117" s="158"/>
      <c r="XO117" s="158"/>
      <c r="XP117" s="158"/>
      <c r="XQ117" s="158"/>
      <c r="XR117" s="158"/>
      <c r="XS117" s="158"/>
      <c r="XT117" s="158"/>
      <c r="XU117" s="158"/>
      <c r="XV117" s="158"/>
      <c r="XW117" s="158"/>
      <c r="XY117" s="158"/>
      <c r="XZ117" s="158"/>
      <c r="YA117" s="158"/>
      <c r="YB117" s="158"/>
      <c r="YC117" s="158"/>
      <c r="YD117" s="158"/>
      <c r="YE117" s="158"/>
      <c r="YF117" s="158"/>
      <c r="YG117" s="158"/>
      <c r="YH117" s="158"/>
      <c r="YI117" s="158"/>
      <c r="YJ117" s="158"/>
      <c r="YK117" s="158"/>
      <c r="YL117" s="158"/>
      <c r="YM117" s="158"/>
      <c r="YN117" s="158"/>
      <c r="YO117" s="158"/>
      <c r="YP117" s="158"/>
      <c r="YQ117" s="158"/>
      <c r="YR117" s="158"/>
      <c r="YT117" s="158"/>
      <c r="YU117" s="158"/>
      <c r="YV117" s="158"/>
      <c r="YW117" s="158"/>
      <c r="YX117" s="158"/>
      <c r="YY117" s="158"/>
      <c r="YZ117" s="158"/>
      <c r="ZA117" s="158"/>
      <c r="ZB117" s="158"/>
      <c r="ZC117" s="158"/>
      <c r="ZD117" s="158"/>
      <c r="ZE117" s="158"/>
      <c r="ZF117" s="158"/>
      <c r="ZG117" s="158"/>
      <c r="ZH117" s="158"/>
      <c r="ZI117" s="158"/>
      <c r="ZJ117" s="158"/>
      <c r="ZK117" s="158"/>
      <c r="ZL117" s="158"/>
      <c r="ZM117" s="158"/>
      <c r="ZO117" s="158"/>
      <c r="ZP117" s="158"/>
      <c r="ZQ117" s="158"/>
      <c r="ZR117" s="158"/>
      <c r="ZS117" s="158"/>
      <c r="ZT117" s="158"/>
      <c r="ZU117" s="158"/>
      <c r="ZV117" s="158"/>
      <c r="ZW117" s="158"/>
      <c r="ZX117" s="158"/>
      <c r="ZY117" s="158"/>
      <c r="ZZ117" s="158"/>
      <c r="AAA117" s="158"/>
      <c r="AAB117" s="158"/>
      <c r="AAC117" s="158"/>
      <c r="AAD117" s="158"/>
      <c r="AAE117" s="158"/>
      <c r="AAF117" s="158"/>
      <c r="AAG117" s="158"/>
      <c r="AAH117" s="158"/>
      <c r="AAJ117" s="158"/>
      <c r="AAK117" s="158"/>
      <c r="AAL117" s="158"/>
      <c r="AAM117" s="158"/>
      <c r="AAN117" s="158"/>
      <c r="AAO117" s="158"/>
      <c r="AAP117" s="158"/>
      <c r="AAQ117" s="158"/>
      <c r="AAR117" s="158"/>
      <c r="AAS117" s="158"/>
      <c r="AAT117" s="158"/>
      <c r="AAU117" s="158"/>
      <c r="AAV117" s="158"/>
      <c r="AAW117" s="158"/>
      <c r="AAX117" s="158"/>
      <c r="AAY117" s="158"/>
      <c r="AAZ117" s="158"/>
      <c r="ABA117" s="158"/>
      <c r="ABB117" s="158"/>
      <c r="ABC117" s="158"/>
      <c r="ABE117" s="158"/>
      <c r="ABF117" s="158"/>
      <c r="ABG117" s="158"/>
      <c r="ABH117" s="158"/>
      <c r="ABI117" s="158"/>
      <c r="ABJ117" s="158"/>
      <c r="ABK117" s="158"/>
      <c r="ABL117" s="158"/>
      <c r="ABM117" s="158"/>
      <c r="ABN117" s="158"/>
      <c r="ABO117" s="158"/>
      <c r="ABP117" s="158"/>
      <c r="ABQ117" s="158"/>
      <c r="ABR117" s="158"/>
      <c r="ABS117" s="158"/>
      <c r="ABT117" s="158"/>
      <c r="ABU117" s="158"/>
      <c r="ABV117" s="158"/>
      <c r="ABW117" s="158"/>
      <c r="ABX117" s="158"/>
      <c r="ABZ117" s="158"/>
      <c r="ACA117" s="158"/>
      <c r="ACB117" s="158"/>
      <c r="ACC117" s="158"/>
      <c r="ACD117" s="158"/>
      <c r="ACE117" s="158"/>
      <c r="ACF117" s="158"/>
      <c r="ACG117" s="158"/>
      <c r="ACH117" s="158"/>
      <c r="ACI117" s="158"/>
      <c r="ACJ117" s="158"/>
      <c r="ACK117" s="158"/>
      <c r="ACL117" s="158"/>
      <c r="ACM117" s="158"/>
      <c r="ACN117" s="158"/>
      <c r="ACO117" s="158"/>
      <c r="ACP117" s="158"/>
      <c r="ACQ117" s="158"/>
      <c r="ACR117" s="158"/>
      <c r="ACS117" s="158"/>
      <c r="ACU117" s="158"/>
      <c r="ACV117" s="158"/>
      <c r="ACW117" s="158"/>
      <c r="ACX117" s="158"/>
      <c r="ACY117" s="158"/>
      <c r="ACZ117" s="158"/>
      <c r="ADA117" s="158"/>
      <c r="ADB117" s="158"/>
      <c r="ADC117" s="158"/>
      <c r="ADD117" s="158"/>
      <c r="ADE117" s="158"/>
      <c r="ADF117" s="158"/>
      <c r="ADG117" s="158"/>
      <c r="ADH117" s="158"/>
      <c r="ADI117" s="158"/>
      <c r="ADJ117" s="158"/>
      <c r="ADK117" s="158"/>
      <c r="ADL117" s="158"/>
      <c r="ADM117" s="158"/>
      <c r="ADN117" s="158"/>
      <c r="ADP117" s="158"/>
      <c r="ADQ117" s="158"/>
      <c r="ADR117" s="158"/>
      <c r="ADS117" s="158"/>
      <c r="ADT117" s="158"/>
      <c r="ADU117" s="158"/>
      <c r="ADV117" s="158"/>
      <c r="ADW117" s="158"/>
      <c r="ADX117" s="158"/>
      <c r="ADY117" s="158"/>
      <c r="ADZ117" s="158"/>
      <c r="AEA117" s="158"/>
      <c r="AEB117" s="158"/>
      <c r="AEC117" s="158"/>
      <c r="AED117" s="158"/>
      <c r="AEE117" s="158"/>
      <c r="AEF117" s="158"/>
      <c r="AEG117" s="158"/>
      <c r="AEH117" s="158"/>
      <c r="AEI117" s="158"/>
      <c r="AEK117" s="158"/>
      <c r="AEL117" s="158"/>
      <c r="AEM117" s="158"/>
      <c r="AEN117" s="158"/>
      <c r="AEO117" s="158"/>
      <c r="AEP117" s="158"/>
      <c r="AEQ117" s="158"/>
      <c r="AER117" s="158"/>
      <c r="AES117" s="158"/>
      <c r="AET117" s="158"/>
      <c r="AEU117" s="158"/>
      <c r="AEV117" s="158"/>
      <c r="AEW117" s="158"/>
      <c r="AEX117" s="158"/>
      <c r="AEY117" s="158"/>
      <c r="AEZ117" s="158"/>
      <c r="AFA117" s="158"/>
      <c r="AFB117" s="158"/>
      <c r="AFC117" s="158"/>
      <c r="AFD117" s="158"/>
    </row>
    <row r="118" spans="1:837" s="147" customFormat="1" ht="20.100000000000001" customHeight="1">
      <c r="A118" s="101" t="s">
        <v>517</v>
      </c>
      <c r="B118" s="102" t="s">
        <v>374</v>
      </c>
      <c r="C118" s="103" t="s">
        <v>518</v>
      </c>
      <c r="D118" s="103"/>
      <c r="E118" s="160"/>
      <c r="F118" s="213">
        <f>MIN(F119:F123)</f>
        <v>45605</v>
      </c>
      <c r="G118" s="213">
        <f>MAX(G119:G123)</f>
        <v>45741</v>
      </c>
      <c r="H118" s="112">
        <f t="shared" ref="H118:H119" si="95">$G118-$F118+1</f>
        <v>137</v>
      </c>
      <c r="I118" s="113">
        <f t="shared" ca="1" si="80"/>
        <v>0</v>
      </c>
      <c r="J118" s="203">
        <f ca="1">AVERAGE(J119:J123)*4</f>
        <v>0</v>
      </c>
      <c r="K118" s="105">
        <f ca="1">I118+J118/H118</f>
        <v>0</v>
      </c>
      <c r="L118" s="160"/>
      <c r="M118" s="160"/>
      <c r="N118" s="160"/>
      <c r="O118" s="160"/>
      <c r="P118" s="160"/>
      <c r="Q118" s="160"/>
      <c r="R118" s="160"/>
      <c r="S118" s="160"/>
      <c r="T118" s="160"/>
      <c r="U118" s="160"/>
      <c r="V118" s="160"/>
      <c r="W118" s="160"/>
      <c r="X118" s="160"/>
      <c r="Y118" s="160"/>
      <c r="Z118" s="160"/>
      <c r="AA118" s="160"/>
      <c r="AB118" s="160"/>
      <c r="AC118" s="160"/>
      <c r="AD118" s="160"/>
      <c r="AE118" s="160"/>
      <c r="AF118" s="160"/>
      <c r="AG118" s="160"/>
      <c r="AH118" s="160"/>
      <c r="AI118" s="160"/>
      <c r="AJ118" s="160"/>
      <c r="AK118" s="160"/>
      <c r="AL118" s="160"/>
      <c r="AM118" s="160"/>
      <c r="AN118" s="160"/>
      <c r="AO118" s="160"/>
      <c r="AP118" s="160"/>
      <c r="AQ118" s="160"/>
      <c r="AR118" s="160"/>
      <c r="AS118" s="160"/>
      <c r="AT118" s="160"/>
      <c r="AU118" s="160"/>
      <c r="AV118" s="160"/>
      <c r="AW118" s="160"/>
      <c r="AX118" s="160"/>
      <c r="AY118" s="160"/>
      <c r="AZ118" s="160"/>
      <c r="BA118" s="160"/>
      <c r="BB118" s="160"/>
      <c r="BC118" s="160"/>
      <c r="BD118" s="160"/>
      <c r="BE118" s="160"/>
      <c r="BF118" s="160"/>
      <c r="BG118" s="160"/>
      <c r="BH118" s="160"/>
      <c r="BI118" s="160"/>
      <c r="BJ118" s="160"/>
      <c r="BK118" s="160"/>
      <c r="BL118" s="160"/>
      <c r="BM118" s="160"/>
      <c r="BN118" s="160"/>
      <c r="BO118" s="160"/>
      <c r="BP118" s="160"/>
      <c r="BQ118" s="160"/>
      <c r="BR118" s="160"/>
      <c r="BS118" s="160"/>
      <c r="BT118" s="160"/>
      <c r="BU118" s="160"/>
      <c r="BV118" s="160"/>
      <c r="BW118" s="160"/>
      <c r="BX118" s="160"/>
      <c r="BY118" s="160"/>
      <c r="BZ118" s="160"/>
      <c r="CA118" s="160"/>
      <c r="CB118" s="160"/>
      <c r="CC118" s="160"/>
      <c r="CD118" s="160"/>
      <c r="CE118" s="160"/>
      <c r="CF118" s="160"/>
      <c r="CG118" s="160"/>
      <c r="CH118" s="160"/>
      <c r="CI118" s="160"/>
      <c r="CJ118" s="160"/>
      <c r="CK118" s="160"/>
      <c r="CL118" s="160"/>
      <c r="CM118" s="160"/>
      <c r="CN118" s="160"/>
      <c r="CO118" s="160"/>
      <c r="CP118" s="160"/>
      <c r="CQ118" s="160"/>
      <c r="CR118" s="160"/>
      <c r="CS118" s="160"/>
      <c r="CT118" s="160"/>
      <c r="CU118" s="160"/>
      <c r="CV118" s="160"/>
      <c r="CW118" s="160"/>
      <c r="CX118" s="160"/>
      <c r="CY118" s="160"/>
      <c r="CZ118" s="160"/>
      <c r="DA118" s="160"/>
      <c r="DB118" s="160"/>
      <c r="DC118" s="160"/>
      <c r="DD118" s="160"/>
      <c r="DE118" s="160"/>
      <c r="DF118" s="160"/>
      <c r="DG118" s="160"/>
      <c r="DH118" s="160"/>
      <c r="DI118" s="160"/>
      <c r="DJ118" s="160"/>
      <c r="DK118" s="160"/>
      <c r="DL118" s="160"/>
      <c r="DM118" s="160"/>
      <c r="DN118" s="160"/>
      <c r="DO118" s="160"/>
      <c r="DP118" s="160"/>
      <c r="DQ118" s="160"/>
      <c r="DR118" s="160"/>
      <c r="DS118" s="160"/>
      <c r="DT118" s="160"/>
      <c r="DU118" s="160"/>
      <c r="DV118" s="160"/>
      <c r="DW118" s="160"/>
      <c r="DX118" s="160"/>
      <c r="DY118" s="160"/>
      <c r="DZ118" s="160"/>
      <c r="EA118" s="160"/>
      <c r="EB118" s="160"/>
      <c r="EC118" s="160"/>
      <c r="ED118" s="160"/>
      <c r="EE118" s="160"/>
      <c r="EF118" s="160"/>
      <c r="EG118" s="160"/>
      <c r="EH118" s="160"/>
      <c r="EI118" s="160"/>
      <c r="EJ118" s="160"/>
      <c r="EK118" s="160"/>
      <c r="EL118" s="160"/>
      <c r="EM118" s="160"/>
      <c r="EN118" s="160"/>
      <c r="EO118" s="160"/>
      <c r="EP118" s="160"/>
      <c r="EQ118" s="160"/>
      <c r="ER118" s="160"/>
      <c r="ES118" s="160"/>
      <c r="ET118" s="160"/>
      <c r="EU118" s="160"/>
      <c r="EV118" s="160"/>
      <c r="EW118" s="160"/>
      <c r="EX118" s="160"/>
      <c r="EY118" s="160"/>
      <c r="EZ118" s="160"/>
      <c r="FA118" s="160"/>
      <c r="FB118" s="160"/>
      <c r="FC118" s="160"/>
      <c r="FD118" s="160"/>
      <c r="FE118" s="160"/>
      <c r="FF118" s="160"/>
      <c r="FG118" s="160"/>
      <c r="FH118" s="160"/>
      <c r="FI118" s="160"/>
      <c r="FJ118" s="160"/>
      <c r="FK118" s="160"/>
      <c r="FL118" s="160"/>
      <c r="FM118" s="160"/>
      <c r="FN118" s="160"/>
      <c r="FO118" s="160"/>
      <c r="FP118" s="160"/>
      <c r="FQ118" s="160"/>
      <c r="FR118" s="160"/>
      <c r="FS118" s="160"/>
      <c r="FT118" s="160"/>
      <c r="FU118" s="160"/>
      <c r="FV118" s="160"/>
      <c r="FW118" s="160"/>
      <c r="FX118" s="160"/>
      <c r="FY118" s="160"/>
      <c r="FZ118" s="160"/>
      <c r="GA118" s="160"/>
      <c r="GB118" s="160"/>
      <c r="GC118" s="160"/>
      <c r="GD118" s="160"/>
      <c r="GE118" s="160"/>
      <c r="GF118" s="160"/>
      <c r="GG118" s="160"/>
      <c r="GH118" s="160"/>
      <c r="GI118" s="160"/>
      <c r="GJ118" s="160"/>
      <c r="GK118" s="160"/>
      <c r="GL118" s="160"/>
      <c r="GM118" s="160"/>
      <c r="GN118" s="160"/>
      <c r="GO118" s="160"/>
      <c r="GP118" s="160"/>
      <c r="GQ118" s="160"/>
      <c r="GR118" s="160"/>
      <c r="GS118" s="160"/>
      <c r="GT118" s="160"/>
      <c r="GU118" s="160"/>
      <c r="GV118" s="160"/>
      <c r="GW118" s="160"/>
      <c r="GX118" s="160"/>
      <c r="GY118" s="160"/>
      <c r="GZ118" s="160"/>
      <c r="HA118" s="160"/>
      <c r="HB118" s="160"/>
      <c r="HC118" s="160"/>
      <c r="HD118" s="160"/>
      <c r="HE118" s="160"/>
      <c r="HF118" s="160"/>
      <c r="HG118" s="160"/>
      <c r="HH118" s="160"/>
      <c r="HI118" s="160"/>
      <c r="HJ118" s="160"/>
      <c r="HK118" s="160"/>
      <c r="HL118" s="160"/>
      <c r="HM118" s="160"/>
      <c r="HN118" s="160"/>
      <c r="HO118" s="160"/>
      <c r="HP118" s="160"/>
      <c r="HQ118" s="160"/>
      <c r="HR118" s="160"/>
      <c r="HS118" s="160"/>
      <c r="HT118" s="160"/>
      <c r="HU118" s="160"/>
      <c r="HV118" s="160"/>
      <c r="HW118" s="160"/>
      <c r="HX118" s="160"/>
      <c r="HY118" s="160"/>
      <c r="HZ118" s="160"/>
      <c r="IA118" s="160"/>
      <c r="IB118" s="160"/>
      <c r="IC118" s="160"/>
      <c r="ID118" s="160"/>
      <c r="IE118" s="160"/>
      <c r="IF118" s="160"/>
      <c r="IG118" s="160"/>
      <c r="IH118" s="160"/>
      <c r="II118" s="160"/>
      <c r="IJ118" s="160"/>
      <c r="IK118" s="160"/>
      <c r="IL118" s="160"/>
      <c r="IM118" s="160"/>
      <c r="IN118" s="160"/>
      <c r="IO118" s="160"/>
      <c r="IP118" s="160"/>
      <c r="IQ118" s="160"/>
      <c r="IR118" s="160"/>
      <c r="IS118" s="160"/>
      <c r="IT118" s="160"/>
      <c r="IU118" s="160"/>
      <c r="IV118" s="160"/>
      <c r="IW118" s="160"/>
      <c r="IX118" s="160"/>
      <c r="IY118" s="160"/>
      <c r="IZ118" s="160"/>
      <c r="JA118" s="160"/>
      <c r="JB118" s="160"/>
      <c r="JC118" s="160"/>
      <c r="JD118" s="160"/>
      <c r="JE118" s="160"/>
      <c r="JF118" s="160"/>
      <c r="JG118" s="160"/>
      <c r="JH118" s="160"/>
      <c r="JI118" s="160"/>
      <c r="JJ118" s="160"/>
      <c r="JK118" s="160"/>
      <c r="JL118" s="160"/>
      <c r="JM118" s="160"/>
      <c r="JN118" s="160"/>
      <c r="JO118" s="160"/>
      <c r="JP118" s="160"/>
      <c r="JQ118" s="160"/>
      <c r="JR118" s="160"/>
      <c r="JS118" s="160"/>
      <c r="JT118" s="160"/>
      <c r="JU118" s="160"/>
      <c r="JV118" s="160"/>
      <c r="JW118" s="160"/>
      <c r="JX118" s="160"/>
      <c r="JY118" s="160"/>
      <c r="JZ118" s="160"/>
      <c r="KA118" s="160"/>
      <c r="KB118" s="160"/>
      <c r="KC118" s="160"/>
      <c r="KD118" s="160"/>
      <c r="KE118" s="160"/>
      <c r="KF118" s="160"/>
      <c r="KG118" s="160"/>
      <c r="KH118" s="160"/>
      <c r="KI118" s="160"/>
      <c r="KJ118" s="160"/>
      <c r="KK118" s="160"/>
      <c r="KL118" s="160"/>
      <c r="KM118" s="160"/>
      <c r="KN118" s="160"/>
      <c r="KO118" s="160"/>
      <c r="KP118" s="160"/>
      <c r="KQ118" s="160"/>
      <c r="KR118" s="160"/>
      <c r="KS118" s="160"/>
      <c r="KT118" s="160"/>
      <c r="KU118" s="160"/>
      <c r="KV118" s="160"/>
      <c r="KW118" s="160"/>
      <c r="KX118" s="160"/>
      <c r="KY118" s="160"/>
      <c r="KZ118" s="160"/>
      <c r="LA118" s="160"/>
      <c r="LB118" s="160"/>
      <c r="LC118" s="160"/>
      <c r="LD118" s="160"/>
      <c r="LE118" s="160"/>
      <c r="LF118" s="160"/>
      <c r="LG118" s="160"/>
      <c r="LH118" s="160"/>
      <c r="LI118" s="160"/>
      <c r="LJ118" s="160"/>
      <c r="LK118" s="160"/>
      <c r="LL118" s="160"/>
      <c r="LM118" s="160"/>
      <c r="LN118" s="160"/>
      <c r="LO118" s="160"/>
      <c r="LP118" s="160"/>
      <c r="LQ118" s="160"/>
      <c r="LR118" s="160"/>
      <c r="LS118" s="160"/>
      <c r="LT118" s="160"/>
      <c r="LU118" s="160"/>
      <c r="LV118" s="160"/>
      <c r="LW118" s="160"/>
      <c r="LX118" s="160"/>
      <c r="LY118" s="160"/>
      <c r="LZ118" s="160"/>
      <c r="MA118" s="160"/>
      <c r="MB118" s="160"/>
      <c r="MC118" s="160"/>
      <c r="MD118" s="160"/>
      <c r="ME118" s="160"/>
      <c r="MF118" s="160"/>
      <c r="MG118" s="160"/>
      <c r="MH118" s="160"/>
      <c r="MI118" s="160"/>
      <c r="MJ118" s="160"/>
      <c r="MK118" s="160"/>
      <c r="ML118" s="160"/>
      <c r="MM118" s="160"/>
      <c r="MN118" s="160"/>
      <c r="MO118" s="160"/>
      <c r="MP118" s="160"/>
      <c r="MQ118" s="160"/>
      <c r="MR118" s="160"/>
      <c r="MS118" s="160"/>
      <c r="MT118" s="160"/>
      <c r="MU118" s="160"/>
      <c r="MV118" s="160"/>
      <c r="MW118" s="160"/>
      <c r="MX118" s="160"/>
      <c r="MY118" s="160"/>
      <c r="MZ118" s="160"/>
      <c r="NA118" s="160"/>
      <c r="NB118" s="160"/>
      <c r="NC118" s="160"/>
      <c r="ND118" s="160"/>
      <c r="NE118" s="160"/>
      <c r="NF118" s="160"/>
      <c r="NG118" s="160"/>
      <c r="NH118" s="160"/>
      <c r="NI118" s="160"/>
      <c r="NJ118" s="160"/>
      <c r="NK118" s="160"/>
      <c r="NL118" s="160"/>
      <c r="NM118" s="160"/>
      <c r="NN118" s="160"/>
      <c r="NO118" s="160"/>
      <c r="NP118" s="160"/>
      <c r="NQ118" s="160"/>
      <c r="NR118" s="160"/>
      <c r="NS118" s="160"/>
      <c r="NT118" s="160"/>
      <c r="NU118" s="160"/>
      <c r="NV118" s="160"/>
      <c r="NW118" s="160"/>
      <c r="NX118" s="160"/>
      <c r="NY118" s="160"/>
      <c r="NZ118" s="160"/>
      <c r="OA118" s="160"/>
      <c r="OB118" s="160"/>
      <c r="OC118" s="160"/>
      <c r="OD118" s="160"/>
      <c r="OE118" s="160"/>
      <c r="OF118" s="160"/>
      <c r="OG118" s="160"/>
      <c r="OH118" s="160"/>
      <c r="OI118" s="160"/>
      <c r="OJ118" s="160"/>
      <c r="OK118" s="160"/>
      <c r="OL118" s="160"/>
      <c r="OM118" s="160"/>
      <c r="ON118" s="160"/>
      <c r="OO118" s="160"/>
      <c r="OP118" s="160"/>
      <c r="OQ118" s="160"/>
      <c r="OR118" s="160"/>
      <c r="OS118" s="160"/>
      <c r="OT118" s="160"/>
      <c r="OU118" s="160"/>
      <c r="OV118" s="160"/>
      <c r="OW118" s="160"/>
      <c r="OX118" s="160"/>
      <c r="OY118" s="160"/>
      <c r="OZ118" s="160"/>
      <c r="PA118" s="160"/>
      <c r="PB118" s="160"/>
      <c r="PC118" s="160"/>
      <c r="PD118" s="160"/>
      <c r="PE118" s="160"/>
      <c r="PF118" s="160"/>
      <c r="PG118" s="160"/>
      <c r="PH118" s="160"/>
      <c r="PI118" s="160"/>
      <c r="PJ118" s="160"/>
      <c r="PK118" s="160"/>
      <c r="PL118" s="160"/>
      <c r="PM118" s="160"/>
      <c r="PN118" s="160"/>
      <c r="PO118" s="160"/>
      <c r="PP118" s="160"/>
      <c r="PQ118" s="160"/>
      <c r="PR118" s="160"/>
      <c r="PS118" s="160"/>
      <c r="PT118" s="160"/>
      <c r="PU118" s="160"/>
      <c r="PV118" s="160"/>
      <c r="PW118" s="160"/>
      <c r="PX118" s="160"/>
      <c r="PY118" s="160"/>
      <c r="PZ118" s="160"/>
      <c r="QA118" s="160"/>
      <c r="QB118" s="160"/>
      <c r="QC118" s="160"/>
      <c r="QD118" s="160"/>
      <c r="QE118" s="160"/>
      <c r="QF118" s="160"/>
      <c r="QG118" s="160"/>
      <c r="QH118" s="160"/>
      <c r="QI118" s="160"/>
      <c r="QJ118" s="160"/>
      <c r="QK118" s="160"/>
      <c r="QL118" s="160"/>
      <c r="QM118" s="160"/>
      <c r="QN118" s="160"/>
      <c r="QO118" s="160"/>
      <c r="QP118" s="160"/>
      <c r="QQ118" s="160"/>
      <c r="QR118" s="160"/>
      <c r="QS118" s="160"/>
      <c r="QT118" s="160"/>
      <c r="QU118" s="160"/>
      <c r="QV118" s="160"/>
      <c r="QW118" s="160"/>
      <c r="QX118" s="160"/>
      <c r="QY118" s="160"/>
      <c r="QZ118" s="160"/>
      <c r="RA118" s="160"/>
      <c r="RB118" s="160"/>
      <c r="RC118" s="160"/>
      <c r="RD118" s="160"/>
      <c r="RE118" s="160"/>
      <c r="RF118" s="160"/>
      <c r="RG118" s="160"/>
      <c r="RH118" s="160"/>
      <c r="RI118" s="160"/>
      <c r="RJ118" s="160"/>
      <c r="RK118" s="160"/>
      <c r="RL118" s="160"/>
      <c r="RM118" s="160"/>
      <c r="RN118" s="160"/>
      <c r="RO118" s="160"/>
      <c r="RP118" s="160"/>
      <c r="RQ118" s="160"/>
      <c r="RR118" s="160"/>
      <c r="RS118" s="160"/>
      <c r="RT118" s="160"/>
      <c r="RU118" s="160"/>
      <c r="RV118" s="160"/>
      <c r="RW118" s="160"/>
      <c r="RX118" s="160"/>
      <c r="RY118" s="160"/>
      <c r="RZ118" s="160"/>
      <c r="SA118" s="160"/>
      <c r="SB118" s="160"/>
      <c r="SC118" s="160"/>
      <c r="SD118" s="160"/>
      <c r="SE118" s="160"/>
      <c r="SF118" s="160"/>
      <c r="SG118" s="160"/>
      <c r="SH118" s="160"/>
      <c r="SI118" s="160"/>
      <c r="SJ118" s="160"/>
      <c r="SK118" s="160"/>
      <c r="SL118" s="160"/>
      <c r="SM118" s="160"/>
      <c r="SN118" s="160"/>
      <c r="SO118" s="160"/>
      <c r="SP118" s="160"/>
      <c r="SQ118" s="160"/>
      <c r="SR118" s="160"/>
      <c r="SS118" s="160"/>
      <c r="ST118" s="160"/>
      <c r="SU118" s="160"/>
      <c r="SV118" s="160"/>
      <c r="SW118" s="160"/>
      <c r="SX118" s="160"/>
      <c r="SY118" s="160"/>
      <c r="SZ118" s="160"/>
      <c r="TA118" s="160"/>
      <c r="TB118" s="160"/>
      <c r="TC118" s="160"/>
      <c r="TD118" s="160"/>
      <c r="TE118" s="160"/>
      <c r="TF118" s="160"/>
      <c r="TG118" s="160"/>
      <c r="TH118" s="160"/>
      <c r="TI118" s="160"/>
      <c r="TJ118" s="160"/>
      <c r="TK118" s="160"/>
      <c r="TL118" s="160"/>
      <c r="TM118" s="160"/>
      <c r="TN118" s="160"/>
      <c r="TO118" s="160"/>
      <c r="TP118" s="160"/>
      <c r="TQ118" s="160"/>
      <c r="TR118" s="160"/>
      <c r="TS118" s="160"/>
      <c r="TT118" s="160"/>
      <c r="TU118" s="160"/>
      <c r="TV118" s="160"/>
      <c r="TW118" s="160"/>
      <c r="TX118" s="160"/>
      <c r="TY118" s="160"/>
      <c r="TZ118" s="160"/>
      <c r="UA118" s="160"/>
      <c r="UB118" s="160"/>
      <c r="UC118" s="160"/>
      <c r="UD118" s="160"/>
      <c r="UE118" s="160"/>
      <c r="UF118" s="160"/>
      <c r="UG118" s="160"/>
      <c r="UH118" s="160"/>
      <c r="UI118" s="160"/>
      <c r="UJ118" s="160"/>
      <c r="UK118" s="160"/>
      <c r="UL118" s="160"/>
      <c r="UM118" s="160"/>
      <c r="UN118" s="160"/>
      <c r="UO118" s="160"/>
      <c r="UP118" s="160"/>
      <c r="UQ118" s="160"/>
      <c r="UR118" s="161"/>
      <c r="US118" s="160"/>
      <c r="UT118" s="160"/>
      <c r="UU118" s="160"/>
      <c r="UV118" s="160"/>
      <c r="UW118" s="160"/>
      <c r="UX118" s="160"/>
      <c r="UY118" s="160"/>
      <c r="UZ118" s="160"/>
      <c r="VA118" s="160"/>
      <c r="VB118" s="160"/>
      <c r="VC118" s="160"/>
      <c r="VD118" s="160"/>
      <c r="VE118" s="160"/>
      <c r="VF118" s="160"/>
      <c r="VG118" s="160"/>
      <c r="VH118" s="160"/>
      <c r="VI118" s="160"/>
      <c r="VJ118" s="160"/>
      <c r="VK118" s="160"/>
      <c r="VL118" s="160"/>
      <c r="VM118" s="161"/>
      <c r="VN118" s="160"/>
      <c r="VO118" s="160"/>
      <c r="VP118" s="160"/>
      <c r="VQ118" s="160"/>
      <c r="VR118" s="160"/>
      <c r="VS118" s="160"/>
      <c r="VT118" s="160"/>
      <c r="VU118" s="160"/>
      <c r="VV118" s="160"/>
      <c r="VW118" s="160"/>
      <c r="VX118" s="160"/>
      <c r="VY118" s="160"/>
      <c r="VZ118" s="160"/>
      <c r="WA118" s="160"/>
      <c r="WB118" s="160"/>
      <c r="WC118" s="160"/>
      <c r="WD118" s="160"/>
      <c r="WE118" s="160"/>
      <c r="WF118" s="160"/>
      <c r="WG118" s="160"/>
      <c r="WH118" s="161"/>
      <c r="WI118" s="160"/>
      <c r="WJ118" s="160"/>
      <c r="WK118" s="160"/>
      <c r="WL118" s="160"/>
      <c r="WM118" s="160"/>
      <c r="WN118" s="160"/>
      <c r="WO118" s="160"/>
      <c r="WP118" s="160"/>
      <c r="WQ118" s="160"/>
      <c r="WR118" s="160"/>
      <c r="WS118" s="160"/>
      <c r="WT118" s="160"/>
      <c r="WU118" s="160"/>
      <c r="WV118" s="160"/>
      <c r="WW118" s="160"/>
      <c r="WX118" s="160"/>
      <c r="WY118" s="160"/>
      <c r="WZ118" s="160"/>
      <c r="XA118" s="160"/>
      <c r="XB118" s="160"/>
      <c r="XC118" s="161"/>
      <c r="XD118" s="160"/>
      <c r="XE118" s="160"/>
      <c r="XF118" s="160"/>
      <c r="XG118" s="160"/>
      <c r="XH118" s="160"/>
      <c r="XI118" s="160"/>
      <c r="XJ118" s="160"/>
      <c r="XK118" s="160"/>
      <c r="XL118" s="160"/>
      <c r="XM118" s="160"/>
      <c r="XN118" s="160"/>
      <c r="XO118" s="160"/>
      <c r="XP118" s="160"/>
      <c r="XQ118" s="160"/>
      <c r="XR118" s="160"/>
      <c r="XS118" s="160"/>
      <c r="XT118" s="160"/>
      <c r="XU118" s="160"/>
      <c r="XV118" s="160"/>
      <c r="XW118" s="160"/>
      <c r="XX118" s="161"/>
      <c r="XY118" s="160"/>
      <c r="XZ118" s="160"/>
      <c r="YA118" s="160"/>
      <c r="YB118" s="160"/>
      <c r="YC118" s="160"/>
      <c r="YD118" s="160"/>
      <c r="YE118" s="160"/>
      <c r="YF118" s="160"/>
      <c r="YG118" s="160"/>
      <c r="YH118" s="160"/>
      <c r="YI118" s="160"/>
      <c r="YJ118" s="160"/>
      <c r="YK118" s="160"/>
      <c r="YL118" s="160"/>
      <c r="YM118" s="160"/>
      <c r="YN118" s="160"/>
      <c r="YO118" s="160"/>
      <c r="YP118" s="160"/>
      <c r="YQ118" s="160"/>
      <c r="YR118" s="160"/>
      <c r="YS118" s="161"/>
      <c r="YT118" s="160"/>
      <c r="YU118" s="160"/>
      <c r="YV118" s="160"/>
      <c r="YW118" s="160"/>
      <c r="YX118" s="160"/>
      <c r="YY118" s="160"/>
      <c r="YZ118" s="160"/>
      <c r="ZA118" s="160"/>
      <c r="ZB118" s="160"/>
      <c r="ZC118" s="160"/>
      <c r="ZD118" s="160"/>
      <c r="ZE118" s="160"/>
      <c r="ZF118" s="160"/>
      <c r="ZG118" s="160"/>
      <c r="ZH118" s="160"/>
      <c r="ZI118" s="160"/>
      <c r="ZJ118" s="160"/>
      <c r="ZK118" s="160"/>
      <c r="ZL118" s="160"/>
      <c r="ZM118" s="160"/>
      <c r="ZN118" s="161"/>
      <c r="ZO118" s="160"/>
      <c r="ZP118" s="160"/>
      <c r="ZQ118" s="160"/>
      <c r="ZR118" s="160"/>
      <c r="ZS118" s="160"/>
      <c r="ZT118" s="160"/>
      <c r="ZU118" s="160"/>
      <c r="ZV118" s="160"/>
      <c r="ZW118" s="160"/>
      <c r="ZX118" s="160"/>
      <c r="ZY118" s="160"/>
      <c r="ZZ118" s="160"/>
      <c r="AAA118" s="160"/>
      <c r="AAB118" s="160"/>
      <c r="AAC118" s="160"/>
      <c r="AAD118" s="160"/>
      <c r="AAE118" s="160"/>
      <c r="AAF118" s="160"/>
      <c r="AAG118" s="160"/>
      <c r="AAH118" s="160"/>
      <c r="AAI118" s="161"/>
      <c r="AAJ118" s="160"/>
      <c r="AAK118" s="160"/>
      <c r="AAL118" s="160"/>
      <c r="AAM118" s="160"/>
      <c r="AAN118" s="160"/>
      <c r="AAO118" s="160"/>
      <c r="AAP118" s="160"/>
      <c r="AAQ118" s="160"/>
      <c r="AAR118" s="160"/>
      <c r="AAS118" s="160"/>
      <c r="AAT118" s="160"/>
      <c r="AAU118" s="160"/>
      <c r="AAV118" s="160"/>
      <c r="AAW118" s="160"/>
      <c r="AAX118" s="160"/>
      <c r="AAY118" s="160"/>
      <c r="AAZ118" s="160"/>
      <c r="ABA118" s="160"/>
      <c r="ABB118" s="160"/>
      <c r="ABC118" s="160"/>
      <c r="ABD118" s="161"/>
      <c r="ABE118" s="160"/>
      <c r="ABF118" s="160"/>
      <c r="ABG118" s="160"/>
      <c r="ABH118" s="160"/>
      <c r="ABI118" s="160"/>
      <c r="ABJ118" s="160"/>
      <c r="ABK118" s="160"/>
      <c r="ABL118" s="160"/>
      <c r="ABM118" s="160"/>
      <c r="ABN118" s="160"/>
      <c r="ABO118" s="160"/>
      <c r="ABP118" s="160"/>
      <c r="ABQ118" s="160"/>
      <c r="ABR118" s="160"/>
      <c r="ABS118" s="160"/>
      <c r="ABT118" s="160"/>
      <c r="ABU118" s="160"/>
      <c r="ABV118" s="160"/>
      <c r="ABW118" s="160"/>
      <c r="ABX118" s="160"/>
      <c r="ABY118" s="161"/>
      <c r="ABZ118" s="160"/>
      <c r="ACA118" s="160"/>
      <c r="ACB118" s="160"/>
      <c r="ACC118" s="160"/>
      <c r="ACD118" s="160"/>
      <c r="ACE118" s="160"/>
      <c r="ACF118" s="160"/>
      <c r="ACG118" s="160"/>
      <c r="ACH118" s="160"/>
      <c r="ACI118" s="160"/>
      <c r="ACJ118" s="160"/>
      <c r="ACK118" s="160"/>
      <c r="ACL118" s="160"/>
      <c r="ACM118" s="160"/>
      <c r="ACN118" s="160"/>
      <c r="ACO118" s="160"/>
      <c r="ACP118" s="160"/>
      <c r="ACQ118" s="160"/>
      <c r="ACR118" s="160"/>
      <c r="ACS118" s="160"/>
      <c r="ACT118" s="161"/>
      <c r="ACU118" s="160"/>
      <c r="ACV118" s="160"/>
      <c r="ACW118" s="160"/>
      <c r="ACX118" s="160"/>
      <c r="ACY118" s="160"/>
      <c r="ACZ118" s="160"/>
      <c r="ADA118" s="160"/>
      <c r="ADB118" s="160"/>
      <c r="ADC118" s="160"/>
      <c r="ADD118" s="160"/>
      <c r="ADE118" s="160"/>
      <c r="ADF118" s="160"/>
      <c r="ADG118" s="160"/>
      <c r="ADH118" s="160"/>
      <c r="ADI118" s="160"/>
      <c r="ADJ118" s="160"/>
      <c r="ADK118" s="160"/>
      <c r="ADL118" s="160"/>
      <c r="ADM118" s="160"/>
      <c r="ADN118" s="160"/>
      <c r="ADO118" s="161"/>
      <c r="ADP118" s="160"/>
      <c r="ADQ118" s="160"/>
      <c r="ADR118" s="160"/>
      <c r="ADS118" s="160"/>
      <c r="ADT118" s="160"/>
      <c r="ADU118" s="160"/>
      <c r="ADV118" s="160"/>
      <c r="ADW118" s="160"/>
      <c r="ADX118" s="160"/>
      <c r="ADY118" s="160"/>
      <c r="ADZ118" s="160"/>
      <c r="AEA118" s="160"/>
      <c r="AEB118" s="160"/>
      <c r="AEC118" s="160"/>
      <c r="AED118" s="160"/>
      <c r="AEE118" s="160"/>
      <c r="AEF118" s="160"/>
      <c r="AEG118" s="160"/>
      <c r="AEH118" s="160"/>
      <c r="AEI118" s="160"/>
      <c r="AEJ118" s="161"/>
      <c r="AEK118" s="160"/>
      <c r="AEL118" s="160"/>
      <c r="AEM118" s="160"/>
      <c r="AEN118" s="160"/>
      <c r="AEO118" s="160"/>
      <c r="AEP118" s="160"/>
      <c r="AEQ118" s="160"/>
      <c r="AER118" s="160"/>
      <c r="AES118" s="160"/>
      <c r="AET118" s="160"/>
      <c r="AEU118" s="160"/>
      <c r="AEV118" s="160"/>
      <c r="AEW118" s="160"/>
      <c r="AEX118" s="160"/>
      <c r="AEY118" s="160"/>
      <c r="AEZ118" s="160"/>
      <c r="AFA118" s="160"/>
      <c r="AFB118" s="160"/>
      <c r="AFC118" s="160"/>
      <c r="AFD118" s="160"/>
      <c r="AFE118" s="161"/>
    </row>
    <row r="119" spans="1:837" s="151" customFormat="1" ht="20.100000000000001" customHeight="1" outlineLevel="1">
      <c r="A119" s="93" t="s">
        <v>519</v>
      </c>
      <c r="B119" s="94" t="s">
        <v>374</v>
      </c>
      <c r="C119" s="108" t="s">
        <v>520</v>
      </c>
      <c r="D119" s="109"/>
      <c r="E119" s="165"/>
      <c r="F119" s="204">
        <f>MIN(F120:F123)</f>
        <v>45605</v>
      </c>
      <c r="G119" s="204">
        <f>MAX(G120:G123)</f>
        <v>45741</v>
      </c>
      <c r="H119" s="96">
        <f t="shared" si="95"/>
        <v>137</v>
      </c>
      <c r="I119" s="97">
        <f t="shared" ca="1" si="80"/>
        <v>0</v>
      </c>
      <c r="J119" s="205">
        <f ca="1">AVERAGE(J120:J123)*2</f>
        <v>0</v>
      </c>
      <c r="K119" s="97">
        <f ca="1">I119+J119/H119</f>
        <v>0</v>
      </c>
      <c r="L119" s="150"/>
      <c r="M119" s="150"/>
      <c r="N119" s="150"/>
      <c r="O119" s="150"/>
      <c r="P119" s="150"/>
      <c r="Q119" s="150"/>
      <c r="R119" s="150"/>
      <c r="S119" s="150"/>
      <c r="T119" s="150"/>
      <c r="U119" s="150"/>
      <c r="V119" s="150"/>
      <c r="W119" s="150"/>
      <c r="X119" s="150"/>
      <c r="Y119" s="150"/>
      <c r="Z119" s="150"/>
      <c r="AA119" s="150"/>
      <c r="AB119" s="150"/>
      <c r="AC119" s="150"/>
      <c r="AD119" s="150"/>
      <c r="AE119" s="150"/>
      <c r="AF119" s="150"/>
      <c r="AG119" s="150"/>
      <c r="AH119" s="150"/>
      <c r="AI119" s="150"/>
      <c r="AJ119" s="150"/>
      <c r="AK119" s="150"/>
      <c r="AL119" s="150"/>
      <c r="AM119" s="150"/>
      <c r="AN119" s="150"/>
      <c r="AO119" s="150"/>
      <c r="AP119" s="150"/>
      <c r="AQ119" s="150"/>
      <c r="AR119" s="150"/>
      <c r="AS119" s="150"/>
      <c r="AT119" s="150"/>
      <c r="AU119" s="150"/>
      <c r="AV119" s="150"/>
      <c r="AW119" s="150"/>
      <c r="AX119" s="150"/>
      <c r="AY119" s="150"/>
      <c r="AZ119" s="150"/>
      <c r="BA119" s="150"/>
      <c r="BB119" s="150"/>
      <c r="BC119" s="150"/>
      <c r="BD119" s="150"/>
      <c r="BE119" s="150"/>
      <c r="BF119" s="150"/>
      <c r="BG119" s="150"/>
      <c r="BH119" s="150"/>
      <c r="BI119" s="150"/>
      <c r="BJ119" s="150"/>
      <c r="BK119" s="150"/>
      <c r="BL119" s="150"/>
      <c r="BM119" s="150"/>
      <c r="BN119" s="150"/>
      <c r="BO119" s="150"/>
      <c r="BP119" s="150"/>
      <c r="BQ119" s="150"/>
      <c r="BR119" s="150"/>
      <c r="BS119" s="150"/>
      <c r="BT119" s="150"/>
      <c r="BU119" s="150"/>
      <c r="BV119" s="150"/>
      <c r="BW119" s="150"/>
      <c r="BX119" s="150"/>
      <c r="BY119" s="150"/>
      <c r="BZ119" s="150"/>
      <c r="CA119" s="150"/>
      <c r="CB119" s="150"/>
      <c r="CC119" s="150"/>
      <c r="CD119" s="150"/>
      <c r="CE119" s="150"/>
      <c r="CF119" s="150"/>
      <c r="CG119" s="150"/>
      <c r="CH119" s="150"/>
      <c r="CI119" s="150"/>
      <c r="CJ119" s="150"/>
      <c r="CK119" s="150"/>
      <c r="CL119" s="150"/>
      <c r="CM119" s="150"/>
      <c r="CN119" s="150"/>
      <c r="CO119" s="150"/>
      <c r="CP119" s="150"/>
      <c r="CQ119" s="150"/>
      <c r="CR119" s="150"/>
      <c r="CS119" s="150"/>
      <c r="CT119" s="150"/>
      <c r="CU119" s="150"/>
      <c r="CV119" s="150"/>
      <c r="CW119" s="150"/>
      <c r="CX119" s="150"/>
      <c r="CY119" s="150"/>
      <c r="CZ119" s="150"/>
      <c r="DA119" s="150"/>
      <c r="DB119" s="150"/>
      <c r="DC119" s="150"/>
      <c r="DD119" s="150"/>
      <c r="DE119" s="150"/>
      <c r="DF119" s="150"/>
      <c r="DG119" s="150"/>
      <c r="DH119" s="150"/>
      <c r="DI119" s="150"/>
      <c r="DJ119" s="150"/>
      <c r="DK119" s="150"/>
      <c r="DL119" s="150"/>
      <c r="DM119" s="150"/>
      <c r="DN119" s="150"/>
      <c r="DO119" s="150"/>
      <c r="DP119" s="150"/>
      <c r="DQ119" s="150"/>
      <c r="DR119" s="150"/>
      <c r="DS119" s="150"/>
      <c r="DT119" s="150"/>
      <c r="DU119" s="150"/>
      <c r="DV119" s="150"/>
      <c r="DW119" s="150"/>
      <c r="DX119" s="150"/>
      <c r="DY119" s="150"/>
      <c r="DZ119" s="150"/>
      <c r="EA119" s="150"/>
      <c r="EB119" s="150"/>
      <c r="EC119" s="150"/>
      <c r="ED119" s="150"/>
      <c r="EE119" s="150"/>
      <c r="EF119" s="150"/>
      <c r="EG119" s="150"/>
      <c r="EH119" s="150"/>
      <c r="EI119" s="150"/>
      <c r="EJ119" s="150"/>
      <c r="EK119" s="150"/>
      <c r="EL119" s="150"/>
      <c r="EM119" s="150"/>
      <c r="EN119" s="150"/>
      <c r="EO119" s="150"/>
      <c r="EP119" s="150"/>
      <c r="EQ119" s="150"/>
      <c r="ER119" s="150"/>
      <c r="ES119" s="150"/>
      <c r="ET119" s="150"/>
      <c r="EU119" s="150"/>
      <c r="EV119" s="150"/>
      <c r="EW119" s="150"/>
      <c r="EX119" s="150"/>
      <c r="EY119" s="150"/>
      <c r="EZ119" s="150"/>
      <c r="FA119" s="150"/>
      <c r="FB119" s="150"/>
      <c r="FC119" s="150"/>
      <c r="FD119" s="150"/>
      <c r="FE119" s="150"/>
      <c r="FF119" s="150"/>
      <c r="FG119" s="150"/>
      <c r="FH119" s="150"/>
      <c r="FI119" s="150"/>
      <c r="FJ119" s="150"/>
      <c r="FK119" s="150"/>
      <c r="FL119" s="150"/>
      <c r="FM119" s="150"/>
      <c r="FN119" s="150"/>
      <c r="FO119" s="150"/>
      <c r="FP119" s="150"/>
      <c r="FQ119" s="150"/>
      <c r="FR119" s="150"/>
      <c r="FS119" s="150"/>
      <c r="FT119" s="150"/>
      <c r="FU119" s="150"/>
      <c r="FV119" s="150"/>
      <c r="FW119" s="150"/>
      <c r="FX119" s="150"/>
      <c r="FY119" s="150"/>
      <c r="FZ119" s="150"/>
      <c r="GA119" s="150"/>
      <c r="GB119" s="150"/>
      <c r="GC119" s="150"/>
      <c r="GD119" s="150"/>
      <c r="GE119" s="150"/>
      <c r="GF119" s="150"/>
      <c r="GG119" s="150"/>
      <c r="GH119" s="150"/>
      <c r="GI119" s="150"/>
      <c r="GJ119" s="150"/>
      <c r="GK119" s="150"/>
      <c r="GL119" s="150"/>
      <c r="GM119" s="150"/>
      <c r="GN119" s="150"/>
      <c r="GO119" s="150"/>
      <c r="GP119" s="150"/>
      <c r="GQ119" s="150"/>
      <c r="GR119" s="150"/>
      <c r="GS119" s="150"/>
      <c r="GT119" s="150"/>
      <c r="GU119" s="150"/>
      <c r="GV119" s="150"/>
      <c r="GW119" s="150"/>
      <c r="GX119" s="150"/>
      <c r="GY119" s="150"/>
      <c r="GZ119" s="150"/>
      <c r="HA119" s="150"/>
      <c r="HB119" s="150"/>
      <c r="HC119" s="150"/>
      <c r="HD119" s="150"/>
      <c r="HE119" s="150"/>
      <c r="HF119" s="150"/>
      <c r="HG119" s="150"/>
      <c r="HH119" s="150"/>
      <c r="HI119" s="150"/>
      <c r="HJ119" s="150"/>
      <c r="HK119" s="150"/>
      <c r="HL119" s="150"/>
      <c r="HM119" s="150"/>
      <c r="HN119" s="150"/>
      <c r="HO119" s="150"/>
      <c r="HP119" s="150"/>
      <c r="HQ119" s="150"/>
      <c r="HR119" s="150"/>
      <c r="HS119" s="150"/>
      <c r="HT119" s="150"/>
      <c r="HU119" s="150"/>
      <c r="HV119" s="150"/>
      <c r="HW119" s="150"/>
      <c r="HX119" s="150"/>
      <c r="HY119" s="150"/>
      <c r="HZ119" s="150"/>
      <c r="IA119" s="150"/>
      <c r="IB119" s="150"/>
      <c r="IC119" s="150"/>
      <c r="ID119" s="150"/>
      <c r="IE119" s="150"/>
      <c r="IF119" s="150"/>
      <c r="IG119" s="150"/>
      <c r="IH119" s="150"/>
      <c r="II119" s="150"/>
      <c r="IJ119" s="150"/>
      <c r="IK119" s="150"/>
      <c r="IL119" s="150"/>
      <c r="IM119" s="150"/>
      <c r="IN119" s="150"/>
      <c r="IO119" s="150"/>
      <c r="IP119" s="150"/>
      <c r="IQ119" s="150"/>
      <c r="IR119" s="150"/>
      <c r="IS119" s="150"/>
      <c r="IT119" s="150"/>
      <c r="IU119" s="150"/>
      <c r="IV119" s="150"/>
      <c r="IW119" s="150"/>
      <c r="IX119" s="150"/>
      <c r="IY119" s="150"/>
      <c r="IZ119" s="150"/>
      <c r="JA119" s="150"/>
      <c r="JB119" s="150"/>
      <c r="JC119" s="150"/>
      <c r="JD119" s="150"/>
      <c r="JE119" s="150"/>
      <c r="JF119" s="150"/>
      <c r="JG119" s="150"/>
      <c r="JH119" s="150"/>
      <c r="JI119" s="150"/>
      <c r="JJ119" s="150"/>
      <c r="JK119" s="150"/>
      <c r="JL119" s="150"/>
      <c r="JM119" s="150"/>
      <c r="JN119" s="150"/>
      <c r="JO119" s="150"/>
      <c r="JP119" s="150"/>
      <c r="JQ119" s="150"/>
      <c r="JR119" s="150"/>
      <c r="JS119" s="150"/>
      <c r="JT119" s="150"/>
      <c r="JU119" s="150"/>
      <c r="JV119" s="150"/>
      <c r="JW119" s="150"/>
      <c r="JX119" s="150"/>
      <c r="JY119" s="150"/>
      <c r="JZ119" s="150"/>
      <c r="KA119" s="150"/>
      <c r="KB119" s="150"/>
      <c r="KC119" s="150"/>
      <c r="KD119" s="150"/>
      <c r="KE119" s="150"/>
      <c r="KF119" s="150"/>
      <c r="KG119" s="150"/>
      <c r="KH119" s="150"/>
      <c r="KI119" s="150"/>
      <c r="KJ119" s="150"/>
      <c r="KK119" s="150"/>
      <c r="KL119" s="150"/>
      <c r="KM119" s="150"/>
      <c r="KN119" s="150"/>
      <c r="KO119" s="150"/>
      <c r="KP119" s="150"/>
      <c r="KQ119" s="150"/>
      <c r="KR119" s="150"/>
      <c r="KS119" s="150"/>
      <c r="KT119" s="150"/>
      <c r="KU119" s="150"/>
      <c r="KV119" s="150"/>
      <c r="KW119" s="150"/>
      <c r="KX119" s="150"/>
      <c r="KY119" s="150"/>
      <c r="KZ119" s="150"/>
      <c r="LA119" s="150"/>
      <c r="LB119" s="150"/>
      <c r="LC119" s="150"/>
      <c r="LD119" s="150"/>
      <c r="LE119" s="150"/>
      <c r="LF119" s="150"/>
      <c r="LG119" s="150"/>
      <c r="LH119" s="150"/>
      <c r="LI119" s="150"/>
      <c r="LJ119" s="150"/>
      <c r="LK119" s="150"/>
      <c r="LL119" s="150"/>
      <c r="LM119" s="150"/>
      <c r="LN119" s="150"/>
      <c r="LO119" s="150"/>
      <c r="LP119" s="150"/>
      <c r="LQ119" s="150"/>
      <c r="LR119" s="150"/>
      <c r="LS119" s="150"/>
      <c r="LT119" s="150"/>
      <c r="LU119" s="150"/>
      <c r="LV119" s="150"/>
      <c r="LW119" s="150"/>
      <c r="LX119" s="150"/>
      <c r="LY119" s="150"/>
      <c r="LZ119" s="150"/>
      <c r="MA119" s="150"/>
      <c r="MB119" s="150"/>
      <c r="MC119" s="150"/>
      <c r="MD119" s="150"/>
      <c r="ME119" s="150"/>
      <c r="MF119" s="150"/>
      <c r="MG119" s="150"/>
      <c r="MH119" s="150"/>
      <c r="MI119" s="150"/>
      <c r="MJ119" s="150"/>
      <c r="MK119" s="150"/>
      <c r="ML119" s="150"/>
      <c r="MM119" s="150"/>
      <c r="MN119" s="150"/>
      <c r="MO119" s="150"/>
      <c r="MP119" s="150"/>
      <c r="MQ119" s="150"/>
      <c r="MR119" s="150"/>
      <c r="MS119" s="150"/>
      <c r="MT119" s="150"/>
      <c r="MU119" s="150"/>
      <c r="MV119" s="150"/>
      <c r="MW119" s="150"/>
      <c r="MX119" s="150"/>
      <c r="MY119" s="150"/>
      <c r="MZ119" s="150"/>
      <c r="NA119" s="150"/>
      <c r="NB119" s="150"/>
      <c r="NC119" s="150"/>
      <c r="ND119" s="150"/>
      <c r="NE119" s="150"/>
      <c r="NF119" s="150"/>
      <c r="NG119" s="150"/>
      <c r="NH119" s="150"/>
      <c r="NI119" s="150"/>
      <c r="NJ119" s="150"/>
      <c r="NK119" s="150"/>
      <c r="NL119" s="150"/>
      <c r="NM119" s="150"/>
      <c r="NN119" s="150"/>
      <c r="NO119" s="150"/>
      <c r="NP119" s="150"/>
      <c r="NQ119" s="150"/>
      <c r="NR119" s="150"/>
      <c r="NS119" s="150"/>
      <c r="NT119" s="150"/>
      <c r="NU119" s="150"/>
      <c r="NV119" s="150"/>
      <c r="NW119" s="150"/>
      <c r="NX119" s="150"/>
      <c r="NY119" s="150"/>
      <c r="NZ119" s="150"/>
      <c r="OA119" s="150"/>
      <c r="OB119" s="150"/>
      <c r="OC119" s="150"/>
      <c r="OD119" s="150"/>
      <c r="OE119" s="150"/>
      <c r="OF119" s="150"/>
      <c r="OG119" s="150"/>
      <c r="OH119" s="150"/>
      <c r="OI119" s="150"/>
      <c r="OJ119" s="150"/>
      <c r="OK119" s="150"/>
      <c r="OL119" s="150"/>
      <c r="OM119" s="150"/>
      <c r="ON119" s="150"/>
      <c r="OO119" s="150"/>
      <c r="OP119" s="150"/>
      <c r="OQ119" s="150"/>
      <c r="OR119" s="150"/>
      <c r="OS119" s="150"/>
      <c r="OT119" s="150"/>
      <c r="OU119" s="150"/>
      <c r="OV119" s="150"/>
      <c r="OW119" s="150"/>
      <c r="OX119" s="150"/>
      <c r="OY119" s="150"/>
      <c r="OZ119" s="150"/>
      <c r="PA119" s="150"/>
      <c r="PB119" s="150"/>
      <c r="PC119" s="150"/>
      <c r="PD119" s="150"/>
      <c r="PE119" s="150"/>
      <c r="PF119" s="150"/>
      <c r="PG119" s="150"/>
      <c r="PH119" s="150"/>
      <c r="PI119" s="150"/>
      <c r="PJ119" s="150"/>
      <c r="PK119" s="150"/>
      <c r="PL119" s="150"/>
      <c r="PM119" s="150"/>
      <c r="PN119" s="150"/>
      <c r="PO119" s="150"/>
      <c r="PP119" s="150"/>
      <c r="PQ119" s="150"/>
      <c r="PR119" s="150"/>
      <c r="PS119" s="150"/>
      <c r="PT119" s="150"/>
      <c r="PU119" s="150"/>
      <c r="PV119" s="150"/>
      <c r="PW119" s="150"/>
      <c r="PX119" s="150"/>
      <c r="PY119" s="150"/>
      <c r="PZ119" s="150"/>
      <c r="QA119" s="150"/>
      <c r="QB119" s="150"/>
      <c r="QC119" s="150"/>
      <c r="QD119" s="150"/>
      <c r="QE119" s="150"/>
      <c r="QF119" s="150"/>
      <c r="QG119" s="150"/>
      <c r="QH119" s="150"/>
      <c r="QI119" s="150"/>
      <c r="QJ119" s="150"/>
      <c r="QK119" s="150"/>
      <c r="QL119" s="150"/>
      <c r="QM119" s="150"/>
      <c r="QN119" s="150"/>
      <c r="QO119" s="150"/>
      <c r="QP119" s="150"/>
      <c r="QQ119" s="150"/>
      <c r="QR119" s="150"/>
      <c r="QS119" s="150"/>
      <c r="QT119" s="150"/>
      <c r="QU119" s="150"/>
      <c r="QV119" s="150"/>
      <c r="QW119" s="150"/>
      <c r="QX119" s="150"/>
      <c r="QY119" s="150"/>
      <c r="QZ119" s="150"/>
      <c r="RA119" s="150"/>
      <c r="RB119" s="150"/>
      <c r="RC119" s="150"/>
      <c r="RD119" s="150"/>
      <c r="RE119" s="150"/>
      <c r="RF119" s="150"/>
      <c r="RG119" s="150"/>
      <c r="RH119" s="150"/>
      <c r="RI119" s="150"/>
      <c r="RJ119" s="150"/>
      <c r="RK119" s="150"/>
      <c r="RL119" s="150"/>
      <c r="RM119" s="150"/>
      <c r="RN119" s="150"/>
      <c r="RO119" s="150"/>
      <c r="RP119" s="150"/>
      <c r="RQ119" s="150"/>
      <c r="RR119" s="150"/>
      <c r="RS119" s="150"/>
      <c r="RT119" s="150"/>
      <c r="RU119" s="150"/>
      <c r="RV119" s="150"/>
      <c r="RW119" s="150"/>
      <c r="RX119" s="150"/>
      <c r="RY119" s="150"/>
      <c r="RZ119" s="150"/>
      <c r="SA119" s="150"/>
      <c r="SB119" s="150"/>
      <c r="SC119" s="150"/>
      <c r="SD119" s="150"/>
      <c r="SE119" s="150"/>
      <c r="SF119" s="150"/>
      <c r="SG119" s="150"/>
      <c r="SH119" s="150"/>
      <c r="SI119" s="150"/>
      <c r="SJ119" s="150"/>
      <c r="SK119" s="150"/>
      <c r="SL119" s="150"/>
      <c r="SM119" s="150"/>
      <c r="SN119" s="150"/>
      <c r="SO119" s="150"/>
      <c r="SP119" s="150"/>
      <c r="SQ119" s="150"/>
      <c r="SR119" s="150"/>
      <c r="SS119" s="150"/>
      <c r="ST119" s="150"/>
      <c r="SU119" s="150"/>
      <c r="SV119" s="150"/>
      <c r="SW119" s="150"/>
      <c r="SX119" s="150"/>
      <c r="SY119" s="150"/>
      <c r="SZ119" s="150"/>
      <c r="TA119" s="150"/>
      <c r="TB119" s="150"/>
      <c r="TC119" s="150"/>
      <c r="TD119" s="150"/>
      <c r="TE119" s="150"/>
      <c r="TF119" s="150"/>
      <c r="TG119" s="150"/>
      <c r="TH119" s="150"/>
      <c r="TI119" s="150"/>
      <c r="TJ119" s="150"/>
      <c r="TK119" s="150"/>
      <c r="TL119" s="150"/>
      <c r="TM119" s="150"/>
      <c r="TN119" s="150"/>
      <c r="TO119" s="150"/>
      <c r="TP119" s="150"/>
      <c r="TQ119" s="150"/>
      <c r="TR119" s="150"/>
      <c r="TS119" s="150"/>
      <c r="TT119" s="150"/>
      <c r="TU119" s="150"/>
      <c r="TV119" s="150"/>
      <c r="TW119" s="150"/>
      <c r="TX119" s="150"/>
      <c r="TY119" s="150"/>
      <c r="TZ119" s="150"/>
      <c r="UA119" s="150"/>
      <c r="UB119" s="150"/>
      <c r="UC119" s="150"/>
      <c r="UD119" s="150"/>
      <c r="UE119" s="150"/>
      <c r="UF119" s="150"/>
      <c r="UG119" s="150"/>
      <c r="UH119" s="150"/>
      <c r="UI119" s="150"/>
      <c r="UJ119" s="150"/>
      <c r="UK119" s="150"/>
      <c r="UL119" s="150"/>
      <c r="UM119" s="150"/>
      <c r="UN119" s="150"/>
      <c r="UO119" s="150"/>
      <c r="UP119" s="150"/>
      <c r="UQ119" s="150"/>
      <c r="US119" s="150"/>
      <c r="UT119" s="150"/>
      <c r="UU119" s="150"/>
      <c r="UV119" s="150"/>
      <c r="UW119" s="150"/>
      <c r="UX119" s="150"/>
      <c r="UY119" s="150"/>
      <c r="UZ119" s="150"/>
      <c r="VA119" s="150"/>
      <c r="VB119" s="150"/>
      <c r="VC119" s="150"/>
      <c r="VD119" s="150"/>
      <c r="VE119" s="150"/>
      <c r="VF119" s="150"/>
      <c r="VG119" s="150"/>
      <c r="VH119" s="150"/>
      <c r="VI119" s="150"/>
      <c r="VJ119" s="150"/>
      <c r="VK119" s="150"/>
      <c r="VL119" s="150"/>
      <c r="VN119" s="150"/>
      <c r="VO119" s="150"/>
      <c r="VP119" s="150"/>
      <c r="VQ119" s="150"/>
      <c r="VR119" s="150"/>
      <c r="VS119" s="150"/>
      <c r="VT119" s="150"/>
      <c r="VU119" s="150"/>
      <c r="VV119" s="150"/>
      <c r="VW119" s="150"/>
      <c r="VX119" s="150"/>
      <c r="VY119" s="150"/>
      <c r="VZ119" s="150"/>
      <c r="WA119" s="150"/>
      <c r="WB119" s="150"/>
      <c r="WC119" s="150"/>
      <c r="WD119" s="150"/>
      <c r="WE119" s="150"/>
      <c r="WF119" s="150"/>
      <c r="WG119" s="150"/>
      <c r="WI119" s="150"/>
      <c r="WJ119" s="150"/>
      <c r="WK119" s="150"/>
      <c r="WL119" s="150"/>
      <c r="WM119" s="150"/>
      <c r="WN119" s="150"/>
      <c r="WO119" s="150"/>
      <c r="WP119" s="150"/>
      <c r="WQ119" s="150"/>
      <c r="WR119" s="150"/>
      <c r="WS119" s="150"/>
      <c r="WT119" s="150"/>
      <c r="WU119" s="150"/>
      <c r="WV119" s="150"/>
      <c r="WW119" s="150"/>
      <c r="WX119" s="150"/>
      <c r="WY119" s="150"/>
      <c r="WZ119" s="150"/>
      <c r="XA119" s="150"/>
      <c r="XB119" s="150"/>
      <c r="XD119" s="150"/>
      <c r="XE119" s="150"/>
      <c r="XF119" s="150"/>
      <c r="XG119" s="150"/>
      <c r="XH119" s="150"/>
      <c r="XI119" s="150"/>
      <c r="XJ119" s="150"/>
      <c r="XK119" s="150"/>
      <c r="XL119" s="150"/>
      <c r="XM119" s="150"/>
      <c r="XN119" s="150"/>
      <c r="XO119" s="150"/>
      <c r="XP119" s="150"/>
      <c r="XQ119" s="150"/>
      <c r="XR119" s="150"/>
      <c r="XS119" s="150"/>
      <c r="XT119" s="150"/>
      <c r="XU119" s="150"/>
      <c r="XV119" s="150"/>
      <c r="XW119" s="150"/>
      <c r="XY119" s="150"/>
      <c r="XZ119" s="150"/>
      <c r="YA119" s="150"/>
      <c r="YB119" s="150"/>
      <c r="YC119" s="150"/>
      <c r="YD119" s="150"/>
      <c r="YE119" s="150"/>
      <c r="YF119" s="150"/>
      <c r="YG119" s="150"/>
      <c r="YH119" s="150"/>
      <c r="YI119" s="150"/>
      <c r="YJ119" s="150"/>
      <c r="YK119" s="150"/>
      <c r="YL119" s="150"/>
      <c r="YM119" s="150"/>
      <c r="YN119" s="150"/>
      <c r="YO119" s="150"/>
      <c r="YP119" s="150"/>
      <c r="YQ119" s="150"/>
      <c r="YR119" s="150"/>
      <c r="YT119" s="150"/>
      <c r="YU119" s="150"/>
      <c r="YV119" s="150"/>
      <c r="YW119" s="150"/>
      <c r="YX119" s="150"/>
      <c r="YY119" s="150"/>
      <c r="YZ119" s="150"/>
      <c r="ZA119" s="150"/>
      <c r="ZB119" s="150"/>
      <c r="ZC119" s="150"/>
      <c r="ZD119" s="150"/>
      <c r="ZE119" s="150"/>
      <c r="ZF119" s="150"/>
      <c r="ZG119" s="150"/>
      <c r="ZH119" s="150"/>
      <c r="ZI119" s="150"/>
      <c r="ZJ119" s="150"/>
      <c r="ZK119" s="150"/>
      <c r="ZL119" s="150"/>
      <c r="ZM119" s="150"/>
      <c r="ZO119" s="150"/>
      <c r="ZP119" s="150"/>
      <c r="ZQ119" s="150"/>
      <c r="ZR119" s="150"/>
      <c r="ZS119" s="150"/>
      <c r="ZT119" s="150"/>
      <c r="ZU119" s="150"/>
      <c r="ZV119" s="150"/>
      <c r="ZW119" s="150"/>
      <c r="ZX119" s="150"/>
      <c r="ZY119" s="150"/>
      <c r="ZZ119" s="150"/>
      <c r="AAA119" s="150"/>
      <c r="AAB119" s="150"/>
      <c r="AAC119" s="150"/>
      <c r="AAD119" s="150"/>
      <c r="AAE119" s="150"/>
      <c r="AAF119" s="150"/>
      <c r="AAG119" s="150"/>
      <c r="AAH119" s="150"/>
      <c r="AAJ119" s="150"/>
      <c r="AAK119" s="150"/>
      <c r="AAL119" s="150"/>
      <c r="AAM119" s="150"/>
      <c r="AAN119" s="150"/>
      <c r="AAO119" s="150"/>
      <c r="AAP119" s="150"/>
      <c r="AAQ119" s="150"/>
      <c r="AAR119" s="150"/>
      <c r="AAS119" s="150"/>
      <c r="AAT119" s="150"/>
      <c r="AAU119" s="150"/>
      <c r="AAV119" s="150"/>
      <c r="AAW119" s="150"/>
      <c r="AAX119" s="150"/>
      <c r="AAY119" s="150"/>
      <c r="AAZ119" s="150"/>
      <c r="ABA119" s="150"/>
      <c r="ABB119" s="150"/>
      <c r="ABC119" s="150"/>
      <c r="ABE119" s="150"/>
      <c r="ABF119" s="150"/>
      <c r="ABG119" s="150"/>
      <c r="ABH119" s="150"/>
      <c r="ABI119" s="150"/>
      <c r="ABJ119" s="150"/>
      <c r="ABK119" s="150"/>
      <c r="ABL119" s="150"/>
      <c r="ABM119" s="150"/>
      <c r="ABN119" s="150"/>
      <c r="ABO119" s="150"/>
      <c r="ABP119" s="150"/>
      <c r="ABQ119" s="150"/>
      <c r="ABR119" s="150"/>
      <c r="ABS119" s="150"/>
      <c r="ABT119" s="150"/>
      <c r="ABU119" s="150"/>
      <c r="ABV119" s="150"/>
      <c r="ABW119" s="150"/>
      <c r="ABX119" s="150"/>
      <c r="ABZ119" s="150"/>
      <c r="ACA119" s="150"/>
      <c r="ACB119" s="150"/>
      <c r="ACC119" s="150"/>
      <c r="ACD119" s="150"/>
      <c r="ACE119" s="150"/>
      <c r="ACF119" s="150"/>
      <c r="ACG119" s="150"/>
      <c r="ACH119" s="150"/>
      <c r="ACI119" s="150"/>
      <c r="ACJ119" s="150"/>
      <c r="ACK119" s="150"/>
      <c r="ACL119" s="150"/>
      <c r="ACM119" s="150"/>
      <c r="ACN119" s="150"/>
      <c r="ACO119" s="150"/>
      <c r="ACP119" s="150"/>
      <c r="ACQ119" s="150"/>
      <c r="ACR119" s="150"/>
      <c r="ACS119" s="150"/>
      <c r="ACU119" s="150"/>
      <c r="ACV119" s="150"/>
      <c r="ACW119" s="150"/>
      <c r="ACX119" s="150"/>
      <c r="ACY119" s="150"/>
      <c r="ACZ119" s="150"/>
      <c r="ADA119" s="150"/>
      <c r="ADB119" s="150"/>
      <c r="ADC119" s="150"/>
      <c r="ADD119" s="150"/>
      <c r="ADE119" s="150"/>
      <c r="ADF119" s="150"/>
      <c r="ADG119" s="150"/>
      <c r="ADH119" s="150"/>
      <c r="ADI119" s="150"/>
      <c r="ADJ119" s="150"/>
      <c r="ADK119" s="150"/>
      <c r="ADL119" s="150"/>
      <c r="ADM119" s="150"/>
      <c r="ADN119" s="150"/>
      <c r="ADP119" s="150"/>
      <c r="ADQ119" s="150"/>
      <c r="ADR119" s="150"/>
      <c r="ADS119" s="150"/>
      <c r="ADT119" s="150"/>
      <c r="ADU119" s="150"/>
      <c r="ADV119" s="150"/>
      <c r="ADW119" s="150"/>
      <c r="ADX119" s="150"/>
      <c r="ADY119" s="150"/>
      <c r="ADZ119" s="150"/>
      <c r="AEA119" s="150"/>
      <c r="AEB119" s="150"/>
      <c r="AEC119" s="150"/>
      <c r="AED119" s="150"/>
      <c r="AEE119" s="150"/>
      <c r="AEF119" s="150"/>
      <c r="AEG119" s="150"/>
      <c r="AEH119" s="150"/>
      <c r="AEI119" s="150"/>
      <c r="AEK119" s="150"/>
      <c r="AEL119" s="150"/>
      <c r="AEM119" s="150"/>
      <c r="AEN119" s="150"/>
      <c r="AEO119" s="150"/>
      <c r="AEP119" s="150"/>
      <c r="AEQ119" s="150"/>
      <c r="AER119" s="150"/>
      <c r="AES119" s="150"/>
      <c r="AET119" s="150"/>
      <c r="AEU119" s="150"/>
      <c r="AEV119" s="150"/>
      <c r="AEW119" s="150"/>
      <c r="AEX119" s="150"/>
      <c r="AEY119" s="150"/>
      <c r="AEZ119" s="150"/>
      <c r="AFA119" s="150"/>
      <c r="AFB119" s="150"/>
      <c r="AFC119" s="150"/>
      <c r="AFD119" s="150"/>
    </row>
    <row r="120" spans="1:837" s="159" customFormat="1" ht="20.100000000000001" customHeight="1" outlineLevel="4">
      <c r="A120" s="166"/>
      <c r="B120" s="162" t="s">
        <v>502</v>
      </c>
      <c r="C120" s="100" t="s">
        <v>521</v>
      </c>
      <c r="D120" s="110"/>
      <c r="E120" s="167"/>
      <c r="F120" s="211">
        <f>G114+32</f>
        <v>45605</v>
      </c>
      <c r="G120" s="212">
        <f t="shared" ref="G120:G123" si="96">F120+H120-1</f>
        <v>45669</v>
      </c>
      <c r="H120" s="156">
        <v>65</v>
      </c>
      <c r="I120" s="157">
        <f t="shared" ca="1" si="80"/>
        <v>0</v>
      </c>
      <c r="J120" s="207">
        <f t="shared" ref="J120:J123" ca="1" si="97">H120*K120-H120*I120</f>
        <v>0</v>
      </c>
      <c r="K120" s="111">
        <v>0</v>
      </c>
      <c r="L120" s="158"/>
      <c r="M120" s="158"/>
      <c r="N120" s="158"/>
      <c r="O120" s="158"/>
      <c r="P120" s="158"/>
      <c r="Q120" s="158"/>
      <c r="R120" s="158"/>
      <c r="S120" s="158"/>
      <c r="T120" s="158"/>
      <c r="U120" s="158"/>
      <c r="V120" s="158"/>
      <c r="W120" s="158"/>
      <c r="X120" s="158"/>
      <c r="Y120" s="158"/>
      <c r="Z120" s="158"/>
      <c r="AA120" s="158"/>
      <c r="AB120" s="158"/>
      <c r="AC120" s="158"/>
      <c r="AD120" s="158"/>
      <c r="AE120" s="158"/>
      <c r="AF120" s="158"/>
      <c r="AG120" s="158"/>
      <c r="AH120" s="158"/>
      <c r="AI120" s="158"/>
      <c r="AJ120" s="158"/>
      <c r="AK120" s="158"/>
      <c r="AL120" s="158"/>
      <c r="AM120" s="158"/>
      <c r="AN120" s="158"/>
      <c r="AO120" s="158"/>
      <c r="AP120" s="158"/>
      <c r="AQ120" s="158"/>
      <c r="AR120" s="158"/>
      <c r="AS120" s="158"/>
      <c r="AT120" s="158"/>
      <c r="AU120" s="158"/>
      <c r="AV120" s="158"/>
      <c r="AW120" s="158"/>
      <c r="AX120" s="158"/>
      <c r="AY120" s="158"/>
      <c r="AZ120" s="158"/>
      <c r="BA120" s="158"/>
      <c r="BB120" s="158"/>
      <c r="BC120" s="158"/>
      <c r="BD120" s="158"/>
      <c r="BE120" s="158"/>
      <c r="BF120" s="158"/>
      <c r="BG120" s="158"/>
      <c r="BH120" s="158"/>
      <c r="BI120" s="158"/>
      <c r="BJ120" s="158"/>
      <c r="BK120" s="158"/>
      <c r="BL120" s="158"/>
      <c r="BM120" s="158"/>
      <c r="BN120" s="158"/>
      <c r="BO120" s="158"/>
      <c r="BP120" s="158"/>
      <c r="BQ120" s="158"/>
      <c r="BR120" s="158"/>
      <c r="BS120" s="158"/>
      <c r="BT120" s="158"/>
      <c r="BU120" s="158"/>
      <c r="BV120" s="158"/>
      <c r="BW120" s="158"/>
      <c r="BX120" s="158"/>
      <c r="BY120" s="158"/>
      <c r="BZ120" s="158"/>
      <c r="CA120" s="158"/>
      <c r="CB120" s="158"/>
      <c r="CC120" s="158"/>
      <c r="CD120" s="158"/>
      <c r="CE120" s="158"/>
      <c r="CF120" s="158"/>
      <c r="CG120" s="158"/>
      <c r="CH120" s="158"/>
      <c r="CI120" s="158"/>
      <c r="CJ120" s="158"/>
      <c r="CK120" s="158"/>
      <c r="CL120" s="158"/>
      <c r="CM120" s="158"/>
      <c r="CN120" s="158"/>
      <c r="CO120" s="158"/>
      <c r="CP120" s="158"/>
      <c r="CQ120" s="158"/>
      <c r="CR120" s="158"/>
      <c r="CS120" s="158"/>
      <c r="CT120" s="158"/>
      <c r="CU120" s="158"/>
      <c r="CV120" s="158"/>
      <c r="CW120" s="158"/>
      <c r="CX120" s="158"/>
      <c r="CY120" s="158"/>
      <c r="CZ120" s="158"/>
      <c r="DA120" s="158"/>
      <c r="DB120" s="158"/>
      <c r="DC120" s="158"/>
      <c r="DD120" s="158"/>
      <c r="DE120" s="158"/>
      <c r="DF120" s="158"/>
      <c r="DG120" s="158"/>
      <c r="DH120" s="158"/>
      <c r="DI120" s="158"/>
      <c r="DJ120" s="158"/>
      <c r="DK120" s="158"/>
      <c r="DL120" s="158"/>
      <c r="DM120" s="158"/>
      <c r="DN120" s="158"/>
      <c r="DO120" s="158"/>
      <c r="DP120" s="158"/>
      <c r="DQ120" s="158"/>
      <c r="DR120" s="158"/>
      <c r="DS120" s="158"/>
      <c r="DT120" s="158"/>
      <c r="DU120" s="158"/>
      <c r="DV120" s="158"/>
      <c r="DW120" s="158"/>
      <c r="DX120" s="158"/>
      <c r="DY120" s="158"/>
      <c r="DZ120" s="158"/>
      <c r="EA120" s="158"/>
      <c r="EB120" s="158"/>
      <c r="EC120" s="158"/>
      <c r="ED120" s="158"/>
      <c r="EE120" s="158"/>
      <c r="EF120" s="158"/>
      <c r="EG120" s="158"/>
      <c r="EH120" s="158"/>
      <c r="EI120" s="158"/>
      <c r="EJ120" s="158"/>
      <c r="EK120" s="158"/>
      <c r="EL120" s="158"/>
      <c r="EM120" s="158"/>
      <c r="EN120" s="158"/>
      <c r="EO120" s="158"/>
      <c r="EP120" s="158"/>
      <c r="EQ120" s="158"/>
      <c r="ER120" s="158"/>
      <c r="ES120" s="158"/>
      <c r="ET120" s="158"/>
      <c r="EU120" s="158"/>
      <c r="EV120" s="158"/>
      <c r="EW120" s="158"/>
      <c r="EX120" s="158"/>
      <c r="EY120" s="158"/>
      <c r="EZ120" s="158"/>
      <c r="FA120" s="158"/>
      <c r="FB120" s="158"/>
      <c r="FC120" s="158"/>
      <c r="FD120" s="158"/>
      <c r="FE120" s="158"/>
      <c r="FF120" s="158"/>
      <c r="FG120" s="158"/>
      <c r="FH120" s="158"/>
      <c r="FI120" s="158"/>
      <c r="FJ120" s="158"/>
      <c r="FK120" s="158"/>
      <c r="FL120" s="158"/>
      <c r="FM120" s="158"/>
      <c r="FN120" s="158"/>
      <c r="FO120" s="158"/>
      <c r="FP120" s="158"/>
      <c r="FQ120" s="158"/>
      <c r="FR120" s="158"/>
      <c r="FS120" s="158"/>
      <c r="FT120" s="158"/>
      <c r="FU120" s="158"/>
      <c r="FV120" s="158"/>
      <c r="FW120" s="158"/>
      <c r="FX120" s="158"/>
      <c r="FY120" s="158"/>
      <c r="FZ120" s="158"/>
      <c r="GA120" s="158"/>
      <c r="GB120" s="158"/>
      <c r="GC120" s="158"/>
      <c r="GD120" s="158"/>
      <c r="GE120" s="158"/>
      <c r="GF120" s="158"/>
      <c r="GG120" s="158"/>
      <c r="GH120" s="158"/>
      <c r="GI120" s="158"/>
      <c r="GJ120" s="158"/>
      <c r="GK120" s="158"/>
      <c r="GL120" s="158"/>
      <c r="GM120" s="158"/>
      <c r="GN120" s="158"/>
      <c r="GO120" s="158"/>
      <c r="GP120" s="158"/>
      <c r="GQ120" s="158"/>
      <c r="GR120" s="158"/>
      <c r="GS120" s="158"/>
      <c r="GT120" s="158"/>
      <c r="GU120" s="158"/>
      <c r="GV120" s="158"/>
      <c r="GW120" s="158"/>
      <c r="GX120" s="158"/>
      <c r="GY120" s="158"/>
      <c r="GZ120" s="158"/>
      <c r="HA120" s="158"/>
      <c r="HB120" s="158"/>
      <c r="HC120" s="158"/>
      <c r="HD120" s="158"/>
      <c r="HE120" s="158"/>
      <c r="HF120" s="158"/>
      <c r="HG120" s="158"/>
      <c r="HH120" s="158"/>
      <c r="HI120" s="158"/>
      <c r="HJ120" s="158"/>
      <c r="HK120" s="158"/>
      <c r="HL120" s="158"/>
      <c r="HM120" s="158"/>
      <c r="HN120" s="158"/>
      <c r="HO120" s="158"/>
      <c r="HP120" s="158"/>
      <c r="HQ120" s="158"/>
      <c r="HR120" s="158"/>
      <c r="HS120" s="158"/>
      <c r="HT120" s="158"/>
      <c r="HU120" s="158"/>
      <c r="HV120" s="158"/>
      <c r="HW120" s="158"/>
      <c r="HX120" s="158"/>
      <c r="HY120" s="158"/>
      <c r="HZ120" s="158"/>
      <c r="IA120" s="158"/>
      <c r="IB120" s="158"/>
      <c r="IC120" s="158"/>
      <c r="ID120" s="158"/>
      <c r="IE120" s="158"/>
      <c r="IF120" s="158"/>
      <c r="IG120" s="158"/>
      <c r="IH120" s="158"/>
      <c r="II120" s="158"/>
      <c r="IJ120" s="158"/>
      <c r="IK120" s="158"/>
      <c r="IL120" s="158"/>
      <c r="IM120" s="158"/>
      <c r="IN120" s="158"/>
      <c r="IO120" s="158"/>
      <c r="IP120" s="158"/>
      <c r="IQ120" s="158"/>
      <c r="IR120" s="158"/>
      <c r="IS120" s="158"/>
      <c r="IT120" s="158"/>
      <c r="IU120" s="158"/>
      <c r="IV120" s="158"/>
      <c r="IW120" s="158"/>
      <c r="IX120" s="158"/>
      <c r="IY120" s="158"/>
      <c r="IZ120" s="158"/>
      <c r="JA120" s="158"/>
      <c r="JB120" s="158"/>
      <c r="JC120" s="158"/>
      <c r="JD120" s="158"/>
      <c r="JE120" s="158"/>
      <c r="JF120" s="158"/>
      <c r="JG120" s="158"/>
      <c r="JH120" s="158"/>
      <c r="JI120" s="158"/>
      <c r="JJ120" s="158"/>
      <c r="JK120" s="158"/>
      <c r="JL120" s="158"/>
      <c r="JM120" s="158"/>
      <c r="JN120" s="158"/>
      <c r="JO120" s="158"/>
      <c r="JP120" s="158"/>
      <c r="JQ120" s="158"/>
      <c r="JR120" s="158"/>
      <c r="JS120" s="158"/>
      <c r="JT120" s="158"/>
      <c r="JU120" s="158"/>
      <c r="JV120" s="158"/>
      <c r="JW120" s="158"/>
      <c r="JX120" s="158"/>
      <c r="JY120" s="158"/>
      <c r="JZ120" s="158"/>
      <c r="KA120" s="158"/>
      <c r="KB120" s="158"/>
      <c r="KC120" s="158"/>
      <c r="KD120" s="158"/>
      <c r="KE120" s="158"/>
      <c r="KF120" s="158"/>
      <c r="KG120" s="158"/>
      <c r="KH120" s="158"/>
      <c r="KI120" s="158"/>
      <c r="KJ120" s="158"/>
      <c r="KK120" s="158"/>
      <c r="KL120" s="158"/>
      <c r="KM120" s="158"/>
      <c r="KN120" s="158"/>
      <c r="KO120" s="158"/>
      <c r="KP120" s="158"/>
      <c r="KQ120" s="158"/>
      <c r="KR120" s="158"/>
      <c r="KS120" s="158"/>
      <c r="KT120" s="158"/>
      <c r="KU120" s="158"/>
      <c r="KV120" s="158"/>
      <c r="KW120" s="158"/>
      <c r="KX120" s="158"/>
      <c r="KY120" s="158"/>
      <c r="KZ120" s="158"/>
      <c r="LA120" s="158"/>
      <c r="LB120" s="158"/>
      <c r="LC120" s="158"/>
      <c r="LD120" s="158"/>
      <c r="LE120" s="158"/>
      <c r="LF120" s="158"/>
      <c r="LG120" s="158"/>
      <c r="LH120" s="158"/>
      <c r="LI120" s="158"/>
      <c r="LJ120" s="158"/>
      <c r="LK120" s="158"/>
      <c r="LL120" s="158"/>
      <c r="LM120" s="158"/>
      <c r="LN120" s="158"/>
      <c r="LO120" s="158"/>
      <c r="LP120" s="158"/>
      <c r="LQ120" s="158"/>
      <c r="LR120" s="158"/>
      <c r="LS120" s="158"/>
      <c r="LT120" s="158"/>
      <c r="LU120" s="158"/>
      <c r="LV120" s="158"/>
      <c r="LW120" s="158"/>
      <c r="LX120" s="158"/>
      <c r="LY120" s="158"/>
      <c r="LZ120" s="158"/>
      <c r="MA120" s="158"/>
      <c r="MB120" s="158"/>
      <c r="MC120" s="158"/>
      <c r="MD120" s="158"/>
      <c r="ME120" s="158"/>
      <c r="MF120" s="158"/>
      <c r="MG120" s="158"/>
      <c r="MH120" s="158"/>
      <c r="MI120" s="158"/>
      <c r="MJ120" s="158"/>
      <c r="MK120" s="158"/>
      <c r="ML120" s="158"/>
      <c r="MM120" s="158"/>
      <c r="MN120" s="158"/>
      <c r="MO120" s="158"/>
      <c r="MP120" s="158"/>
      <c r="MQ120" s="158"/>
      <c r="MR120" s="158"/>
      <c r="MS120" s="158"/>
      <c r="MT120" s="158"/>
      <c r="MU120" s="158"/>
      <c r="MV120" s="158"/>
      <c r="MW120" s="158"/>
      <c r="MX120" s="158"/>
      <c r="MY120" s="158"/>
      <c r="MZ120" s="158"/>
      <c r="NA120" s="158"/>
      <c r="NB120" s="158"/>
      <c r="NC120" s="158"/>
      <c r="ND120" s="158"/>
      <c r="NE120" s="158"/>
      <c r="NF120" s="158"/>
      <c r="NG120" s="158"/>
      <c r="NH120" s="158"/>
      <c r="NI120" s="158"/>
      <c r="NJ120" s="158"/>
      <c r="NK120" s="158"/>
      <c r="NL120" s="158"/>
      <c r="NM120" s="158"/>
      <c r="NN120" s="158"/>
      <c r="NO120" s="158"/>
      <c r="NP120" s="158"/>
      <c r="NQ120" s="158"/>
      <c r="NR120" s="158"/>
      <c r="NS120" s="158"/>
      <c r="NT120" s="158"/>
      <c r="NU120" s="158"/>
      <c r="NV120" s="158"/>
      <c r="NW120" s="158"/>
      <c r="NX120" s="158"/>
      <c r="NY120" s="158"/>
      <c r="NZ120" s="158"/>
      <c r="OA120" s="158"/>
      <c r="OB120" s="158"/>
      <c r="OC120" s="158"/>
      <c r="OD120" s="158"/>
      <c r="OE120" s="158"/>
      <c r="OF120" s="158"/>
      <c r="OG120" s="158"/>
      <c r="OH120" s="158"/>
      <c r="OI120" s="158"/>
      <c r="OJ120" s="158"/>
      <c r="OK120" s="158"/>
      <c r="OL120" s="158"/>
      <c r="OM120" s="158"/>
      <c r="ON120" s="158"/>
      <c r="OO120" s="158"/>
      <c r="OP120" s="158"/>
      <c r="OQ120" s="158"/>
      <c r="OR120" s="158"/>
      <c r="OS120" s="158"/>
      <c r="OT120" s="158"/>
      <c r="OU120" s="158"/>
      <c r="OV120" s="158"/>
      <c r="OW120" s="158"/>
      <c r="OX120" s="158"/>
      <c r="OY120" s="158"/>
      <c r="OZ120" s="158"/>
      <c r="PA120" s="158"/>
      <c r="PB120" s="158"/>
      <c r="PC120" s="158"/>
      <c r="PD120" s="158"/>
      <c r="PE120" s="158"/>
      <c r="PF120" s="158"/>
      <c r="PG120" s="158"/>
      <c r="PH120" s="158"/>
      <c r="PI120" s="158"/>
      <c r="PJ120" s="158"/>
      <c r="PK120" s="158"/>
      <c r="PL120" s="158"/>
      <c r="PM120" s="158"/>
      <c r="PN120" s="158"/>
      <c r="PO120" s="158"/>
      <c r="PP120" s="158"/>
      <c r="PQ120" s="158"/>
      <c r="PR120" s="158"/>
      <c r="PS120" s="158"/>
      <c r="PT120" s="158"/>
      <c r="PU120" s="158"/>
      <c r="PV120" s="158"/>
      <c r="PW120" s="158"/>
      <c r="PX120" s="158"/>
      <c r="PY120" s="158"/>
      <c r="PZ120" s="158"/>
      <c r="QA120" s="158"/>
      <c r="QB120" s="158"/>
      <c r="QC120" s="158"/>
      <c r="QD120" s="158"/>
      <c r="QE120" s="158"/>
      <c r="QF120" s="158"/>
      <c r="QG120" s="158"/>
      <c r="QH120" s="158"/>
      <c r="QI120" s="158"/>
      <c r="QJ120" s="158"/>
      <c r="QK120" s="158"/>
      <c r="QL120" s="158"/>
      <c r="QM120" s="158"/>
      <c r="QN120" s="158"/>
      <c r="QO120" s="158"/>
      <c r="QP120" s="158"/>
      <c r="QQ120" s="158"/>
      <c r="QR120" s="158"/>
      <c r="QS120" s="158"/>
      <c r="QT120" s="158"/>
      <c r="QU120" s="158"/>
      <c r="QV120" s="158"/>
      <c r="QW120" s="158"/>
      <c r="QX120" s="158"/>
      <c r="QY120" s="158"/>
      <c r="QZ120" s="158"/>
      <c r="RA120" s="158"/>
      <c r="RB120" s="158"/>
      <c r="RC120" s="158"/>
      <c r="RD120" s="158"/>
      <c r="RE120" s="158"/>
      <c r="RF120" s="158"/>
      <c r="RG120" s="158"/>
      <c r="RH120" s="158"/>
      <c r="RI120" s="158"/>
      <c r="RJ120" s="158"/>
      <c r="RK120" s="158"/>
      <c r="RL120" s="158"/>
      <c r="RM120" s="158"/>
      <c r="RN120" s="158"/>
      <c r="RO120" s="158"/>
      <c r="RP120" s="158"/>
      <c r="RQ120" s="158"/>
      <c r="RR120" s="158"/>
      <c r="RS120" s="158"/>
      <c r="RT120" s="158"/>
      <c r="RU120" s="158"/>
      <c r="RV120" s="158"/>
      <c r="RW120" s="158"/>
      <c r="RX120" s="158"/>
      <c r="RY120" s="158"/>
      <c r="RZ120" s="158"/>
      <c r="SA120" s="158"/>
      <c r="SB120" s="158"/>
      <c r="SC120" s="158"/>
      <c r="SD120" s="158"/>
      <c r="SE120" s="158"/>
      <c r="SF120" s="158"/>
      <c r="SG120" s="158"/>
      <c r="SH120" s="158"/>
      <c r="SI120" s="158"/>
      <c r="SJ120" s="158"/>
      <c r="SK120" s="158"/>
      <c r="SL120" s="158"/>
      <c r="SM120" s="158"/>
      <c r="SN120" s="158"/>
      <c r="SO120" s="158"/>
      <c r="SP120" s="158"/>
      <c r="SQ120" s="158"/>
      <c r="SR120" s="158"/>
      <c r="SS120" s="158"/>
      <c r="ST120" s="158"/>
      <c r="SU120" s="158"/>
      <c r="SV120" s="158"/>
      <c r="SW120" s="158"/>
      <c r="SX120" s="158"/>
      <c r="SY120" s="158"/>
      <c r="SZ120" s="158"/>
      <c r="TA120" s="158"/>
      <c r="TB120" s="158"/>
      <c r="TC120" s="158"/>
      <c r="TD120" s="158"/>
      <c r="TE120" s="158"/>
      <c r="TF120" s="158"/>
      <c r="TG120" s="158"/>
      <c r="TH120" s="158"/>
      <c r="TI120" s="158"/>
      <c r="TJ120" s="158"/>
      <c r="TK120" s="158"/>
      <c r="TL120" s="158"/>
      <c r="TM120" s="158"/>
      <c r="TN120" s="158"/>
      <c r="TO120" s="158"/>
      <c r="TP120" s="158"/>
      <c r="TQ120" s="158"/>
      <c r="TR120" s="158"/>
      <c r="TS120" s="158"/>
      <c r="TT120" s="158"/>
      <c r="TU120" s="158"/>
      <c r="TV120" s="158"/>
      <c r="TW120" s="158"/>
      <c r="TX120" s="158"/>
      <c r="TY120" s="158"/>
      <c r="TZ120" s="158"/>
      <c r="UA120" s="158"/>
      <c r="UB120" s="158"/>
      <c r="UC120" s="158"/>
      <c r="UD120" s="158"/>
      <c r="UE120" s="158"/>
      <c r="UF120" s="158"/>
      <c r="UG120" s="158"/>
      <c r="UH120" s="158"/>
      <c r="UI120" s="158"/>
      <c r="UJ120" s="158"/>
      <c r="UK120" s="158"/>
      <c r="UL120" s="158"/>
      <c r="UM120" s="158"/>
      <c r="UN120" s="158"/>
      <c r="UO120" s="158"/>
      <c r="UP120" s="158"/>
      <c r="UQ120" s="158"/>
      <c r="US120" s="158"/>
      <c r="UT120" s="158"/>
      <c r="UU120" s="158"/>
      <c r="UV120" s="158"/>
      <c r="UW120" s="158"/>
      <c r="UX120" s="158"/>
      <c r="UY120" s="158"/>
      <c r="UZ120" s="158"/>
      <c r="VA120" s="158"/>
      <c r="VB120" s="158"/>
      <c r="VC120" s="158"/>
      <c r="VD120" s="158"/>
      <c r="VE120" s="158"/>
      <c r="VF120" s="158"/>
      <c r="VG120" s="158"/>
      <c r="VH120" s="158"/>
      <c r="VI120" s="158"/>
      <c r="VJ120" s="158"/>
      <c r="VK120" s="158"/>
      <c r="VL120" s="158"/>
      <c r="VN120" s="158"/>
      <c r="VO120" s="158"/>
      <c r="VP120" s="158"/>
      <c r="VQ120" s="158"/>
      <c r="VR120" s="158"/>
      <c r="VS120" s="158"/>
      <c r="VT120" s="158"/>
      <c r="VU120" s="158"/>
      <c r="VV120" s="158"/>
      <c r="VW120" s="158"/>
      <c r="VX120" s="158"/>
      <c r="VY120" s="158"/>
      <c r="VZ120" s="158"/>
      <c r="WA120" s="158"/>
      <c r="WB120" s="158"/>
      <c r="WC120" s="158"/>
      <c r="WD120" s="158"/>
      <c r="WE120" s="158"/>
      <c r="WF120" s="158"/>
      <c r="WG120" s="158"/>
      <c r="WI120" s="158"/>
      <c r="WJ120" s="158"/>
      <c r="WK120" s="158"/>
      <c r="WL120" s="158"/>
      <c r="WM120" s="158"/>
      <c r="WN120" s="158"/>
      <c r="WO120" s="158"/>
      <c r="WP120" s="158"/>
      <c r="WQ120" s="158"/>
      <c r="WR120" s="158"/>
      <c r="WS120" s="158"/>
      <c r="WT120" s="158"/>
      <c r="WU120" s="158"/>
      <c r="WV120" s="158"/>
      <c r="WW120" s="158"/>
      <c r="WX120" s="158"/>
      <c r="WY120" s="158"/>
      <c r="WZ120" s="158"/>
      <c r="XA120" s="158"/>
      <c r="XB120" s="158"/>
      <c r="XD120" s="158"/>
      <c r="XE120" s="158"/>
      <c r="XF120" s="158"/>
      <c r="XG120" s="158"/>
      <c r="XH120" s="158"/>
      <c r="XI120" s="158"/>
      <c r="XJ120" s="158"/>
      <c r="XK120" s="158"/>
      <c r="XL120" s="158"/>
      <c r="XM120" s="158"/>
      <c r="XN120" s="158"/>
      <c r="XO120" s="158"/>
      <c r="XP120" s="158"/>
      <c r="XQ120" s="158"/>
      <c r="XR120" s="158"/>
      <c r="XS120" s="158"/>
      <c r="XT120" s="158"/>
      <c r="XU120" s="158"/>
      <c r="XV120" s="158"/>
      <c r="XW120" s="158"/>
      <c r="XY120" s="158"/>
      <c r="XZ120" s="158"/>
      <c r="YA120" s="158"/>
      <c r="YB120" s="158"/>
      <c r="YC120" s="158"/>
      <c r="YD120" s="158"/>
      <c r="YE120" s="158"/>
      <c r="YF120" s="158"/>
      <c r="YG120" s="158"/>
      <c r="YH120" s="158"/>
      <c r="YI120" s="158"/>
      <c r="YJ120" s="158"/>
      <c r="YK120" s="158"/>
      <c r="YL120" s="158"/>
      <c r="YM120" s="158"/>
      <c r="YN120" s="158"/>
      <c r="YO120" s="158"/>
      <c r="YP120" s="158"/>
      <c r="YQ120" s="158"/>
      <c r="YR120" s="158"/>
      <c r="YT120" s="158"/>
      <c r="YU120" s="158"/>
      <c r="YV120" s="158"/>
      <c r="YW120" s="158"/>
      <c r="YX120" s="158"/>
      <c r="YY120" s="158"/>
      <c r="YZ120" s="158"/>
      <c r="ZA120" s="158"/>
      <c r="ZB120" s="158"/>
      <c r="ZC120" s="158"/>
      <c r="ZD120" s="158"/>
      <c r="ZE120" s="158"/>
      <c r="ZF120" s="158"/>
      <c r="ZG120" s="158"/>
      <c r="ZH120" s="158"/>
      <c r="ZI120" s="158"/>
      <c r="ZJ120" s="158"/>
      <c r="ZK120" s="158"/>
      <c r="ZL120" s="158"/>
      <c r="ZM120" s="158"/>
      <c r="ZO120" s="158"/>
      <c r="ZP120" s="158"/>
      <c r="ZQ120" s="158"/>
      <c r="ZR120" s="158"/>
      <c r="ZS120" s="158"/>
      <c r="ZT120" s="158"/>
      <c r="ZU120" s="158"/>
      <c r="ZV120" s="158"/>
      <c r="ZW120" s="158"/>
      <c r="ZX120" s="158"/>
      <c r="ZY120" s="158"/>
      <c r="ZZ120" s="158"/>
      <c r="AAA120" s="158"/>
      <c r="AAB120" s="158"/>
      <c r="AAC120" s="158"/>
      <c r="AAD120" s="158"/>
      <c r="AAE120" s="158"/>
      <c r="AAF120" s="158"/>
      <c r="AAG120" s="158"/>
      <c r="AAH120" s="158"/>
      <c r="AAJ120" s="158"/>
      <c r="AAK120" s="158"/>
      <c r="AAL120" s="158"/>
      <c r="AAM120" s="158"/>
      <c r="AAN120" s="158"/>
      <c r="AAO120" s="158"/>
      <c r="AAP120" s="158"/>
      <c r="AAQ120" s="158"/>
      <c r="AAR120" s="158"/>
      <c r="AAS120" s="158"/>
      <c r="AAT120" s="158"/>
      <c r="AAU120" s="158"/>
      <c r="AAV120" s="158"/>
      <c r="AAW120" s="158"/>
      <c r="AAX120" s="158"/>
      <c r="AAY120" s="158"/>
      <c r="AAZ120" s="158"/>
      <c r="ABA120" s="158"/>
      <c r="ABB120" s="158"/>
      <c r="ABC120" s="158"/>
      <c r="ABE120" s="158"/>
      <c r="ABF120" s="158"/>
      <c r="ABG120" s="158"/>
      <c r="ABH120" s="158"/>
      <c r="ABI120" s="158"/>
      <c r="ABJ120" s="158"/>
      <c r="ABK120" s="158"/>
      <c r="ABL120" s="158"/>
      <c r="ABM120" s="158"/>
      <c r="ABN120" s="158"/>
      <c r="ABO120" s="158"/>
      <c r="ABP120" s="158"/>
      <c r="ABQ120" s="158"/>
      <c r="ABR120" s="158"/>
      <c r="ABS120" s="158"/>
      <c r="ABT120" s="158"/>
      <c r="ABU120" s="158"/>
      <c r="ABV120" s="158"/>
      <c r="ABW120" s="158"/>
      <c r="ABX120" s="158"/>
      <c r="ABZ120" s="158"/>
      <c r="ACA120" s="158"/>
      <c r="ACB120" s="158"/>
      <c r="ACC120" s="158"/>
      <c r="ACD120" s="158"/>
      <c r="ACE120" s="158"/>
      <c r="ACF120" s="158"/>
      <c r="ACG120" s="158"/>
      <c r="ACH120" s="158"/>
      <c r="ACI120" s="158"/>
      <c r="ACJ120" s="158"/>
      <c r="ACK120" s="158"/>
      <c r="ACL120" s="158"/>
      <c r="ACM120" s="158"/>
      <c r="ACN120" s="158"/>
      <c r="ACO120" s="158"/>
      <c r="ACP120" s="158"/>
      <c r="ACQ120" s="158"/>
      <c r="ACR120" s="158"/>
      <c r="ACS120" s="158"/>
      <c r="ACU120" s="158"/>
      <c r="ACV120" s="158"/>
      <c r="ACW120" s="158"/>
      <c r="ACX120" s="158"/>
      <c r="ACY120" s="158"/>
      <c r="ACZ120" s="158"/>
      <c r="ADA120" s="158"/>
      <c r="ADB120" s="158"/>
      <c r="ADC120" s="158"/>
      <c r="ADD120" s="158"/>
      <c r="ADE120" s="158"/>
      <c r="ADF120" s="158"/>
      <c r="ADG120" s="158"/>
      <c r="ADH120" s="158"/>
      <c r="ADI120" s="158"/>
      <c r="ADJ120" s="158"/>
      <c r="ADK120" s="158"/>
      <c r="ADL120" s="158"/>
      <c r="ADM120" s="158"/>
      <c r="ADN120" s="158"/>
      <c r="ADP120" s="158"/>
      <c r="ADQ120" s="158"/>
      <c r="ADR120" s="158"/>
      <c r="ADS120" s="158"/>
      <c r="ADT120" s="158"/>
      <c r="ADU120" s="158"/>
      <c r="ADV120" s="158"/>
      <c r="ADW120" s="158"/>
      <c r="ADX120" s="158"/>
      <c r="ADY120" s="158"/>
      <c r="ADZ120" s="158"/>
      <c r="AEA120" s="158"/>
      <c r="AEB120" s="158"/>
      <c r="AEC120" s="158"/>
      <c r="AED120" s="158"/>
      <c r="AEE120" s="158"/>
      <c r="AEF120" s="158"/>
      <c r="AEG120" s="158"/>
      <c r="AEH120" s="158"/>
      <c r="AEI120" s="158"/>
      <c r="AEK120" s="158"/>
      <c r="AEL120" s="158"/>
      <c r="AEM120" s="158"/>
      <c r="AEN120" s="158"/>
      <c r="AEO120" s="158"/>
      <c r="AEP120" s="158"/>
      <c r="AEQ120" s="158"/>
      <c r="AER120" s="158"/>
      <c r="AES120" s="158"/>
      <c r="AET120" s="158"/>
      <c r="AEU120" s="158"/>
      <c r="AEV120" s="158"/>
      <c r="AEW120" s="158"/>
      <c r="AEX120" s="158"/>
      <c r="AEY120" s="158"/>
      <c r="AEZ120" s="158"/>
      <c r="AFA120" s="158"/>
      <c r="AFB120" s="158"/>
      <c r="AFC120" s="158"/>
      <c r="AFD120" s="158"/>
    </row>
    <row r="121" spans="1:837" s="159" customFormat="1" ht="20.100000000000001" customHeight="1" outlineLevel="4">
      <c r="A121" s="166"/>
      <c r="B121" s="162" t="s">
        <v>504</v>
      </c>
      <c r="C121" s="100" t="s">
        <v>521</v>
      </c>
      <c r="D121" s="110"/>
      <c r="E121" s="167"/>
      <c r="F121" s="211">
        <f>G115+28</f>
        <v>45635</v>
      </c>
      <c r="G121" s="212">
        <f t="shared" si="96"/>
        <v>45699</v>
      </c>
      <c r="H121" s="156">
        <v>65</v>
      </c>
      <c r="I121" s="157">
        <f t="shared" ca="1" si="80"/>
        <v>0</v>
      </c>
      <c r="J121" s="207">
        <f t="shared" ca="1" si="97"/>
        <v>0</v>
      </c>
      <c r="K121" s="111">
        <v>0</v>
      </c>
      <c r="L121" s="158"/>
      <c r="M121" s="158"/>
      <c r="N121" s="158"/>
      <c r="O121" s="158"/>
      <c r="P121" s="158"/>
      <c r="Q121" s="158"/>
      <c r="R121" s="158"/>
      <c r="S121" s="158"/>
      <c r="T121" s="158"/>
      <c r="U121" s="158"/>
      <c r="V121" s="158"/>
      <c r="W121" s="158"/>
      <c r="X121" s="158"/>
      <c r="Y121" s="158"/>
      <c r="Z121" s="158"/>
      <c r="AA121" s="158"/>
      <c r="AB121" s="158"/>
      <c r="AC121" s="158"/>
      <c r="AD121" s="158"/>
      <c r="AE121" s="158"/>
      <c r="AF121" s="158"/>
      <c r="AG121" s="158"/>
      <c r="AH121" s="158"/>
      <c r="AI121" s="158"/>
      <c r="AJ121" s="158"/>
      <c r="AK121" s="158"/>
      <c r="AL121" s="158"/>
      <c r="AM121" s="158"/>
      <c r="AN121" s="158"/>
      <c r="AO121" s="158"/>
      <c r="AP121" s="158"/>
      <c r="AQ121" s="158"/>
      <c r="AR121" s="158"/>
      <c r="AS121" s="158"/>
      <c r="AT121" s="158"/>
      <c r="AU121" s="158"/>
      <c r="AV121" s="158"/>
      <c r="AW121" s="158"/>
      <c r="AX121" s="158"/>
      <c r="AY121" s="158"/>
      <c r="AZ121" s="158"/>
      <c r="BA121" s="158"/>
      <c r="BB121" s="158"/>
      <c r="BC121" s="158"/>
      <c r="BD121" s="158"/>
      <c r="BE121" s="158"/>
      <c r="BF121" s="158"/>
      <c r="BG121" s="158"/>
      <c r="BH121" s="158"/>
      <c r="BI121" s="158"/>
      <c r="BJ121" s="158"/>
      <c r="BK121" s="158"/>
      <c r="BL121" s="158"/>
      <c r="BM121" s="158"/>
      <c r="BN121" s="158"/>
      <c r="BO121" s="158"/>
      <c r="BP121" s="158"/>
      <c r="BQ121" s="158"/>
      <c r="BR121" s="158"/>
      <c r="BS121" s="158"/>
      <c r="BT121" s="158"/>
      <c r="BU121" s="158"/>
      <c r="BV121" s="158"/>
      <c r="BW121" s="158"/>
      <c r="BX121" s="158"/>
      <c r="BY121" s="158"/>
      <c r="BZ121" s="158"/>
      <c r="CA121" s="158"/>
      <c r="CB121" s="158"/>
      <c r="CC121" s="158"/>
      <c r="CD121" s="158"/>
      <c r="CE121" s="158"/>
      <c r="CF121" s="158"/>
      <c r="CG121" s="158"/>
      <c r="CH121" s="158"/>
      <c r="CI121" s="158"/>
      <c r="CJ121" s="158"/>
      <c r="CK121" s="158"/>
      <c r="CL121" s="158"/>
      <c r="CM121" s="158"/>
      <c r="CN121" s="158"/>
      <c r="CO121" s="158"/>
      <c r="CP121" s="158"/>
      <c r="CQ121" s="158"/>
      <c r="CR121" s="158"/>
      <c r="CS121" s="158"/>
      <c r="CT121" s="158"/>
      <c r="CU121" s="158"/>
      <c r="CV121" s="158"/>
      <c r="CW121" s="158"/>
      <c r="CX121" s="158"/>
      <c r="CY121" s="158"/>
      <c r="CZ121" s="158"/>
      <c r="DA121" s="158"/>
      <c r="DB121" s="158"/>
      <c r="DC121" s="158"/>
      <c r="DD121" s="158"/>
      <c r="DE121" s="158"/>
      <c r="DF121" s="158"/>
      <c r="DG121" s="158"/>
      <c r="DH121" s="158"/>
      <c r="DI121" s="158"/>
      <c r="DJ121" s="158"/>
      <c r="DK121" s="158"/>
      <c r="DL121" s="158"/>
      <c r="DM121" s="158"/>
      <c r="DN121" s="158"/>
      <c r="DO121" s="158"/>
      <c r="DP121" s="158"/>
      <c r="DQ121" s="158"/>
      <c r="DR121" s="158"/>
      <c r="DS121" s="158"/>
      <c r="DT121" s="158"/>
      <c r="DU121" s="158"/>
      <c r="DV121" s="158"/>
      <c r="DW121" s="158"/>
      <c r="DX121" s="158"/>
      <c r="DY121" s="158"/>
      <c r="DZ121" s="158"/>
      <c r="EA121" s="158"/>
      <c r="EB121" s="158"/>
      <c r="EC121" s="158"/>
      <c r="ED121" s="158"/>
      <c r="EE121" s="158"/>
      <c r="EF121" s="158"/>
      <c r="EG121" s="158"/>
      <c r="EH121" s="158"/>
      <c r="EI121" s="158"/>
      <c r="EJ121" s="158"/>
      <c r="EK121" s="158"/>
      <c r="EL121" s="158"/>
      <c r="EM121" s="158"/>
      <c r="EN121" s="158"/>
      <c r="EO121" s="158"/>
      <c r="EP121" s="158"/>
      <c r="EQ121" s="158"/>
      <c r="ER121" s="158"/>
      <c r="ES121" s="158"/>
      <c r="ET121" s="158"/>
      <c r="EU121" s="158"/>
      <c r="EV121" s="158"/>
      <c r="EW121" s="158"/>
      <c r="EX121" s="158"/>
      <c r="EY121" s="158"/>
      <c r="EZ121" s="158"/>
      <c r="FA121" s="158"/>
      <c r="FB121" s="158"/>
      <c r="FC121" s="158"/>
      <c r="FD121" s="158"/>
      <c r="FE121" s="158"/>
      <c r="FF121" s="158"/>
      <c r="FG121" s="158"/>
      <c r="FH121" s="158"/>
      <c r="FI121" s="158"/>
      <c r="FJ121" s="158"/>
      <c r="FK121" s="158"/>
      <c r="FL121" s="158"/>
      <c r="FM121" s="158"/>
      <c r="FN121" s="158"/>
      <c r="FO121" s="158"/>
      <c r="FP121" s="158"/>
      <c r="FQ121" s="158"/>
      <c r="FR121" s="158"/>
      <c r="FS121" s="158"/>
      <c r="FT121" s="158"/>
      <c r="FU121" s="158"/>
      <c r="FV121" s="158"/>
      <c r="FW121" s="158"/>
      <c r="FX121" s="158"/>
      <c r="FY121" s="158"/>
      <c r="FZ121" s="158"/>
      <c r="GA121" s="158"/>
      <c r="GB121" s="158"/>
      <c r="GC121" s="158"/>
      <c r="GD121" s="158"/>
      <c r="GE121" s="158"/>
      <c r="GF121" s="158"/>
      <c r="GG121" s="158"/>
      <c r="GH121" s="158"/>
      <c r="GI121" s="158"/>
      <c r="GJ121" s="158"/>
      <c r="GK121" s="158"/>
      <c r="GL121" s="158"/>
      <c r="GM121" s="158"/>
      <c r="GN121" s="158"/>
      <c r="GO121" s="158"/>
      <c r="GP121" s="158"/>
      <c r="GQ121" s="158"/>
      <c r="GR121" s="158"/>
      <c r="GS121" s="158"/>
      <c r="GT121" s="158"/>
      <c r="GU121" s="158"/>
      <c r="GV121" s="158"/>
      <c r="GW121" s="158"/>
      <c r="GX121" s="158"/>
      <c r="GY121" s="158"/>
      <c r="GZ121" s="158"/>
      <c r="HA121" s="158"/>
      <c r="HB121" s="158"/>
      <c r="HC121" s="158"/>
      <c r="HD121" s="158"/>
      <c r="HE121" s="158"/>
      <c r="HF121" s="158"/>
      <c r="HG121" s="158"/>
      <c r="HH121" s="158"/>
      <c r="HI121" s="158"/>
      <c r="HJ121" s="158"/>
      <c r="HK121" s="158"/>
      <c r="HL121" s="158"/>
      <c r="HM121" s="158"/>
      <c r="HN121" s="158"/>
      <c r="HO121" s="158"/>
      <c r="HP121" s="158"/>
      <c r="HQ121" s="158"/>
      <c r="HR121" s="158"/>
      <c r="HS121" s="158"/>
      <c r="HT121" s="158"/>
      <c r="HU121" s="158"/>
      <c r="HV121" s="158"/>
      <c r="HW121" s="158"/>
      <c r="HX121" s="158"/>
      <c r="HY121" s="158"/>
      <c r="HZ121" s="158"/>
      <c r="IA121" s="158"/>
      <c r="IB121" s="158"/>
      <c r="IC121" s="158"/>
      <c r="ID121" s="158"/>
      <c r="IE121" s="158"/>
      <c r="IF121" s="158"/>
      <c r="IG121" s="158"/>
      <c r="IH121" s="158"/>
      <c r="II121" s="158"/>
      <c r="IJ121" s="158"/>
      <c r="IK121" s="158"/>
      <c r="IL121" s="158"/>
      <c r="IM121" s="158"/>
      <c r="IN121" s="158"/>
      <c r="IO121" s="158"/>
      <c r="IP121" s="158"/>
      <c r="IQ121" s="158"/>
      <c r="IR121" s="158"/>
      <c r="IS121" s="158"/>
      <c r="IT121" s="158"/>
      <c r="IU121" s="158"/>
      <c r="IV121" s="158"/>
      <c r="IW121" s="158"/>
      <c r="IX121" s="158"/>
      <c r="IY121" s="158"/>
      <c r="IZ121" s="158"/>
      <c r="JA121" s="158"/>
      <c r="JB121" s="158"/>
      <c r="JC121" s="158"/>
      <c r="JD121" s="158"/>
      <c r="JE121" s="158"/>
      <c r="JF121" s="158"/>
      <c r="JG121" s="158"/>
      <c r="JH121" s="158"/>
      <c r="JI121" s="158"/>
      <c r="JJ121" s="158"/>
      <c r="JK121" s="158"/>
      <c r="JL121" s="158"/>
      <c r="JM121" s="158"/>
      <c r="JN121" s="158"/>
      <c r="JO121" s="158"/>
      <c r="JP121" s="158"/>
      <c r="JQ121" s="158"/>
      <c r="JR121" s="158"/>
      <c r="JS121" s="158"/>
      <c r="JT121" s="158"/>
      <c r="JU121" s="158"/>
      <c r="JV121" s="158"/>
      <c r="JW121" s="158"/>
      <c r="JX121" s="158"/>
      <c r="JY121" s="158"/>
      <c r="JZ121" s="158"/>
      <c r="KA121" s="158"/>
      <c r="KB121" s="158"/>
      <c r="KC121" s="158"/>
      <c r="KD121" s="158"/>
      <c r="KE121" s="158"/>
      <c r="KF121" s="158"/>
      <c r="KG121" s="158"/>
      <c r="KH121" s="158"/>
      <c r="KI121" s="158"/>
      <c r="KJ121" s="158"/>
      <c r="KK121" s="158"/>
      <c r="KL121" s="158"/>
      <c r="KM121" s="158"/>
      <c r="KN121" s="158"/>
      <c r="KO121" s="158"/>
      <c r="KP121" s="158"/>
      <c r="KQ121" s="158"/>
      <c r="KR121" s="158"/>
      <c r="KS121" s="158"/>
      <c r="KT121" s="158"/>
      <c r="KU121" s="158"/>
      <c r="KV121" s="158"/>
      <c r="KW121" s="158"/>
      <c r="KX121" s="158"/>
      <c r="KY121" s="158"/>
      <c r="KZ121" s="158"/>
      <c r="LA121" s="158"/>
      <c r="LB121" s="158"/>
      <c r="LC121" s="158"/>
      <c r="LD121" s="158"/>
      <c r="LE121" s="158"/>
      <c r="LF121" s="158"/>
      <c r="LG121" s="158"/>
      <c r="LH121" s="158"/>
      <c r="LI121" s="158"/>
      <c r="LJ121" s="158"/>
      <c r="LK121" s="158"/>
      <c r="LL121" s="158"/>
      <c r="LM121" s="158"/>
      <c r="LN121" s="158"/>
      <c r="LO121" s="158"/>
      <c r="LP121" s="158"/>
      <c r="LQ121" s="158"/>
      <c r="LR121" s="158"/>
      <c r="LS121" s="158"/>
      <c r="LT121" s="158"/>
      <c r="LU121" s="158"/>
      <c r="LV121" s="158"/>
      <c r="LW121" s="158"/>
      <c r="LX121" s="158"/>
      <c r="LY121" s="158"/>
      <c r="LZ121" s="158"/>
      <c r="MA121" s="158"/>
      <c r="MB121" s="158"/>
      <c r="MC121" s="158"/>
      <c r="MD121" s="158"/>
      <c r="ME121" s="158"/>
      <c r="MF121" s="158"/>
      <c r="MG121" s="158"/>
      <c r="MH121" s="158"/>
      <c r="MI121" s="158"/>
      <c r="MJ121" s="158"/>
      <c r="MK121" s="158"/>
      <c r="ML121" s="158"/>
      <c r="MM121" s="158"/>
      <c r="MN121" s="158"/>
      <c r="MO121" s="158"/>
      <c r="MP121" s="158"/>
      <c r="MQ121" s="158"/>
      <c r="MR121" s="158"/>
      <c r="MS121" s="158"/>
      <c r="MT121" s="158"/>
      <c r="MU121" s="158"/>
      <c r="MV121" s="158"/>
      <c r="MW121" s="158"/>
      <c r="MX121" s="158"/>
      <c r="MY121" s="158"/>
      <c r="MZ121" s="158"/>
      <c r="NA121" s="158"/>
      <c r="NB121" s="158"/>
      <c r="NC121" s="158"/>
      <c r="ND121" s="158"/>
      <c r="NE121" s="158"/>
      <c r="NF121" s="158"/>
      <c r="NG121" s="158"/>
      <c r="NH121" s="158"/>
      <c r="NI121" s="158"/>
      <c r="NJ121" s="158"/>
      <c r="NK121" s="158"/>
      <c r="NL121" s="158"/>
      <c r="NM121" s="158"/>
      <c r="NN121" s="158"/>
      <c r="NO121" s="158"/>
      <c r="NP121" s="158"/>
      <c r="NQ121" s="158"/>
      <c r="NR121" s="158"/>
      <c r="NS121" s="158"/>
      <c r="NT121" s="158"/>
      <c r="NU121" s="158"/>
      <c r="NV121" s="158"/>
      <c r="NW121" s="158"/>
      <c r="NX121" s="158"/>
      <c r="NY121" s="158"/>
      <c r="NZ121" s="158"/>
      <c r="OA121" s="158"/>
      <c r="OB121" s="158"/>
      <c r="OC121" s="158"/>
      <c r="OD121" s="158"/>
      <c r="OE121" s="158"/>
      <c r="OF121" s="158"/>
      <c r="OG121" s="158"/>
      <c r="OH121" s="158"/>
      <c r="OI121" s="158"/>
      <c r="OJ121" s="158"/>
      <c r="OK121" s="158"/>
      <c r="OL121" s="158"/>
      <c r="OM121" s="158"/>
      <c r="ON121" s="158"/>
      <c r="OO121" s="158"/>
      <c r="OP121" s="158"/>
      <c r="OQ121" s="158"/>
      <c r="OR121" s="158"/>
      <c r="OS121" s="158"/>
      <c r="OT121" s="158"/>
      <c r="OU121" s="158"/>
      <c r="OV121" s="158"/>
      <c r="OW121" s="158"/>
      <c r="OX121" s="158"/>
      <c r="OY121" s="158"/>
      <c r="OZ121" s="158"/>
      <c r="PA121" s="158"/>
      <c r="PB121" s="158"/>
      <c r="PC121" s="158"/>
      <c r="PD121" s="158"/>
      <c r="PE121" s="158"/>
      <c r="PF121" s="158"/>
      <c r="PG121" s="158"/>
      <c r="PH121" s="158"/>
      <c r="PI121" s="158"/>
      <c r="PJ121" s="158"/>
      <c r="PK121" s="158"/>
      <c r="PL121" s="158"/>
      <c r="PM121" s="158"/>
      <c r="PN121" s="158"/>
      <c r="PO121" s="158"/>
      <c r="PP121" s="158"/>
      <c r="PQ121" s="158"/>
      <c r="PR121" s="158"/>
      <c r="PS121" s="158"/>
      <c r="PT121" s="158"/>
      <c r="PU121" s="158"/>
      <c r="PV121" s="158"/>
      <c r="PW121" s="158"/>
      <c r="PX121" s="158"/>
      <c r="PY121" s="158"/>
      <c r="PZ121" s="158"/>
      <c r="QA121" s="158"/>
      <c r="QB121" s="158"/>
      <c r="QC121" s="158"/>
      <c r="QD121" s="158"/>
      <c r="QE121" s="158"/>
      <c r="QF121" s="158"/>
      <c r="QG121" s="158"/>
      <c r="QH121" s="158"/>
      <c r="QI121" s="158"/>
      <c r="QJ121" s="158"/>
      <c r="QK121" s="158"/>
      <c r="QL121" s="158"/>
      <c r="QM121" s="158"/>
      <c r="QN121" s="158"/>
      <c r="QO121" s="158"/>
      <c r="QP121" s="158"/>
      <c r="QQ121" s="158"/>
      <c r="QR121" s="158"/>
      <c r="QS121" s="158"/>
      <c r="QT121" s="158"/>
      <c r="QU121" s="158"/>
      <c r="QV121" s="158"/>
      <c r="QW121" s="158"/>
      <c r="QX121" s="158"/>
      <c r="QY121" s="158"/>
      <c r="QZ121" s="158"/>
      <c r="RA121" s="158"/>
      <c r="RB121" s="158"/>
      <c r="RC121" s="158"/>
      <c r="RD121" s="158"/>
      <c r="RE121" s="158"/>
      <c r="RF121" s="158"/>
      <c r="RG121" s="158"/>
      <c r="RH121" s="158"/>
      <c r="RI121" s="158"/>
      <c r="RJ121" s="158"/>
      <c r="RK121" s="158"/>
      <c r="RL121" s="158"/>
      <c r="RM121" s="158"/>
      <c r="RN121" s="158"/>
      <c r="RO121" s="158"/>
      <c r="RP121" s="158"/>
      <c r="RQ121" s="158"/>
      <c r="RR121" s="158"/>
      <c r="RS121" s="158"/>
      <c r="RT121" s="158"/>
      <c r="RU121" s="158"/>
      <c r="RV121" s="158"/>
      <c r="RW121" s="158"/>
      <c r="RX121" s="158"/>
      <c r="RY121" s="158"/>
      <c r="RZ121" s="158"/>
      <c r="SA121" s="158"/>
      <c r="SB121" s="158"/>
      <c r="SC121" s="158"/>
      <c r="SD121" s="158"/>
      <c r="SE121" s="158"/>
      <c r="SF121" s="158"/>
      <c r="SG121" s="158"/>
      <c r="SH121" s="158"/>
      <c r="SI121" s="158"/>
      <c r="SJ121" s="158"/>
      <c r="SK121" s="158"/>
      <c r="SL121" s="158"/>
      <c r="SM121" s="158"/>
      <c r="SN121" s="158"/>
      <c r="SO121" s="158"/>
      <c r="SP121" s="158"/>
      <c r="SQ121" s="158"/>
      <c r="SR121" s="158"/>
      <c r="SS121" s="158"/>
      <c r="ST121" s="158"/>
      <c r="SU121" s="158"/>
      <c r="SV121" s="158"/>
      <c r="SW121" s="158"/>
      <c r="SX121" s="158"/>
      <c r="SY121" s="158"/>
      <c r="SZ121" s="158"/>
      <c r="TA121" s="158"/>
      <c r="TB121" s="158"/>
      <c r="TC121" s="158"/>
      <c r="TD121" s="158"/>
      <c r="TE121" s="158"/>
      <c r="TF121" s="158"/>
      <c r="TG121" s="158"/>
      <c r="TH121" s="158"/>
      <c r="TI121" s="158"/>
      <c r="TJ121" s="158"/>
      <c r="TK121" s="158"/>
      <c r="TL121" s="158"/>
      <c r="TM121" s="158"/>
      <c r="TN121" s="158"/>
      <c r="TO121" s="158"/>
      <c r="TP121" s="158"/>
      <c r="TQ121" s="158"/>
      <c r="TR121" s="158"/>
      <c r="TS121" s="158"/>
      <c r="TT121" s="158"/>
      <c r="TU121" s="158"/>
      <c r="TV121" s="158"/>
      <c r="TW121" s="158"/>
      <c r="TX121" s="158"/>
      <c r="TY121" s="158"/>
      <c r="TZ121" s="158"/>
      <c r="UA121" s="158"/>
      <c r="UB121" s="158"/>
      <c r="UC121" s="158"/>
      <c r="UD121" s="158"/>
      <c r="UE121" s="158"/>
      <c r="UF121" s="158"/>
      <c r="UG121" s="158"/>
      <c r="UH121" s="158"/>
      <c r="UI121" s="158"/>
      <c r="UJ121" s="158"/>
      <c r="UK121" s="158"/>
      <c r="UL121" s="158"/>
      <c r="UM121" s="158"/>
      <c r="UN121" s="158"/>
      <c r="UO121" s="158"/>
      <c r="UP121" s="158"/>
      <c r="UQ121" s="158"/>
      <c r="US121" s="158"/>
      <c r="UT121" s="158"/>
      <c r="UU121" s="158"/>
      <c r="UV121" s="158"/>
      <c r="UW121" s="158"/>
      <c r="UX121" s="158"/>
      <c r="UY121" s="158"/>
      <c r="UZ121" s="158"/>
      <c r="VA121" s="158"/>
      <c r="VB121" s="158"/>
      <c r="VC121" s="158"/>
      <c r="VD121" s="158"/>
      <c r="VE121" s="158"/>
      <c r="VF121" s="158"/>
      <c r="VG121" s="158"/>
      <c r="VH121" s="158"/>
      <c r="VI121" s="158"/>
      <c r="VJ121" s="158"/>
      <c r="VK121" s="158"/>
      <c r="VL121" s="158"/>
      <c r="VN121" s="158"/>
      <c r="VO121" s="158"/>
      <c r="VP121" s="158"/>
      <c r="VQ121" s="158"/>
      <c r="VR121" s="158"/>
      <c r="VS121" s="158"/>
      <c r="VT121" s="158"/>
      <c r="VU121" s="158"/>
      <c r="VV121" s="158"/>
      <c r="VW121" s="158"/>
      <c r="VX121" s="158"/>
      <c r="VY121" s="158"/>
      <c r="VZ121" s="158"/>
      <c r="WA121" s="158"/>
      <c r="WB121" s="158"/>
      <c r="WC121" s="158"/>
      <c r="WD121" s="158"/>
      <c r="WE121" s="158"/>
      <c r="WF121" s="158"/>
      <c r="WG121" s="158"/>
      <c r="WI121" s="158"/>
      <c r="WJ121" s="158"/>
      <c r="WK121" s="158"/>
      <c r="WL121" s="158"/>
      <c r="WM121" s="158"/>
      <c r="WN121" s="158"/>
      <c r="WO121" s="158"/>
      <c r="WP121" s="158"/>
      <c r="WQ121" s="158"/>
      <c r="WR121" s="158"/>
      <c r="WS121" s="158"/>
      <c r="WT121" s="158"/>
      <c r="WU121" s="158"/>
      <c r="WV121" s="158"/>
      <c r="WW121" s="158"/>
      <c r="WX121" s="158"/>
      <c r="WY121" s="158"/>
      <c r="WZ121" s="158"/>
      <c r="XA121" s="158"/>
      <c r="XB121" s="158"/>
      <c r="XD121" s="158"/>
      <c r="XE121" s="158"/>
      <c r="XF121" s="158"/>
      <c r="XG121" s="158"/>
      <c r="XH121" s="158"/>
      <c r="XI121" s="158"/>
      <c r="XJ121" s="158"/>
      <c r="XK121" s="158"/>
      <c r="XL121" s="158"/>
      <c r="XM121" s="158"/>
      <c r="XN121" s="158"/>
      <c r="XO121" s="158"/>
      <c r="XP121" s="158"/>
      <c r="XQ121" s="158"/>
      <c r="XR121" s="158"/>
      <c r="XS121" s="158"/>
      <c r="XT121" s="158"/>
      <c r="XU121" s="158"/>
      <c r="XV121" s="158"/>
      <c r="XW121" s="158"/>
      <c r="XY121" s="158"/>
      <c r="XZ121" s="158"/>
      <c r="YA121" s="158"/>
      <c r="YB121" s="158"/>
      <c r="YC121" s="158"/>
      <c r="YD121" s="158"/>
      <c r="YE121" s="158"/>
      <c r="YF121" s="158"/>
      <c r="YG121" s="158"/>
      <c r="YH121" s="158"/>
      <c r="YI121" s="158"/>
      <c r="YJ121" s="158"/>
      <c r="YK121" s="158"/>
      <c r="YL121" s="158"/>
      <c r="YM121" s="158"/>
      <c r="YN121" s="158"/>
      <c r="YO121" s="158"/>
      <c r="YP121" s="158"/>
      <c r="YQ121" s="158"/>
      <c r="YR121" s="158"/>
      <c r="YT121" s="158"/>
      <c r="YU121" s="158"/>
      <c r="YV121" s="158"/>
      <c r="YW121" s="158"/>
      <c r="YX121" s="158"/>
      <c r="YY121" s="158"/>
      <c r="YZ121" s="158"/>
      <c r="ZA121" s="158"/>
      <c r="ZB121" s="158"/>
      <c r="ZC121" s="158"/>
      <c r="ZD121" s="158"/>
      <c r="ZE121" s="158"/>
      <c r="ZF121" s="158"/>
      <c r="ZG121" s="158"/>
      <c r="ZH121" s="158"/>
      <c r="ZI121" s="158"/>
      <c r="ZJ121" s="158"/>
      <c r="ZK121" s="158"/>
      <c r="ZL121" s="158"/>
      <c r="ZM121" s="158"/>
      <c r="ZO121" s="158"/>
      <c r="ZP121" s="158"/>
      <c r="ZQ121" s="158"/>
      <c r="ZR121" s="158"/>
      <c r="ZS121" s="158"/>
      <c r="ZT121" s="158"/>
      <c r="ZU121" s="158"/>
      <c r="ZV121" s="158"/>
      <c r="ZW121" s="158"/>
      <c r="ZX121" s="158"/>
      <c r="ZY121" s="158"/>
      <c r="ZZ121" s="158"/>
      <c r="AAA121" s="158"/>
      <c r="AAB121" s="158"/>
      <c r="AAC121" s="158"/>
      <c r="AAD121" s="158"/>
      <c r="AAE121" s="158"/>
      <c r="AAF121" s="158"/>
      <c r="AAG121" s="158"/>
      <c r="AAH121" s="158"/>
      <c r="AAJ121" s="158"/>
      <c r="AAK121" s="158"/>
      <c r="AAL121" s="158"/>
      <c r="AAM121" s="158"/>
      <c r="AAN121" s="158"/>
      <c r="AAO121" s="158"/>
      <c r="AAP121" s="158"/>
      <c r="AAQ121" s="158"/>
      <c r="AAR121" s="158"/>
      <c r="AAS121" s="158"/>
      <c r="AAT121" s="158"/>
      <c r="AAU121" s="158"/>
      <c r="AAV121" s="158"/>
      <c r="AAW121" s="158"/>
      <c r="AAX121" s="158"/>
      <c r="AAY121" s="158"/>
      <c r="AAZ121" s="158"/>
      <c r="ABA121" s="158"/>
      <c r="ABB121" s="158"/>
      <c r="ABC121" s="158"/>
      <c r="ABE121" s="158"/>
      <c r="ABF121" s="158"/>
      <c r="ABG121" s="158"/>
      <c r="ABH121" s="158"/>
      <c r="ABI121" s="158"/>
      <c r="ABJ121" s="158"/>
      <c r="ABK121" s="158"/>
      <c r="ABL121" s="158"/>
      <c r="ABM121" s="158"/>
      <c r="ABN121" s="158"/>
      <c r="ABO121" s="158"/>
      <c r="ABP121" s="158"/>
      <c r="ABQ121" s="158"/>
      <c r="ABR121" s="158"/>
      <c r="ABS121" s="158"/>
      <c r="ABT121" s="158"/>
      <c r="ABU121" s="158"/>
      <c r="ABV121" s="158"/>
      <c r="ABW121" s="158"/>
      <c r="ABX121" s="158"/>
      <c r="ABZ121" s="158"/>
      <c r="ACA121" s="158"/>
      <c r="ACB121" s="158"/>
      <c r="ACC121" s="158"/>
      <c r="ACD121" s="158"/>
      <c r="ACE121" s="158"/>
      <c r="ACF121" s="158"/>
      <c r="ACG121" s="158"/>
      <c r="ACH121" s="158"/>
      <c r="ACI121" s="158"/>
      <c r="ACJ121" s="158"/>
      <c r="ACK121" s="158"/>
      <c r="ACL121" s="158"/>
      <c r="ACM121" s="158"/>
      <c r="ACN121" s="158"/>
      <c r="ACO121" s="158"/>
      <c r="ACP121" s="158"/>
      <c r="ACQ121" s="158"/>
      <c r="ACR121" s="158"/>
      <c r="ACS121" s="158"/>
      <c r="ACU121" s="158"/>
      <c r="ACV121" s="158"/>
      <c r="ACW121" s="158"/>
      <c r="ACX121" s="158"/>
      <c r="ACY121" s="158"/>
      <c r="ACZ121" s="158"/>
      <c r="ADA121" s="158"/>
      <c r="ADB121" s="158"/>
      <c r="ADC121" s="158"/>
      <c r="ADD121" s="158"/>
      <c r="ADE121" s="158"/>
      <c r="ADF121" s="158"/>
      <c r="ADG121" s="158"/>
      <c r="ADH121" s="158"/>
      <c r="ADI121" s="158"/>
      <c r="ADJ121" s="158"/>
      <c r="ADK121" s="158"/>
      <c r="ADL121" s="158"/>
      <c r="ADM121" s="158"/>
      <c r="ADN121" s="158"/>
      <c r="ADP121" s="158"/>
      <c r="ADQ121" s="158"/>
      <c r="ADR121" s="158"/>
      <c r="ADS121" s="158"/>
      <c r="ADT121" s="158"/>
      <c r="ADU121" s="158"/>
      <c r="ADV121" s="158"/>
      <c r="ADW121" s="158"/>
      <c r="ADX121" s="158"/>
      <c r="ADY121" s="158"/>
      <c r="ADZ121" s="158"/>
      <c r="AEA121" s="158"/>
      <c r="AEB121" s="158"/>
      <c r="AEC121" s="158"/>
      <c r="AED121" s="158"/>
      <c r="AEE121" s="158"/>
      <c r="AEF121" s="158"/>
      <c r="AEG121" s="158"/>
      <c r="AEH121" s="158"/>
      <c r="AEI121" s="158"/>
      <c r="AEK121" s="158"/>
      <c r="AEL121" s="158"/>
      <c r="AEM121" s="158"/>
      <c r="AEN121" s="158"/>
      <c r="AEO121" s="158"/>
      <c r="AEP121" s="158"/>
      <c r="AEQ121" s="158"/>
      <c r="AER121" s="158"/>
      <c r="AES121" s="158"/>
      <c r="AET121" s="158"/>
      <c r="AEU121" s="158"/>
      <c r="AEV121" s="158"/>
      <c r="AEW121" s="158"/>
      <c r="AEX121" s="158"/>
      <c r="AEY121" s="158"/>
      <c r="AEZ121" s="158"/>
      <c r="AFA121" s="158"/>
      <c r="AFB121" s="158"/>
      <c r="AFC121" s="158"/>
      <c r="AFD121" s="158"/>
    </row>
    <row r="122" spans="1:837" s="159" customFormat="1" ht="20.100000000000001" customHeight="1" outlineLevel="4">
      <c r="A122" s="166"/>
      <c r="B122" s="162" t="s">
        <v>505</v>
      </c>
      <c r="C122" s="100" t="s">
        <v>521</v>
      </c>
      <c r="D122" s="110"/>
      <c r="E122" s="167"/>
      <c r="F122" s="211">
        <f>G116+35</f>
        <v>45656</v>
      </c>
      <c r="G122" s="212">
        <f t="shared" si="96"/>
        <v>45720</v>
      </c>
      <c r="H122" s="156">
        <v>65</v>
      </c>
      <c r="I122" s="157">
        <f t="shared" ca="1" si="80"/>
        <v>0</v>
      </c>
      <c r="J122" s="207">
        <f t="shared" ca="1" si="97"/>
        <v>0</v>
      </c>
      <c r="K122" s="111">
        <v>0</v>
      </c>
      <c r="L122" s="158"/>
      <c r="M122" s="158"/>
      <c r="N122" s="158"/>
      <c r="O122" s="158"/>
      <c r="P122" s="158"/>
      <c r="Q122" s="158"/>
      <c r="R122" s="158"/>
      <c r="S122" s="158"/>
      <c r="T122" s="158"/>
      <c r="U122" s="158"/>
      <c r="V122" s="158"/>
      <c r="W122" s="158"/>
      <c r="X122" s="158"/>
      <c r="Y122" s="158"/>
      <c r="Z122" s="158"/>
      <c r="AA122" s="158"/>
      <c r="AB122" s="158"/>
      <c r="AC122" s="158"/>
      <c r="AD122" s="158"/>
      <c r="AE122" s="158"/>
      <c r="AF122" s="158"/>
      <c r="AG122" s="158"/>
      <c r="AH122" s="158"/>
      <c r="AI122" s="158"/>
      <c r="AJ122" s="158"/>
      <c r="AK122" s="158"/>
      <c r="AL122" s="158"/>
      <c r="AM122" s="158"/>
      <c r="AN122" s="158"/>
      <c r="AO122" s="158"/>
      <c r="AP122" s="158"/>
      <c r="AQ122" s="158"/>
      <c r="AR122" s="158"/>
      <c r="AS122" s="158"/>
      <c r="AT122" s="158"/>
      <c r="AU122" s="158"/>
      <c r="AV122" s="158"/>
      <c r="AW122" s="158"/>
      <c r="AX122" s="158"/>
      <c r="AY122" s="158"/>
      <c r="AZ122" s="158"/>
      <c r="BA122" s="158"/>
      <c r="BB122" s="158"/>
      <c r="BC122" s="158"/>
      <c r="BD122" s="158"/>
      <c r="BE122" s="158"/>
      <c r="BF122" s="158"/>
      <c r="BG122" s="158"/>
      <c r="BH122" s="158"/>
      <c r="BI122" s="158"/>
      <c r="BJ122" s="158"/>
      <c r="BK122" s="158"/>
      <c r="BL122" s="158"/>
      <c r="BM122" s="158"/>
      <c r="BN122" s="158"/>
      <c r="BO122" s="158"/>
      <c r="BP122" s="158"/>
      <c r="BQ122" s="158"/>
      <c r="BR122" s="158"/>
      <c r="BS122" s="158"/>
      <c r="BT122" s="158"/>
      <c r="BU122" s="158"/>
      <c r="BV122" s="158"/>
      <c r="BW122" s="158"/>
      <c r="BX122" s="158"/>
      <c r="BY122" s="158"/>
      <c r="BZ122" s="158"/>
      <c r="CA122" s="158"/>
      <c r="CB122" s="158"/>
      <c r="CC122" s="158"/>
      <c r="CD122" s="158"/>
      <c r="CE122" s="158"/>
      <c r="CF122" s="158"/>
      <c r="CG122" s="158"/>
      <c r="CH122" s="158"/>
      <c r="CI122" s="158"/>
      <c r="CJ122" s="158"/>
      <c r="CK122" s="158"/>
      <c r="CL122" s="158"/>
      <c r="CM122" s="158"/>
      <c r="CN122" s="158"/>
      <c r="CO122" s="158"/>
      <c r="CP122" s="158"/>
      <c r="CQ122" s="158"/>
      <c r="CR122" s="158"/>
      <c r="CS122" s="158"/>
      <c r="CT122" s="158"/>
      <c r="CU122" s="158"/>
      <c r="CV122" s="158"/>
      <c r="CW122" s="158"/>
      <c r="CX122" s="158"/>
      <c r="CY122" s="158"/>
      <c r="CZ122" s="158"/>
      <c r="DA122" s="158"/>
      <c r="DB122" s="158"/>
      <c r="DC122" s="158"/>
      <c r="DD122" s="158"/>
      <c r="DE122" s="158"/>
      <c r="DF122" s="158"/>
      <c r="DG122" s="158"/>
      <c r="DH122" s="158"/>
      <c r="DI122" s="158"/>
      <c r="DJ122" s="158"/>
      <c r="DK122" s="158"/>
      <c r="DL122" s="158"/>
      <c r="DM122" s="158"/>
      <c r="DN122" s="158"/>
      <c r="DO122" s="158"/>
      <c r="DP122" s="158"/>
      <c r="DQ122" s="158"/>
      <c r="DR122" s="158"/>
      <c r="DS122" s="158"/>
      <c r="DT122" s="158"/>
      <c r="DU122" s="158"/>
      <c r="DV122" s="158"/>
      <c r="DW122" s="158"/>
      <c r="DX122" s="158"/>
      <c r="DY122" s="158"/>
      <c r="DZ122" s="158"/>
      <c r="EA122" s="158"/>
      <c r="EB122" s="158"/>
      <c r="EC122" s="158"/>
      <c r="ED122" s="158"/>
      <c r="EE122" s="158"/>
      <c r="EF122" s="158"/>
      <c r="EG122" s="158"/>
      <c r="EH122" s="158"/>
      <c r="EI122" s="158"/>
      <c r="EJ122" s="158"/>
      <c r="EK122" s="158"/>
      <c r="EL122" s="158"/>
      <c r="EM122" s="158"/>
      <c r="EN122" s="158"/>
      <c r="EO122" s="158"/>
      <c r="EP122" s="158"/>
      <c r="EQ122" s="158"/>
      <c r="ER122" s="158"/>
      <c r="ES122" s="158"/>
      <c r="ET122" s="158"/>
      <c r="EU122" s="158"/>
      <c r="EV122" s="158"/>
      <c r="EW122" s="158"/>
      <c r="EX122" s="158"/>
      <c r="EY122" s="158"/>
      <c r="EZ122" s="158"/>
      <c r="FA122" s="158"/>
      <c r="FB122" s="158"/>
      <c r="FC122" s="158"/>
      <c r="FD122" s="158"/>
      <c r="FE122" s="158"/>
      <c r="FF122" s="158"/>
      <c r="FG122" s="158"/>
      <c r="FH122" s="158"/>
      <c r="FI122" s="158"/>
      <c r="FJ122" s="158"/>
      <c r="FK122" s="158"/>
      <c r="FL122" s="158"/>
      <c r="FM122" s="158"/>
      <c r="FN122" s="158"/>
      <c r="FO122" s="158"/>
      <c r="FP122" s="158"/>
      <c r="FQ122" s="158"/>
      <c r="FR122" s="158"/>
      <c r="FS122" s="158"/>
      <c r="FT122" s="158"/>
      <c r="FU122" s="158"/>
      <c r="FV122" s="158"/>
      <c r="FW122" s="158"/>
      <c r="FX122" s="158"/>
      <c r="FY122" s="158"/>
      <c r="FZ122" s="158"/>
      <c r="GA122" s="158"/>
      <c r="GB122" s="158"/>
      <c r="GC122" s="158"/>
      <c r="GD122" s="158"/>
      <c r="GE122" s="158"/>
      <c r="GF122" s="158"/>
      <c r="GG122" s="158"/>
      <c r="GH122" s="158"/>
      <c r="GI122" s="158"/>
      <c r="GJ122" s="158"/>
      <c r="GK122" s="158"/>
      <c r="GL122" s="158"/>
      <c r="GM122" s="158"/>
      <c r="GN122" s="158"/>
      <c r="GO122" s="158"/>
      <c r="GP122" s="158"/>
      <c r="GQ122" s="158"/>
      <c r="GR122" s="158"/>
      <c r="GS122" s="158"/>
      <c r="GT122" s="158"/>
      <c r="GU122" s="158"/>
      <c r="GV122" s="158"/>
      <c r="GW122" s="158"/>
      <c r="GX122" s="158"/>
      <c r="GY122" s="158"/>
      <c r="GZ122" s="158"/>
      <c r="HA122" s="158"/>
      <c r="HB122" s="158"/>
      <c r="HC122" s="158"/>
      <c r="HD122" s="158"/>
      <c r="HE122" s="158"/>
      <c r="HF122" s="158"/>
      <c r="HG122" s="158"/>
      <c r="HH122" s="158"/>
      <c r="HI122" s="158"/>
      <c r="HJ122" s="158"/>
      <c r="HK122" s="158"/>
      <c r="HL122" s="158"/>
      <c r="HM122" s="158"/>
      <c r="HN122" s="158"/>
      <c r="HO122" s="158"/>
      <c r="HP122" s="158"/>
      <c r="HQ122" s="158"/>
      <c r="HR122" s="158"/>
      <c r="HS122" s="158"/>
      <c r="HT122" s="158"/>
      <c r="HU122" s="158"/>
      <c r="HV122" s="158"/>
      <c r="HW122" s="158"/>
      <c r="HX122" s="158"/>
      <c r="HY122" s="158"/>
      <c r="HZ122" s="158"/>
      <c r="IA122" s="158"/>
      <c r="IB122" s="158"/>
      <c r="IC122" s="158"/>
      <c r="ID122" s="158"/>
      <c r="IE122" s="158"/>
      <c r="IF122" s="158"/>
      <c r="IG122" s="158"/>
      <c r="IH122" s="158"/>
      <c r="II122" s="158"/>
      <c r="IJ122" s="158"/>
      <c r="IK122" s="158"/>
      <c r="IL122" s="158"/>
      <c r="IM122" s="158"/>
      <c r="IN122" s="158"/>
      <c r="IO122" s="158"/>
      <c r="IP122" s="158"/>
      <c r="IQ122" s="158"/>
      <c r="IR122" s="158"/>
      <c r="IS122" s="158"/>
      <c r="IT122" s="158"/>
      <c r="IU122" s="158"/>
      <c r="IV122" s="158"/>
      <c r="IW122" s="158"/>
      <c r="IX122" s="158"/>
      <c r="IY122" s="158"/>
      <c r="IZ122" s="158"/>
      <c r="JA122" s="158"/>
      <c r="JB122" s="158"/>
      <c r="JC122" s="158"/>
      <c r="JD122" s="158"/>
      <c r="JE122" s="158"/>
      <c r="JF122" s="158"/>
      <c r="JG122" s="158"/>
      <c r="JH122" s="158"/>
      <c r="JI122" s="158"/>
      <c r="JJ122" s="158"/>
      <c r="JK122" s="158"/>
      <c r="JL122" s="158"/>
      <c r="JM122" s="158"/>
      <c r="JN122" s="158"/>
      <c r="JO122" s="158"/>
      <c r="JP122" s="158"/>
      <c r="JQ122" s="158"/>
      <c r="JR122" s="158"/>
      <c r="JS122" s="158"/>
      <c r="JT122" s="158"/>
      <c r="JU122" s="158"/>
      <c r="JV122" s="158"/>
      <c r="JW122" s="158"/>
      <c r="JX122" s="158"/>
      <c r="JY122" s="158"/>
      <c r="JZ122" s="158"/>
      <c r="KA122" s="158"/>
      <c r="KB122" s="158"/>
      <c r="KC122" s="158"/>
      <c r="KD122" s="158"/>
      <c r="KE122" s="158"/>
      <c r="KF122" s="158"/>
      <c r="KG122" s="158"/>
      <c r="KH122" s="158"/>
      <c r="KI122" s="158"/>
      <c r="KJ122" s="158"/>
      <c r="KK122" s="158"/>
      <c r="KL122" s="158"/>
      <c r="KM122" s="158"/>
      <c r="KN122" s="158"/>
      <c r="KO122" s="158"/>
      <c r="KP122" s="158"/>
      <c r="KQ122" s="158"/>
      <c r="KR122" s="158"/>
      <c r="KS122" s="158"/>
      <c r="KT122" s="158"/>
      <c r="KU122" s="158"/>
      <c r="KV122" s="158"/>
      <c r="KW122" s="158"/>
      <c r="KX122" s="158"/>
      <c r="KY122" s="158"/>
      <c r="KZ122" s="158"/>
      <c r="LA122" s="158"/>
      <c r="LB122" s="158"/>
      <c r="LC122" s="158"/>
      <c r="LD122" s="158"/>
      <c r="LE122" s="158"/>
      <c r="LF122" s="158"/>
      <c r="LG122" s="158"/>
      <c r="LH122" s="158"/>
      <c r="LI122" s="158"/>
      <c r="LJ122" s="158"/>
      <c r="LK122" s="158"/>
      <c r="LL122" s="158"/>
      <c r="LM122" s="158"/>
      <c r="LN122" s="158"/>
      <c r="LO122" s="158"/>
      <c r="LP122" s="158"/>
      <c r="LQ122" s="158"/>
      <c r="LR122" s="158"/>
      <c r="LS122" s="158"/>
      <c r="LT122" s="158"/>
      <c r="LU122" s="158"/>
      <c r="LV122" s="158"/>
      <c r="LW122" s="158"/>
      <c r="LX122" s="158"/>
      <c r="LY122" s="158"/>
      <c r="LZ122" s="158"/>
      <c r="MA122" s="158"/>
      <c r="MB122" s="158"/>
      <c r="MC122" s="158"/>
      <c r="MD122" s="158"/>
      <c r="ME122" s="158"/>
      <c r="MF122" s="158"/>
      <c r="MG122" s="158"/>
      <c r="MH122" s="158"/>
      <c r="MI122" s="158"/>
      <c r="MJ122" s="158"/>
      <c r="MK122" s="158"/>
      <c r="ML122" s="158"/>
      <c r="MM122" s="158"/>
      <c r="MN122" s="158"/>
      <c r="MO122" s="158"/>
      <c r="MP122" s="158"/>
      <c r="MQ122" s="158"/>
      <c r="MR122" s="158"/>
      <c r="MS122" s="158"/>
      <c r="MT122" s="158"/>
      <c r="MU122" s="158"/>
      <c r="MV122" s="158"/>
      <c r="MW122" s="158"/>
      <c r="MX122" s="158"/>
      <c r="MY122" s="158"/>
      <c r="MZ122" s="158"/>
      <c r="NA122" s="158"/>
      <c r="NB122" s="158"/>
      <c r="NC122" s="158"/>
      <c r="ND122" s="158"/>
      <c r="NE122" s="158"/>
      <c r="NF122" s="158"/>
      <c r="NG122" s="158"/>
      <c r="NH122" s="158"/>
      <c r="NI122" s="158"/>
      <c r="NJ122" s="158"/>
      <c r="NK122" s="158"/>
      <c r="NL122" s="158"/>
      <c r="NM122" s="158"/>
      <c r="NN122" s="158"/>
      <c r="NO122" s="158"/>
      <c r="NP122" s="158"/>
      <c r="NQ122" s="158"/>
      <c r="NR122" s="158"/>
      <c r="NS122" s="158"/>
      <c r="NT122" s="158"/>
      <c r="NU122" s="158"/>
      <c r="NV122" s="158"/>
      <c r="NW122" s="158"/>
      <c r="NX122" s="158"/>
      <c r="NY122" s="158"/>
      <c r="NZ122" s="158"/>
      <c r="OA122" s="158"/>
      <c r="OB122" s="158"/>
      <c r="OC122" s="158"/>
      <c r="OD122" s="158"/>
      <c r="OE122" s="158"/>
      <c r="OF122" s="158"/>
      <c r="OG122" s="158"/>
      <c r="OH122" s="158"/>
      <c r="OI122" s="158"/>
      <c r="OJ122" s="158"/>
      <c r="OK122" s="158"/>
      <c r="OL122" s="158"/>
      <c r="OM122" s="158"/>
      <c r="ON122" s="158"/>
      <c r="OO122" s="158"/>
      <c r="OP122" s="158"/>
      <c r="OQ122" s="158"/>
      <c r="OR122" s="158"/>
      <c r="OS122" s="158"/>
      <c r="OT122" s="158"/>
      <c r="OU122" s="158"/>
      <c r="OV122" s="158"/>
      <c r="OW122" s="158"/>
      <c r="OX122" s="158"/>
      <c r="OY122" s="158"/>
      <c r="OZ122" s="158"/>
      <c r="PA122" s="158"/>
      <c r="PB122" s="158"/>
      <c r="PC122" s="158"/>
      <c r="PD122" s="158"/>
      <c r="PE122" s="158"/>
      <c r="PF122" s="158"/>
      <c r="PG122" s="158"/>
      <c r="PH122" s="158"/>
      <c r="PI122" s="158"/>
      <c r="PJ122" s="158"/>
      <c r="PK122" s="158"/>
      <c r="PL122" s="158"/>
      <c r="PM122" s="158"/>
      <c r="PN122" s="158"/>
      <c r="PO122" s="158"/>
      <c r="PP122" s="158"/>
      <c r="PQ122" s="158"/>
      <c r="PR122" s="158"/>
      <c r="PS122" s="158"/>
      <c r="PT122" s="158"/>
      <c r="PU122" s="158"/>
      <c r="PV122" s="158"/>
      <c r="PW122" s="158"/>
      <c r="PX122" s="158"/>
      <c r="PY122" s="158"/>
      <c r="PZ122" s="158"/>
      <c r="QA122" s="158"/>
      <c r="QB122" s="158"/>
      <c r="QC122" s="158"/>
      <c r="QD122" s="158"/>
      <c r="QE122" s="158"/>
      <c r="QF122" s="158"/>
      <c r="QG122" s="158"/>
      <c r="QH122" s="158"/>
      <c r="QI122" s="158"/>
      <c r="QJ122" s="158"/>
      <c r="QK122" s="158"/>
      <c r="QL122" s="158"/>
      <c r="QM122" s="158"/>
      <c r="QN122" s="158"/>
      <c r="QO122" s="158"/>
      <c r="QP122" s="158"/>
      <c r="QQ122" s="158"/>
      <c r="QR122" s="158"/>
      <c r="QS122" s="158"/>
      <c r="QT122" s="158"/>
      <c r="QU122" s="158"/>
      <c r="QV122" s="158"/>
      <c r="QW122" s="158"/>
      <c r="QX122" s="158"/>
      <c r="QY122" s="158"/>
      <c r="QZ122" s="158"/>
      <c r="RA122" s="158"/>
      <c r="RB122" s="158"/>
      <c r="RC122" s="158"/>
      <c r="RD122" s="158"/>
      <c r="RE122" s="158"/>
      <c r="RF122" s="158"/>
      <c r="RG122" s="158"/>
      <c r="RH122" s="158"/>
      <c r="RI122" s="158"/>
      <c r="RJ122" s="158"/>
      <c r="RK122" s="158"/>
      <c r="RL122" s="158"/>
      <c r="RM122" s="158"/>
      <c r="RN122" s="158"/>
      <c r="RO122" s="158"/>
      <c r="RP122" s="158"/>
      <c r="RQ122" s="158"/>
      <c r="RR122" s="158"/>
      <c r="RS122" s="158"/>
      <c r="RT122" s="158"/>
      <c r="RU122" s="158"/>
      <c r="RV122" s="158"/>
      <c r="RW122" s="158"/>
      <c r="RX122" s="158"/>
      <c r="RY122" s="158"/>
      <c r="RZ122" s="158"/>
      <c r="SA122" s="158"/>
      <c r="SB122" s="158"/>
      <c r="SC122" s="158"/>
      <c r="SD122" s="158"/>
      <c r="SE122" s="158"/>
      <c r="SF122" s="158"/>
      <c r="SG122" s="158"/>
      <c r="SH122" s="158"/>
      <c r="SI122" s="158"/>
      <c r="SJ122" s="158"/>
      <c r="SK122" s="158"/>
      <c r="SL122" s="158"/>
      <c r="SM122" s="158"/>
      <c r="SN122" s="158"/>
      <c r="SO122" s="158"/>
      <c r="SP122" s="158"/>
      <c r="SQ122" s="158"/>
      <c r="SR122" s="158"/>
      <c r="SS122" s="158"/>
      <c r="ST122" s="158"/>
      <c r="SU122" s="158"/>
      <c r="SV122" s="158"/>
      <c r="SW122" s="158"/>
      <c r="SX122" s="158"/>
      <c r="SY122" s="158"/>
      <c r="SZ122" s="158"/>
      <c r="TA122" s="158"/>
      <c r="TB122" s="158"/>
      <c r="TC122" s="158"/>
      <c r="TD122" s="158"/>
      <c r="TE122" s="158"/>
      <c r="TF122" s="158"/>
      <c r="TG122" s="158"/>
      <c r="TH122" s="158"/>
      <c r="TI122" s="158"/>
      <c r="TJ122" s="158"/>
      <c r="TK122" s="158"/>
      <c r="TL122" s="158"/>
      <c r="TM122" s="158"/>
      <c r="TN122" s="158"/>
      <c r="TO122" s="158"/>
      <c r="TP122" s="158"/>
      <c r="TQ122" s="158"/>
      <c r="TR122" s="158"/>
      <c r="TS122" s="158"/>
      <c r="TT122" s="158"/>
      <c r="TU122" s="158"/>
      <c r="TV122" s="158"/>
      <c r="TW122" s="158"/>
      <c r="TX122" s="158"/>
      <c r="TY122" s="158"/>
      <c r="TZ122" s="158"/>
      <c r="UA122" s="158"/>
      <c r="UB122" s="158"/>
      <c r="UC122" s="158"/>
      <c r="UD122" s="158"/>
      <c r="UE122" s="158"/>
      <c r="UF122" s="158"/>
      <c r="UG122" s="158"/>
      <c r="UH122" s="158"/>
      <c r="UI122" s="158"/>
      <c r="UJ122" s="158"/>
      <c r="UK122" s="158"/>
      <c r="UL122" s="158"/>
      <c r="UM122" s="158"/>
      <c r="UN122" s="158"/>
      <c r="UO122" s="158"/>
      <c r="UP122" s="158"/>
      <c r="UQ122" s="158"/>
      <c r="US122" s="158"/>
      <c r="UT122" s="158"/>
      <c r="UU122" s="158"/>
      <c r="UV122" s="158"/>
      <c r="UW122" s="158"/>
      <c r="UX122" s="158"/>
      <c r="UY122" s="158"/>
      <c r="UZ122" s="158"/>
      <c r="VA122" s="158"/>
      <c r="VB122" s="158"/>
      <c r="VC122" s="158"/>
      <c r="VD122" s="158"/>
      <c r="VE122" s="158"/>
      <c r="VF122" s="158"/>
      <c r="VG122" s="158"/>
      <c r="VH122" s="158"/>
      <c r="VI122" s="158"/>
      <c r="VJ122" s="158"/>
      <c r="VK122" s="158"/>
      <c r="VL122" s="158"/>
      <c r="VN122" s="158"/>
      <c r="VO122" s="158"/>
      <c r="VP122" s="158"/>
      <c r="VQ122" s="158"/>
      <c r="VR122" s="158"/>
      <c r="VS122" s="158"/>
      <c r="VT122" s="158"/>
      <c r="VU122" s="158"/>
      <c r="VV122" s="158"/>
      <c r="VW122" s="158"/>
      <c r="VX122" s="158"/>
      <c r="VY122" s="158"/>
      <c r="VZ122" s="158"/>
      <c r="WA122" s="158"/>
      <c r="WB122" s="158"/>
      <c r="WC122" s="158"/>
      <c r="WD122" s="158"/>
      <c r="WE122" s="158"/>
      <c r="WF122" s="158"/>
      <c r="WG122" s="158"/>
      <c r="WI122" s="158"/>
      <c r="WJ122" s="158"/>
      <c r="WK122" s="158"/>
      <c r="WL122" s="158"/>
      <c r="WM122" s="158"/>
      <c r="WN122" s="158"/>
      <c r="WO122" s="158"/>
      <c r="WP122" s="158"/>
      <c r="WQ122" s="158"/>
      <c r="WR122" s="158"/>
      <c r="WS122" s="158"/>
      <c r="WT122" s="158"/>
      <c r="WU122" s="158"/>
      <c r="WV122" s="158"/>
      <c r="WW122" s="158"/>
      <c r="WX122" s="158"/>
      <c r="WY122" s="158"/>
      <c r="WZ122" s="158"/>
      <c r="XA122" s="158"/>
      <c r="XB122" s="158"/>
      <c r="XD122" s="158"/>
      <c r="XE122" s="158"/>
      <c r="XF122" s="158"/>
      <c r="XG122" s="158"/>
      <c r="XH122" s="158"/>
      <c r="XI122" s="158"/>
      <c r="XJ122" s="158"/>
      <c r="XK122" s="158"/>
      <c r="XL122" s="158"/>
      <c r="XM122" s="158"/>
      <c r="XN122" s="158"/>
      <c r="XO122" s="158"/>
      <c r="XP122" s="158"/>
      <c r="XQ122" s="158"/>
      <c r="XR122" s="158"/>
      <c r="XS122" s="158"/>
      <c r="XT122" s="158"/>
      <c r="XU122" s="158"/>
      <c r="XV122" s="158"/>
      <c r="XW122" s="158"/>
      <c r="XY122" s="158"/>
      <c r="XZ122" s="158"/>
      <c r="YA122" s="158"/>
      <c r="YB122" s="158"/>
      <c r="YC122" s="158"/>
      <c r="YD122" s="158"/>
      <c r="YE122" s="158"/>
      <c r="YF122" s="158"/>
      <c r="YG122" s="158"/>
      <c r="YH122" s="158"/>
      <c r="YI122" s="158"/>
      <c r="YJ122" s="158"/>
      <c r="YK122" s="158"/>
      <c r="YL122" s="158"/>
      <c r="YM122" s="158"/>
      <c r="YN122" s="158"/>
      <c r="YO122" s="158"/>
      <c r="YP122" s="158"/>
      <c r="YQ122" s="158"/>
      <c r="YR122" s="158"/>
      <c r="YT122" s="158"/>
      <c r="YU122" s="158"/>
      <c r="YV122" s="158"/>
      <c r="YW122" s="158"/>
      <c r="YX122" s="158"/>
      <c r="YY122" s="158"/>
      <c r="YZ122" s="158"/>
      <c r="ZA122" s="158"/>
      <c r="ZB122" s="158"/>
      <c r="ZC122" s="158"/>
      <c r="ZD122" s="158"/>
      <c r="ZE122" s="158"/>
      <c r="ZF122" s="158"/>
      <c r="ZG122" s="158"/>
      <c r="ZH122" s="158"/>
      <c r="ZI122" s="158"/>
      <c r="ZJ122" s="158"/>
      <c r="ZK122" s="158"/>
      <c r="ZL122" s="158"/>
      <c r="ZM122" s="158"/>
      <c r="ZO122" s="158"/>
      <c r="ZP122" s="158"/>
      <c r="ZQ122" s="158"/>
      <c r="ZR122" s="158"/>
      <c r="ZS122" s="158"/>
      <c r="ZT122" s="158"/>
      <c r="ZU122" s="158"/>
      <c r="ZV122" s="158"/>
      <c r="ZW122" s="158"/>
      <c r="ZX122" s="158"/>
      <c r="ZY122" s="158"/>
      <c r="ZZ122" s="158"/>
      <c r="AAA122" s="158"/>
      <c r="AAB122" s="158"/>
      <c r="AAC122" s="158"/>
      <c r="AAD122" s="158"/>
      <c r="AAE122" s="158"/>
      <c r="AAF122" s="158"/>
      <c r="AAG122" s="158"/>
      <c r="AAH122" s="158"/>
      <c r="AAJ122" s="158"/>
      <c r="AAK122" s="158"/>
      <c r="AAL122" s="158"/>
      <c r="AAM122" s="158"/>
      <c r="AAN122" s="158"/>
      <c r="AAO122" s="158"/>
      <c r="AAP122" s="158"/>
      <c r="AAQ122" s="158"/>
      <c r="AAR122" s="158"/>
      <c r="AAS122" s="158"/>
      <c r="AAT122" s="158"/>
      <c r="AAU122" s="158"/>
      <c r="AAV122" s="158"/>
      <c r="AAW122" s="158"/>
      <c r="AAX122" s="158"/>
      <c r="AAY122" s="158"/>
      <c r="AAZ122" s="158"/>
      <c r="ABA122" s="158"/>
      <c r="ABB122" s="158"/>
      <c r="ABC122" s="158"/>
      <c r="ABE122" s="158"/>
      <c r="ABF122" s="158"/>
      <c r="ABG122" s="158"/>
      <c r="ABH122" s="158"/>
      <c r="ABI122" s="158"/>
      <c r="ABJ122" s="158"/>
      <c r="ABK122" s="158"/>
      <c r="ABL122" s="158"/>
      <c r="ABM122" s="158"/>
      <c r="ABN122" s="158"/>
      <c r="ABO122" s="158"/>
      <c r="ABP122" s="158"/>
      <c r="ABQ122" s="158"/>
      <c r="ABR122" s="158"/>
      <c r="ABS122" s="158"/>
      <c r="ABT122" s="158"/>
      <c r="ABU122" s="158"/>
      <c r="ABV122" s="158"/>
      <c r="ABW122" s="158"/>
      <c r="ABX122" s="158"/>
      <c r="ABZ122" s="158"/>
      <c r="ACA122" s="158"/>
      <c r="ACB122" s="158"/>
      <c r="ACC122" s="158"/>
      <c r="ACD122" s="158"/>
      <c r="ACE122" s="158"/>
      <c r="ACF122" s="158"/>
      <c r="ACG122" s="158"/>
      <c r="ACH122" s="158"/>
      <c r="ACI122" s="158"/>
      <c r="ACJ122" s="158"/>
      <c r="ACK122" s="158"/>
      <c r="ACL122" s="158"/>
      <c r="ACM122" s="158"/>
      <c r="ACN122" s="158"/>
      <c r="ACO122" s="158"/>
      <c r="ACP122" s="158"/>
      <c r="ACQ122" s="158"/>
      <c r="ACR122" s="158"/>
      <c r="ACS122" s="158"/>
      <c r="ACU122" s="158"/>
      <c r="ACV122" s="158"/>
      <c r="ACW122" s="158"/>
      <c r="ACX122" s="158"/>
      <c r="ACY122" s="158"/>
      <c r="ACZ122" s="158"/>
      <c r="ADA122" s="158"/>
      <c r="ADB122" s="158"/>
      <c r="ADC122" s="158"/>
      <c r="ADD122" s="158"/>
      <c r="ADE122" s="158"/>
      <c r="ADF122" s="158"/>
      <c r="ADG122" s="158"/>
      <c r="ADH122" s="158"/>
      <c r="ADI122" s="158"/>
      <c r="ADJ122" s="158"/>
      <c r="ADK122" s="158"/>
      <c r="ADL122" s="158"/>
      <c r="ADM122" s="158"/>
      <c r="ADN122" s="158"/>
      <c r="ADP122" s="158"/>
      <c r="ADQ122" s="158"/>
      <c r="ADR122" s="158"/>
      <c r="ADS122" s="158"/>
      <c r="ADT122" s="158"/>
      <c r="ADU122" s="158"/>
      <c r="ADV122" s="158"/>
      <c r="ADW122" s="158"/>
      <c r="ADX122" s="158"/>
      <c r="ADY122" s="158"/>
      <c r="ADZ122" s="158"/>
      <c r="AEA122" s="158"/>
      <c r="AEB122" s="158"/>
      <c r="AEC122" s="158"/>
      <c r="AED122" s="158"/>
      <c r="AEE122" s="158"/>
      <c r="AEF122" s="158"/>
      <c r="AEG122" s="158"/>
      <c r="AEH122" s="158"/>
      <c r="AEI122" s="158"/>
      <c r="AEK122" s="158"/>
      <c r="AEL122" s="158"/>
      <c r="AEM122" s="158"/>
      <c r="AEN122" s="158"/>
      <c r="AEO122" s="158"/>
      <c r="AEP122" s="158"/>
      <c r="AEQ122" s="158"/>
      <c r="AER122" s="158"/>
      <c r="AES122" s="158"/>
      <c r="AET122" s="158"/>
      <c r="AEU122" s="158"/>
      <c r="AEV122" s="158"/>
      <c r="AEW122" s="158"/>
      <c r="AEX122" s="158"/>
      <c r="AEY122" s="158"/>
      <c r="AEZ122" s="158"/>
      <c r="AFA122" s="158"/>
      <c r="AFB122" s="158"/>
      <c r="AFC122" s="158"/>
      <c r="AFD122" s="158"/>
    </row>
    <row r="123" spans="1:837" s="159" customFormat="1" ht="20.100000000000001" customHeight="1" outlineLevel="4">
      <c r="A123" s="166"/>
      <c r="B123" s="162" t="s">
        <v>506</v>
      </c>
      <c r="C123" s="100" t="s">
        <v>521</v>
      </c>
      <c r="D123" s="110"/>
      <c r="E123" s="167"/>
      <c r="F123" s="211">
        <f>G117+42</f>
        <v>45677</v>
      </c>
      <c r="G123" s="212">
        <f t="shared" si="96"/>
        <v>45741</v>
      </c>
      <c r="H123" s="156">
        <v>65</v>
      </c>
      <c r="I123" s="157">
        <f t="shared" ca="1" si="80"/>
        <v>0</v>
      </c>
      <c r="J123" s="207">
        <f t="shared" ca="1" si="97"/>
        <v>0</v>
      </c>
      <c r="K123" s="111">
        <v>0</v>
      </c>
      <c r="L123" s="158"/>
      <c r="M123" s="158"/>
      <c r="N123" s="158"/>
      <c r="O123" s="158"/>
      <c r="P123" s="158"/>
      <c r="Q123" s="158"/>
      <c r="R123" s="158"/>
      <c r="S123" s="158"/>
      <c r="T123" s="158"/>
      <c r="U123" s="158"/>
      <c r="V123" s="158"/>
      <c r="W123" s="158"/>
      <c r="X123" s="158"/>
      <c r="Y123" s="158"/>
      <c r="Z123" s="158"/>
      <c r="AA123" s="158"/>
      <c r="AB123" s="158"/>
      <c r="AC123" s="158"/>
      <c r="AD123" s="158"/>
      <c r="AE123" s="158"/>
      <c r="AF123" s="158"/>
      <c r="AG123" s="158"/>
      <c r="AH123" s="158"/>
      <c r="AI123" s="158"/>
      <c r="AJ123" s="158"/>
      <c r="AK123" s="158"/>
      <c r="AL123" s="158"/>
      <c r="AM123" s="158"/>
      <c r="AN123" s="158"/>
      <c r="AO123" s="158"/>
      <c r="AP123" s="158"/>
      <c r="AQ123" s="158"/>
      <c r="AR123" s="158"/>
      <c r="AS123" s="158"/>
      <c r="AT123" s="158"/>
      <c r="AU123" s="158"/>
      <c r="AV123" s="158"/>
      <c r="AW123" s="158"/>
      <c r="AX123" s="158"/>
      <c r="AY123" s="158"/>
      <c r="AZ123" s="158"/>
      <c r="BA123" s="158"/>
      <c r="BB123" s="158"/>
      <c r="BC123" s="158"/>
      <c r="BD123" s="158"/>
      <c r="BE123" s="158"/>
      <c r="BF123" s="158"/>
      <c r="BG123" s="158"/>
      <c r="BH123" s="158"/>
      <c r="BI123" s="158"/>
      <c r="BJ123" s="158"/>
      <c r="BK123" s="158"/>
      <c r="BL123" s="158"/>
      <c r="BM123" s="158"/>
      <c r="BN123" s="158"/>
      <c r="BO123" s="158"/>
      <c r="BP123" s="158"/>
      <c r="BQ123" s="158"/>
      <c r="BR123" s="158"/>
      <c r="BS123" s="158"/>
      <c r="BT123" s="158"/>
      <c r="BU123" s="158"/>
      <c r="BV123" s="158"/>
      <c r="BW123" s="158"/>
      <c r="BX123" s="158"/>
      <c r="BY123" s="158"/>
      <c r="BZ123" s="158"/>
      <c r="CA123" s="158"/>
      <c r="CB123" s="158"/>
      <c r="CC123" s="158"/>
      <c r="CD123" s="158"/>
      <c r="CE123" s="158"/>
      <c r="CF123" s="158"/>
      <c r="CG123" s="158"/>
      <c r="CH123" s="158"/>
      <c r="CI123" s="158"/>
      <c r="CJ123" s="158"/>
      <c r="CK123" s="158"/>
      <c r="CL123" s="158"/>
      <c r="CM123" s="158"/>
      <c r="CN123" s="158"/>
      <c r="CO123" s="158"/>
      <c r="CP123" s="158"/>
      <c r="CQ123" s="158"/>
      <c r="CR123" s="158"/>
      <c r="CS123" s="158"/>
      <c r="CT123" s="158"/>
      <c r="CU123" s="158"/>
      <c r="CV123" s="158"/>
      <c r="CW123" s="158"/>
      <c r="CX123" s="158"/>
      <c r="CY123" s="158"/>
      <c r="CZ123" s="158"/>
      <c r="DA123" s="158"/>
      <c r="DB123" s="158"/>
      <c r="DC123" s="158"/>
      <c r="DD123" s="158"/>
      <c r="DE123" s="158"/>
      <c r="DF123" s="158"/>
      <c r="DG123" s="158"/>
      <c r="DH123" s="158"/>
      <c r="DI123" s="158"/>
      <c r="DJ123" s="158"/>
      <c r="DK123" s="158"/>
      <c r="DL123" s="158"/>
      <c r="DM123" s="158"/>
      <c r="DN123" s="158"/>
      <c r="DO123" s="158"/>
      <c r="DP123" s="158"/>
      <c r="DQ123" s="158"/>
      <c r="DR123" s="158"/>
      <c r="DS123" s="158"/>
      <c r="DT123" s="158"/>
      <c r="DU123" s="158"/>
      <c r="DV123" s="158"/>
      <c r="DW123" s="158"/>
      <c r="DX123" s="158"/>
      <c r="DY123" s="158"/>
      <c r="DZ123" s="158"/>
      <c r="EA123" s="158"/>
      <c r="EB123" s="158"/>
      <c r="EC123" s="158"/>
      <c r="ED123" s="158"/>
      <c r="EE123" s="158"/>
      <c r="EF123" s="158"/>
      <c r="EG123" s="158"/>
      <c r="EH123" s="158"/>
      <c r="EI123" s="158"/>
      <c r="EJ123" s="158"/>
      <c r="EK123" s="158"/>
      <c r="EL123" s="158"/>
      <c r="EM123" s="158"/>
      <c r="EN123" s="158"/>
      <c r="EO123" s="158"/>
      <c r="EP123" s="158"/>
      <c r="EQ123" s="158"/>
      <c r="ER123" s="158"/>
      <c r="ES123" s="158"/>
      <c r="ET123" s="158"/>
      <c r="EU123" s="158"/>
      <c r="EV123" s="158"/>
      <c r="EW123" s="158"/>
      <c r="EX123" s="158"/>
      <c r="EY123" s="158"/>
      <c r="EZ123" s="158"/>
      <c r="FA123" s="158"/>
      <c r="FB123" s="158"/>
      <c r="FC123" s="158"/>
      <c r="FD123" s="158"/>
      <c r="FE123" s="158"/>
      <c r="FF123" s="158" t="s">
        <v>522</v>
      </c>
      <c r="FG123" s="158"/>
      <c r="FH123" s="158"/>
      <c r="FI123" s="158"/>
      <c r="FJ123" s="158"/>
      <c r="FK123" s="158"/>
      <c r="FL123" s="158"/>
      <c r="FM123" s="158"/>
      <c r="FN123" s="158"/>
      <c r="FO123" s="158"/>
      <c r="FP123" s="158"/>
      <c r="FQ123" s="158"/>
      <c r="FR123" s="158"/>
      <c r="FS123" s="158"/>
      <c r="FT123" s="158"/>
      <c r="FU123" s="158"/>
      <c r="FV123" s="158"/>
      <c r="FW123" s="158"/>
      <c r="FX123" s="158"/>
      <c r="FY123" s="158"/>
      <c r="FZ123" s="158"/>
      <c r="GA123" s="158"/>
      <c r="GB123" s="158"/>
      <c r="GC123" s="158"/>
      <c r="GD123" s="158"/>
      <c r="GE123" s="158"/>
      <c r="GF123" s="158"/>
      <c r="GG123" s="158"/>
      <c r="GH123" s="158"/>
      <c r="GI123" s="158"/>
      <c r="GJ123" s="158"/>
      <c r="GK123" s="158"/>
      <c r="GL123" s="158"/>
      <c r="GM123" s="158"/>
      <c r="GN123" s="158"/>
      <c r="GO123" s="158"/>
      <c r="GP123" s="158"/>
      <c r="GQ123" s="158"/>
      <c r="GR123" s="158"/>
      <c r="GS123" s="158"/>
      <c r="GT123" s="158"/>
      <c r="GU123" s="158"/>
      <c r="GV123" s="158"/>
      <c r="GW123" s="158"/>
      <c r="GX123" s="158"/>
      <c r="GY123" s="158"/>
      <c r="GZ123" s="158"/>
      <c r="HA123" s="158"/>
      <c r="HB123" s="158"/>
      <c r="HC123" s="158"/>
      <c r="HD123" s="158"/>
      <c r="HE123" s="158"/>
      <c r="HF123" s="158"/>
      <c r="HG123" s="158"/>
      <c r="HH123" s="158"/>
      <c r="HI123" s="158"/>
      <c r="HJ123" s="158"/>
      <c r="HK123" s="158"/>
      <c r="HL123" s="158"/>
      <c r="HM123" s="158"/>
      <c r="HN123" s="158"/>
      <c r="HO123" s="158"/>
      <c r="HP123" s="158"/>
      <c r="HQ123" s="158"/>
      <c r="HR123" s="158"/>
      <c r="HS123" s="158"/>
      <c r="HT123" s="158"/>
      <c r="HU123" s="158"/>
      <c r="HV123" s="158"/>
      <c r="HW123" s="158"/>
      <c r="HX123" s="158"/>
      <c r="HY123" s="158"/>
      <c r="HZ123" s="158"/>
      <c r="IA123" s="158"/>
      <c r="IB123" s="158"/>
      <c r="IC123" s="158"/>
      <c r="ID123" s="158"/>
      <c r="IE123" s="158"/>
      <c r="IF123" s="158"/>
      <c r="IG123" s="158"/>
      <c r="IH123" s="158"/>
      <c r="II123" s="158"/>
      <c r="IJ123" s="158"/>
      <c r="IK123" s="158"/>
      <c r="IL123" s="158"/>
      <c r="IM123" s="158"/>
      <c r="IN123" s="158"/>
      <c r="IO123" s="158"/>
      <c r="IP123" s="158"/>
      <c r="IQ123" s="158"/>
      <c r="IR123" s="158"/>
      <c r="IS123" s="158"/>
      <c r="IT123" s="158"/>
      <c r="IU123" s="158"/>
      <c r="IV123" s="158"/>
      <c r="IW123" s="158"/>
      <c r="IX123" s="158"/>
      <c r="IY123" s="158"/>
      <c r="IZ123" s="158"/>
      <c r="JA123" s="158"/>
      <c r="JB123" s="158"/>
      <c r="JC123" s="158"/>
      <c r="JD123" s="158"/>
      <c r="JE123" s="158"/>
      <c r="JF123" s="158"/>
      <c r="JG123" s="158"/>
      <c r="JH123" s="158"/>
      <c r="JI123" s="158"/>
      <c r="JJ123" s="158"/>
      <c r="JK123" s="158"/>
      <c r="JL123" s="158"/>
      <c r="JM123" s="158"/>
      <c r="JN123" s="158"/>
      <c r="JO123" s="158"/>
      <c r="JP123" s="158"/>
      <c r="JQ123" s="158"/>
      <c r="JR123" s="158"/>
      <c r="JS123" s="158"/>
      <c r="JT123" s="158"/>
      <c r="JU123" s="158"/>
      <c r="JV123" s="158"/>
      <c r="JW123" s="158"/>
      <c r="JX123" s="158"/>
      <c r="JY123" s="158"/>
      <c r="JZ123" s="158"/>
      <c r="KA123" s="158"/>
      <c r="KB123" s="158"/>
      <c r="KC123" s="158"/>
      <c r="KD123" s="158"/>
      <c r="KE123" s="158"/>
      <c r="KF123" s="158"/>
      <c r="KG123" s="158"/>
      <c r="KH123" s="158"/>
      <c r="KI123" s="158"/>
      <c r="KJ123" s="158"/>
      <c r="KK123" s="158"/>
      <c r="KL123" s="158"/>
      <c r="KM123" s="158"/>
      <c r="KN123" s="158"/>
      <c r="KO123" s="158"/>
      <c r="KP123" s="158"/>
      <c r="KQ123" s="158"/>
      <c r="KR123" s="158"/>
      <c r="KS123" s="158"/>
      <c r="KT123" s="158"/>
      <c r="KU123" s="158"/>
      <c r="KV123" s="158"/>
      <c r="KW123" s="158"/>
      <c r="KX123" s="158"/>
      <c r="KY123" s="158"/>
      <c r="KZ123" s="158"/>
      <c r="LA123" s="158"/>
      <c r="LB123" s="158"/>
      <c r="LC123" s="158"/>
      <c r="LD123" s="158"/>
      <c r="LE123" s="158"/>
      <c r="LF123" s="158"/>
      <c r="LG123" s="158"/>
      <c r="LH123" s="158"/>
      <c r="LI123" s="158"/>
      <c r="LJ123" s="158"/>
      <c r="LK123" s="158"/>
      <c r="LL123" s="158"/>
      <c r="LM123" s="158"/>
      <c r="LN123" s="158"/>
      <c r="LO123" s="158"/>
      <c r="LP123" s="158"/>
      <c r="LQ123" s="158"/>
      <c r="LR123" s="158"/>
      <c r="LS123" s="158"/>
      <c r="LT123" s="158"/>
      <c r="LU123" s="158"/>
      <c r="LV123" s="158"/>
      <c r="LW123" s="158"/>
      <c r="LX123" s="158"/>
      <c r="LY123" s="158"/>
      <c r="LZ123" s="158"/>
      <c r="MA123" s="158"/>
      <c r="MB123" s="158"/>
      <c r="MC123" s="158"/>
      <c r="MD123" s="158"/>
      <c r="ME123" s="158"/>
      <c r="MF123" s="158"/>
      <c r="MG123" s="158"/>
      <c r="MH123" s="158"/>
      <c r="MI123" s="158"/>
      <c r="MJ123" s="158"/>
      <c r="MK123" s="158"/>
      <c r="ML123" s="158"/>
      <c r="MM123" s="158"/>
      <c r="MN123" s="158"/>
      <c r="MO123" s="158"/>
      <c r="MP123" s="158"/>
      <c r="MQ123" s="158"/>
      <c r="MR123" s="158"/>
      <c r="MS123" s="158"/>
      <c r="MT123" s="158"/>
      <c r="MU123" s="158"/>
      <c r="MV123" s="158"/>
      <c r="MW123" s="158"/>
      <c r="MX123" s="158"/>
      <c r="MY123" s="158"/>
      <c r="MZ123" s="158"/>
      <c r="NA123" s="158"/>
      <c r="NB123" s="158"/>
      <c r="NC123" s="158"/>
      <c r="ND123" s="158"/>
      <c r="NE123" s="158"/>
      <c r="NF123" s="158"/>
      <c r="NG123" s="158"/>
      <c r="NH123" s="158"/>
      <c r="NI123" s="158"/>
      <c r="NJ123" s="158"/>
      <c r="NK123" s="158"/>
      <c r="NL123" s="158"/>
      <c r="NM123" s="158"/>
      <c r="NN123" s="158"/>
      <c r="NO123" s="158"/>
      <c r="NP123" s="158"/>
      <c r="NQ123" s="158"/>
      <c r="NR123" s="158"/>
      <c r="NS123" s="158"/>
      <c r="NT123" s="158"/>
      <c r="NU123" s="158"/>
      <c r="NV123" s="158"/>
      <c r="NW123" s="158"/>
      <c r="NX123" s="158"/>
      <c r="NY123" s="158"/>
      <c r="NZ123" s="158"/>
      <c r="OA123" s="158"/>
      <c r="OB123" s="158"/>
      <c r="OC123" s="158"/>
      <c r="OD123" s="158"/>
      <c r="OE123" s="158"/>
      <c r="OF123" s="158"/>
      <c r="OG123" s="158"/>
      <c r="OH123" s="158"/>
      <c r="OI123" s="158"/>
      <c r="OJ123" s="158"/>
      <c r="OK123" s="158"/>
      <c r="OL123" s="158"/>
      <c r="OM123" s="158"/>
      <c r="ON123" s="158"/>
      <c r="OO123" s="158"/>
      <c r="OP123" s="158"/>
      <c r="OQ123" s="158"/>
      <c r="OR123" s="158"/>
      <c r="OS123" s="158"/>
      <c r="OT123" s="158"/>
      <c r="OU123" s="158"/>
      <c r="OV123" s="158"/>
      <c r="OW123" s="158"/>
      <c r="OX123" s="158"/>
      <c r="OY123" s="158"/>
      <c r="OZ123" s="158"/>
      <c r="PA123" s="158"/>
      <c r="PB123" s="158"/>
      <c r="PC123" s="158"/>
      <c r="PD123" s="158"/>
      <c r="PE123" s="158"/>
      <c r="PF123" s="158"/>
      <c r="PG123" s="158"/>
      <c r="PH123" s="158"/>
      <c r="PI123" s="158"/>
      <c r="PJ123" s="158"/>
      <c r="PK123" s="158"/>
      <c r="PL123" s="158"/>
      <c r="PM123" s="158"/>
      <c r="PN123" s="158"/>
      <c r="PO123" s="158"/>
      <c r="PP123" s="158"/>
      <c r="PQ123" s="158"/>
      <c r="PR123" s="158"/>
      <c r="PS123" s="158"/>
      <c r="PT123" s="158"/>
      <c r="PU123" s="158"/>
      <c r="PV123" s="158"/>
      <c r="PW123" s="158"/>
      <c r="PX123" s="158"/>
      <c r="PY123" s="158"/>
      <c r="PZ123" s="158"/>
      <c r="QA123" s="158"/>
      <c r="QB123" s="158"/>
      <c r="QC123" s="158"/>
      <c r="QD123" s="158"/>
      <c r="QE123" s="158"/>
      <c r="QF123" s="158"/>
      <c r="QG123" s="158"/>
      <c r="QH123" s="158"/>
      <c r="QI123" s="158"/>
      <c r="QJ123" s="158"/>
      <c r="QK123" s="158"/>
      <c r="QL123" s="158"/>
      <c r="QM123" s="158"/>
      <c r="QN123" s="158"/>
      <c r="QO123" s="158"/>
      <c r="QP123" s="158"/>
      <c r="QQ123" s="158"/>
      <c r="QR123" s="158"/>
      <c r="QS123" s="158"/>
      <c r="QT123" s="158"/>
      <c r="QU123" s="158"/>
      <c r="QV123" s="158"/>
      <c r="QW123" s="158"/>
      <c r="QX123" s="158"/>
      <c r="QY123" s="158"/>
      <c r="QZ123" s="158"/>
      <c r="RA123" s="158"/>
      <c r="RB123" s="158"/>
      <c r="RC123" s="158"/>
      <c r="RD123" s="158"/>
      <c r="RE123" s="158"/>
      <c r="RF123" s="158"/>
      <c r="RG123" s="158"/>
      <c r="RH123" s="158"/>
      <c r="RI123" s="158"/>
      <c r="RJ123" s="158"/>
      <c r="RK123" s="158"/>
      <c r="RL123" s="158"/>
      <c r="RM123" s="158"/>
      <c r="RN123" s="158"/>
      <c r="RO123" s="158"/>
      <c r="RP123" s="158"/>
      <c r="RQ123" s="158"/>
      <c r="RR123" s="158"/>
      <c r="RS123" s="158"/>
      <c r="RT123" s="158"/>
      <c r="RU123" s="158"/>
      <c r="RV123" s="158"/>
      <c r="RW123" s="158"/>
      <c r="RX123" s="158"/>
      <c r="RY123" s="158"/>
      <c r="RZ123" s="158"/>
      <c r="SA123" s="158"/>
      <c r="SB123" s="158"/>
      <c r="SC123" s="158"/>
      <c r="SD123" s="158"/>
      <c r="SE123" s="158"/>
      <c r="SF123" s="158"/>
      <c r="SG123" s="158"/>
      <c r="SH123" s="158"/>
      <c r="SI123" s="158"/>
      <c r="SJ123" s="158"/>
      <c r="SK123" s="158"/>
      <c r="SL123" s="158"/>
      <c r="SM123" s="158"/>
      <c r="SN123" s="158"/>
      <c r="SO123" s="158"/>
      <c r="SP123" s="158"/>
      <c r="SQ123" s="158"/>
      <c r="SR123" s="158"/>
      <c r="SS123" s="158"/>
      <c r="ST123" s="158"/>
      <c r="SU123" s="158"/>
      <c r="SV123" s="158"/>
      <c r="SW123" s="158"/>
      <c r="SX123" s="158"/>
      <c r="SY123" s="158"/>
      <c r="SZ123" s="158"/>
      <c r="TA123" s="158"/>
      <c r="TB123" s="158"/>
      <c r="TC123" s="158"/>
      <c r="TD123" s="158"/>
      <c r="TE123" s="158"/>
      <c r="TF123" s="158"/>
      <c r="TG123" s="158"/>
      <c r="TH123" s="158"/>
      <c r="TI123" s="158"/>
      <c r="TJ123" s="158"/>
      <c r="TK123" s="158"/>
      <c r="TL123" s="158"/>
      <c r="TM123" s="158"/>
      <c r="TN123" s="158"/>
      <c r="TO123" s="158"/>
      <c r="TP123" s="158"/>
      <c r="TQ123" s="158"/>
      <c r="TR123" s="158"/>
      <c r="TS123" s="158"/>
      <c r="TT123" s="158"/>
      <c r="TU123" s="158"/>
      <c r="TV123" s="158"/>
      <c r="TW123" s="158"/>
      <c r="TX123" s="158"/>
      <c r="TY123" s="158"/>
      <c r="TZ123" s="158"/>
      <c r="UA123" s="158"/>
      <c r="UB123" s="158"/>
      <c r="UC123" s="158"/>
      <c r="UD123" s="158"/>
      <c r="UE123" s="158"/>
      <c r="UF123" s="158"/>
      <c r="UG123" s="158"/>
      <c r="UH123" s="158"/>
      <c r="UI123" s="158"/>
      <c r="UJ123" s="158"/>
      <c r="UK123" s="158"/>
      <c r="UL123" s="158"/>
      <c r="UM123" s="158"/>
      <c r="UN123" s="158"/>
      <c r="UO123" s="158"/>
      <c r="UP123" s="158"/>
      <c r="UQ123" s="158"/>
      <c r="US123" s="158"/>
      <c r="UT123" s="158"/>
      <c r="UU123" s="158"/>
      <c r="UV123" s="158"/>
      <c r="UW123" s="158"/>
      <c r="UX123" s="158"/>
      <c r="UY123" s="158"/>
      <c r="UZ123" s="158"/>
      <c r="VA123" s="158"/>
      <c r="VB123" s="158"/>
      <c r="VC123" s="158"/>
      <c r="VD123" s="158"/>
      <c r="VE123" s="158"/>
      <c r="VF123" s="158"/>
      <c r="VG123" s="158"/>
      <c r="VH123" s="158"/>
      <c r="VI123" s="158"/>
      <c r="VJ123" s="158"/>
      <c r="VK123" s="158"/>
      <c r="VL123" s="158"/>
      <c r="VN123" s="158"/>
      <c r="VO123" s="158"/>
      <c r="VP123" s="158"/>
      <c r="VQ123" s="158"/>
      <c r="VR123" s="158"/>
      <c r="VS123" s="158"/>
      <c r="VT123" s="158"/>
      <c r="VU123" s="158"/>
      <c r="VV123" s="158"/>
      <c r="VW123" s="158"/>
      <c r="VX123" s="158"/>
      <c r="VY123" s="158"/>
      <c r="VZ123" s="158"/>
      <c r="WA123" s="158"/>
      <c r="WB123" s="158"/>
      <c r="WC123" s="158"/>
      <c r="WD123" s="158"/>
      <c r="WE123" s="158"/>
      <c r="WF123" s="158"/>
      <c r="WG123" s="158"/>
      <c r="WI123" s="158"/>
      <c r="WJ123" s="158"/>
      <c r="WK123" s="158"/>
      <c r="WL123" s="158"/>
      <c r="WM123" s="158"/>
      <c r="WN123" s="158"/>
      <c r="WO123" s="158"/>
      <c r="WP123" s="158"/>
      <c r="WQ123" s="158"/>
      <c r="WR123" s="158"/>
      <c r="WS123" s="158"/>
      <c r="WT123" s="158"/>
      <c r="WU123" s="158"/>
      <c r="WV123" s="158"/>
      <c r="WW123" s="158"/>
      <c r="WX123" s="158"/>
      <c r="WY123" s="158"/>
      <c r="WZ123" s="158"/>
      <c r="XA123" s="158"/>
      <c r="XB123" s="158"/>
      <c r="XD123" s="158"/>
      <c r="XE123" s="158"/>
      <c r="XF123" s="158"/>
      <c r="XG123" s="158"/>
      <c r="XH123" s="158"/>
      <c r="XI123" s="158"/>
      <c r="XJ123" s="158"/>
      <c r="XK123" s="158"/>
      <c r="XL123" s="158"/>
      <c r="XM123" s="158"/>
      <c r="XN123" s="158"/>
      <c r="XO123" s="158"/>
      <c r="XP123" s="158"/>
      <c r="XQ123" s="158"/>
      <c r="XR123" s="158"/>
      <c r="XS123" s="158"/>
      <c r="XT123" s="158"/>
      <c r="XU123" s="158"/>
      <c r="XV123" s="158"/>
      <c r="XW123" s="158"/>
      <c r="XY123" s="158"/>
      <c r="XZ123" s="158"/>
      <c r="YA123" s="158"/>
      <c r="YB123" s="158"/>
      <c r="YC123" s="158"/>
      <c r="YD123" s="158"/>
      <c r="YE123" s="158"/>
      <c r="YF123" s="158"/>
      <c r="YG123" s="158"/>
      <c r="YH123" s="158"/>
      <c r="YI123" s="158"/>
      <c r="YJ123" s="158"/>
      <c r="YK123" s="158"/>
      <c r="YL123" s="158"/>
      <c r="YM123" s="158"/>
      <c r="YN123" s="158"/>
      <c r="YO123" s="158"/>
      <c r="YP123" s="158"/>
      <c r="YQ123" s="158"/>
      <c r="YR123" s="158"/>
      <c r="YT123" s="158"/>
      <c r="YU123" s="158"/>
      <c r="YV123" s="158"/>
      <c r="YW123" s="158"/>
      <c r="YX123" s="158"/>
      <c r="YY123" s="158"/>
      <c r="YZ123" s="158"/>
      <c r="ZA123" s="158"/>
      <c r="ZB123" s="158"/>
      <c r="ZC123" s="158"/>
      <c r="ZD123" s="158"/>
      <c r="ZE123" s="158"/>
      <c r="ZF123" s="158"/>
      <c r="ZG123" s="158"/>
      <c r="ZH123" s="158"/>
      <c r="ZI123" s="158"/>
      <c r="ZJ123" s="158"/>
      <c r="ZK123" s="158"/>
      <c r="ZL123" s="158"/>
      <c r="ZM123" s="158"/>
      <c r="ZO123" s="158"/>
      <c r="ZP123" s="158"/>
      <c r="ZQ123" s="158"/>
      <c r="ZR123" s="158"/>
      <c r="ZS123" s="158"/>
      <c r="ZT123" s="158"/>
      <c r="ZU123" s="158"/>
      <c r="ZV123" s="158"/>
      <c r="ZW123" s="158"/>
      <c r="ZX123" s="158"/>
      <c r="ZY123" s="158"/>
      <c r="ZZ123" s="158"/>
      <c r="AAA123" s="158"/>
      <c r="AAB123" s="158"/>
      <c r="AAC123" s="158"/>
      <c r="AAD123" s="158"/>
      <c r="AAE123" s="158"/>
      <c r="AAF123" s="158"/>
      <c r="AAG123" s="158"/>
      <c r="AAH123" s="158"/>
      <c r="AAJ123" s="158"/>
      <c r="AAK123" s="158"/>
      <c r="AAL123" s="158"/>
      <c r="AAM123" s="158"/>
      <c r="AAN123" s="158"/>
      <c r="AAO123" s="158"/>
      <c r="AAP123" s="158"/>
      <c r="AAQ123" s="158"/>
      <c r="AAR123" s="158"/>
      <c r="AAS123" s="158"/>
      <c r="AAT123" s="158"/>
      <c r="AAU123" s="158"/>
      <c r="AAV123" s="158"/>
      <c r="AAW123" s="158"/>
      <c r="AAX123" s="158"/>
      <c r="AAY123" s="158"/>
      <c r="AAZ123" s="158"/>
      <c r="ABA123" s="158"/>
      <c r="ABB123" s="158"/>
      <c r="ABC123" s="158"/>
      <c r="ABE123" s="158"/>
      <c r="ABF123" s="158"/>
      <c r="ABG123" s="158"/>
      <c r="ABH123" s="158"/>
      <c r="ABI123" s="158"/>
      <c r="ABJ123" s="158"/>
      <c r="ABK123" s="158"/>
      <c r="ABL123" s="158"/>
      <c r="ABM123" s="158"/>
      <c r="ABN123" s="158"/>
      <c r="ABO123" s="158"/>
      <c r="ABP123" s="158"/>
      <c r="ABQ123" s="158"/>
      <c r="ABR123" s="158"/>
      <c r="ABS123" s="158"/>
      <c r="ABT123" s="158"/>
      <c r="ABU123" s="158"/>
      <c r="ABV123" s="158"/>
      <c r="ABW123" s="158"/>
      <c r="ABX123" s="158"/>
      <c r="ABZ123" s="158"/>
      <c r="ACA123" s="158"/>
      <c r="ACB123" s="158"/>
      <c r="ACC123" s="158"/>
      <c r="ACD123" s="158"/>
      <c r="ACE123" s="158"/>
      <c r="ACF123" s="158"/>
      <c r="ACG123" s="158"/>
      <c r="ACH123" s="158"/>
      <c r="ACI123" s="158"/>
      <c r="ACJ123" s="158"/>
      <c r="ACK123" s="158"/>
      <c r="ACL123" s="158"/>
      <c r="ACM123" s="158"/>
      <c r="ACN123" s="158"/>
      <c r="ACO123" s="158"/>
      <c r="ACP123" s="158"/>
      <c r="ACQ123" s="158"/>
      <c r="ACR123" s="158"/>
      <c r="ACS123" s="158"/>
      <c r="ACU123" s="158"/>
      <c r="ACV123" s="158"/>
      <c r="ACW123" s="158"/>
      <c r="ACX123" s="158"/>
      <c r="ACY123" s="158"/>
      <c r="ACZ123" s="158"/>
      <c r="ADA123" s="158"/>
      <c r="ADB123" s="158"/>
      <c r="ADC123" s="158"/>
      <c r="ADD123" s="158"/>
      <c r="ADE123" s="158"/>
      <c r="ADF123" s="158"/>
      <c r="ADG123" s="158"/>
      <c r="ADH123" s="158"/>
      <c r="ADI123" s="158"/>
      <c r="ADJ123" s="158"/>
      <c r="ADK123" s="158"/>
      <c r="ADL123" s="158"/>
      <c r="ADM123" s="158"/>
      <c r="ADN123" s="158"/>
      <c r="ADP123" s="158"/>
      <c r="ADQ123" s="158"/>
      <c r="ADR123" s="158"/>
      <c r="ADS123" s="158"/>
      <c r="ADT123" s="158"/>
      <c r="ADU123" s="158"/>
      <c r="ADV123" s="158"/>
      <c r="ADW123" s="158"/>
      <c r="ADX123" s="158"/>
      <c r="ADY123" s="158"/>
      <c r="ADZ123" s="158"/>
      <c r="AEA123" s="158"/>
      <c r="AEB123" s="158"/>
      <c r="AEC123" s="158"/>
      <c r="AED123" s="158"/>
      <c r="AEE123" s="158"/>
      <c r="AEF123" s="158"/>
      <c r="AEG123" s="158"/>
      <c r="AEH123" s="158"/>
      <c r="AEI123" s="158"/>
      <c r="AEK123" s="158"/>
      <c r="AEL123" s="158"/>
      <c r="AEM123" s="158"/>
      <c r="AEN123" s="158"/>
      <c r="AEO123" s="158"/>
      <c r="AEP123" s="158"/>
      <c r="AEQ123" s="158"/>
      <c r="AER123" s="158"/>
      <c r="AES123" s="158"/>
      <c r="AET123" s="158"/>
      <c r="AEU123" s="158"/>
      <c r="AEV123" s="158"/>
      <c r="AEW123" s="158"/>
      <c r="AEX123" s="158"/>
      <c r="AEY123" s="158"/>
      <c r="AEZ123" s="158"/>
      <c r="AFA123" s="158"/>
      <c r="AFB123" s="158"/>
      <c r="AFC123" s="158"/>
      <c r="AFD123" s="158"/>
    </row>
    <row r="124" spans="1:837" s="148" customFormat="1" ht="20.100000000000001" customHeight="1">
      <c r="A124" s="114" t="s">
        <v>407</v>
      </c>
      <c r="B124" s="214">
        <f ca="1">H125*(I125-K125)</f>
        <v>32.00000000000113</v>
      </c>
      <c r="C124" s="115" t="s">
        <v>408</v>
      </c>
      <c r="D124" s="116"/>
      <c r="E124" s="168"/>
      <c r="F124" s="215">
        <f>MIN(F132:F721)</f>
        <v>0</v>
      </c>
      <c r="G124" s="215">
        <f>MAX(G132:G721)</f>
        <v>45805</v>
      </c>
      <c r="H124" s="117">
        <f t="shared" ref="H124:H207" si="98">$G124-$F124+1</f>
        <v>45806</v>
      </c>
      <c r="I124" s="118">
        <f t="shared" ca="1" si="80"/>
        <v>0.991267519538925</v>
      </c>
      <c r="J124" s="201">
        <f ca="1">AVERAGE(J125:J211)*8</f>
        <v>-62.52873563218391</v>
      </c>
      <c r="K124" s="216">
        <f ca="1">I124+J124/H124</f>
        <v>0.98990244213351564</v>
      </c>
      <c r="L124" s="169"/>
      <c r="M124" s="169"/>
      <c r="N124" s="169"/>
      <c r="O124" s="169"/>
      <c r="P124" s="169"/>
      <c r="Q124" s="169"/>
      <c r="R124" s="169"/>
      <c r="S124" s="169"/>
      <c r="T124" s="169"/>
      <c r="U124" s="169"/>
      <c r="V124" s="169"/>
      <c r="W124" s="169"/>
      <c r="X124" s="169"/>
      <c r="Y124" s="169"/>
      <c r="Z124" s="169"/>
      <c r="AA124" s="169"/>
      <c r="AB124" s="169"/>
      <c r="AC124" s="169"/>
      <c r="AD124" s="169"/>
      <c r="AE124" s="169"/>
      <c r="AF124" s="169"/>
      <c r="AG124" s="169"/>
      <c r="AH124" s="169"/>
      <c r="AI124" s="169"/>
      <c r="AJ124" s="169"/>
      <c r="AK124" s="169"/>
      <c r="AL124" s="169"/>
      <c r="AM124" s="169"/>
      <c r="AN124" s="169"/>
      <c r="AO124" s="169"/>
      <c r="AP124" s="169"/>
      <c r="AQ124" s="169"/>
      <c r="AR124" s="169"/>
      <c r="AS124" s="169"/>
      <c r="AT124" s="169"/>
      <c r="AU124" s="169"/>
      <c r="AV124" s="169"/>
      <c r="AW124" s="169"/>
      <c r="AX124" s="169"/>
      <c r="AY124" s="169"/>
      <c r="AZ124" s="169"/>
      <c r="BA124" s="169"/>
      <c r="BB124" s="169"/>
      <c r="BC124" s="169"/>
      <c r="BD124" s="169"/>
      <c r="BE124" s="169"/>
      <c r="BF124" s="169"/>
      <c r="BG124" s="169"/>
      <c r="BH124" s="169"/>
      <c r="BI124" s="169"/>
      <c r="BJ124" s="169"/>
      <c r="BK124" s="169"/>
      <c r="BL124" s="169"/>
      <c r="BM124" s="169"/>
      <c r="BN124" s="169"/>
      <c r="BO124" s="169"/>
      <c r="BP124" s="169"/>
      <c r="BQ124" s="169"/>
      <c r="BR124" s="169"/>
      <c r="BS124" s="169"/>
      <c r="BT124" s="169"/>
      <c r="BU124" s="169"/>
      <c r="BV124" s="169"/>
      <c r="BW124" s="169"/>
      <c r="BX124" s="169"/>
      <c r="BY124" s="169"/>
      <c r="BZ124" s="169"/>
      <c r="CA124" s="169"/>
      <c r="CB124" s="169"/>
      <c r="CC124" s="169"/>
      <c r="CD124" s="169"/>
      <c r="CE124" s="169"/>
      <c r="CF124" s="169"/>
      <c r="CG124" s="169"/>
      <c r="CH124" s="169"/>
      <c r="CI124" s="169"/>
      <c r="CJ124" s="169"/>
      <c r="CK124" s="169"/>
      <c r="CL124" s="169"/>
      <c r="CM124" s="169"/>
      <c r="CN124" s="169"/>
      <c r="CO124" s="169"/>
      <c r="CP124" s="169"/>
      <c r="CQ124" s="169"/>
      <c r="CR124" s="169"/>
      <c r="CS124" s="169"/>
      <c r="CT124" s="169"/>
      <c r="CU124" s="169"/>
      <c r="CV124" s="169"/>
      <c r="CW124" s="169"/>
      <c r="CX124" s="169"/>
      <c r="CY124" s="169"/>
      <c r="CZ124" s="169"/>
      <c r="DA124" s="169"/>
      <c r="DB124" s="169"/>
      <c r="DC124" s="169"/>
      <c r="DD124" s="169"/>
      <c r="DE124" s="169"/>
      <c r="DF124" s="169"/>
      <c r="DG124" s="169"/>
      <c r="DH124" s="169"/>
      <c r="DI124" s="169"/>
      <c r="DJ124" s="169"/>
      <c r="DK124" s="169"/>
      <c r="DL124" s="169"/>
      <c r="DM124" s="169"/>
      <c r="DN124" s="169"/>
      <c r="DO124" s="169"/>
      <c r="DP124" s="169"/>
      <c r="DQ124" s="169"/>
      <c r="DR124" s="169"/>
      <c r="DS124" s="169"/>
      <c r="DT124" s="169"/>
      <c r="DU124" s="169"/>
      <c r="DV124" s="169"/>
      <c r="DW124" s="169"/>
      <c r="DX124" s="169"/>
      <c r="DY124" s="169"/>
      <c r="DZ124" s="169"/>
      <c r="EA124" s="169"/>
      <c r="EB124" s="169"/>
      <c r="EC124" s="169"/>
      <c r="ED124" s="169"/>
      <c r="EE124" s="169"/>
      <c r="EF124" s="169"/>
      <c r="EG124" s="169"/>
      <c r="EH124" s="169"/>
      <c r="EI124" s="169"/>
      <c r="EJ124" s="169"/>
      <c r="EK124" s="169"/>
      <c r="EL124" s="169"/>
      <c r="EM124" s="169"/>
      <c r="EN124" s="169"/>
      <c r="EO124" s="169"/>
      <c r="EP124" s="169"/>
      <c r="EQ124" s="169"/>
      <c r="ER124" s="169"/>
      <c r="ES124" s="169"/>
      <c r="ET124" s="169"/>
      <c r="EU124" s="169"/>
      <c r="EV124" s="169"/>
      <c r="EW124" s="169"/>
      <c r="EX124" s="169"/>
      <c r="EY124" s="169"/>
      <c r="EZ124" s="169"/>
      <c r="FA124" s="169"/>
      <c r="FB124" s="169"/>
      <c r="FC124" s="169"/>
      <c r="FD124" s="169"/>
      <c r="FE124" s="169"/>
      <c r="FF124" s="169"/>
      <c r="FG124" s="169"/>
      <c r="FH124" s="169"/>
      <c r="FI124" s="169"/>
      <c r="FJ124" s="169"/>
      <c r="FK124" s="169"/>
      <c r="FL124" s="169"/>
      <c r="FM124" s="169"/>
      <c r="FN124" s="169"/>
      <c r="FO124" s="169"/>
      <c r="FP124" s="169"/>
      <c r="FQ124" s="169"/>
      <c r="FR124" s="169"/>
      <c r="FS124" s="169"/>
      <c r="FT124" s="169"/>
      <c r="FU124" s="169"/>
      <c r="FV124" s="169"/>
      <c r="FW124" s="169"/>
      <c r="FX124" s="169"/>
      <c r="FY124" s="169"/>
      <c r="FZ124" s="169"/>
      <c r="GA124" s="169"/>
      <c r="GB124" s="169"/>
      <c r="GC124" s="169"/>
      <c r="GD124" s="169"/>
      <c r="GE124" s="169"/>
      <c r="GF124" s="169"/>
      <c r="GG124" s="169"/>
      <c r="GH124" s="169"/>
      <c r="GI124" s="169"/>
      <c r="GJ124" s="169"/>
      <c r="GK124" s="169"/>
      <c r="GL124" s="169"/>
      <c r="GM124" s="169"/>
      <c r="GN124" s="169"/>
      <c r="GO124" s="169"/>
      <c r="GP124" s="169"/>
      <c r="GQ124" s="169"/>
      <c r="GR124" s="169"/>
      <c r="GS124" s="169"/>
      <c r="GT124" s="169"/>
      <c r="GU124" s="169"/>
      <c r="GV124" s="169"/>
      <c r="GW124" s="169"/>
      <c r="GX124" s="169"/>
      <c r="GY124" s="169"/>
      <c r="GZ124" s="169"/>
      <c r="HA124" s="169"/>
      <c r="HB124" s="169"/>
      <c r="HC124" s="169"/>
      <c r="HD124" s="169"/>
      <c r="HE124" s="169"/>
      <c r="HF124" s="169"/>
      <c r="HG124" s="169"/>
      <c r="HH124" s="169"/>
      <c r="HI124" s="169"/>
      <c r="HJ124" s="169"/>
      <c r="HK124" s="169"/>
      <c r="HL124" s="169"/>
      <c r="HM124" s="169"/>
      <c r="HN124" s="169"/>
      <c r="HO124" s="169"/>
      <c r="HP124" s="169"/>
      <c r="HQ124" s="169"/>
      <c r="HR124" s="169"/>
      <c r="HS124" s="169"/>
      <c r="HT124" s="169"/>
      <c r="HU124" s="169"/>
      <c r="HV124" s="169"/>
      <c r="HW124" s="169"/>
      <c r="HX124" s="169"/>
      <c r="HY124" s="169"/>
      <c r="HZ124" s="169"/>
      <c r="IA124" s="169"/>
      <c r="IB124" s="169"/>
      <c r="IC124" s="169"/>
      <c r="ID124" s="169"/>
      <c r="IE124" s="169"/>
      <c r="IF124" s="169"/>
      <c r="IG124" s="169"/>
      <c r="IH124" s="169"/>
      <c r="II124" s="169"/>
      <c r="IJ124" s="169"/>
      <c r="IK124" s="169"/>
      <c r="IL124" s="169"/>
      <c r="IM124" s="169"/>
      <c r="IN124" s="169"/>
      <c r="IO124" s="169"/>
      <c r="IP124" s="169"/>
      <c r="IQ124" s="169"/>
      <c r="IR124" s="169"/>
      <c r="IS124" s="169"/>
      <c r="IT124" s="169"/>
      <c r="IU124" s="169"/>
      <c r="IV124" s="169"/>
      <c r="IW124" s="169"/>
      <c r="IX124" s="169"/>
      <c r="IY124" s="169"/>
      <c r="IZ124" s="169"/>
      <c r="JA124" s="169"/>
      <c r="JB124" s="169"/>
      <c r="JC124" s="169"/>
      <c r="JD124" s="169"/>
      <c r="JE124" s="169"/>
      <c r="JF124" s="169"/>
      <c r="JG124" s="169"/>
      <c r="JH124" s="169"/>
      <c r="JI124" s="169"/>
      <c r="JJ124" s="169"/>
      <c r="JK124" s="169"/>
      <c r="JL124" s="169"/>
      <c r="JM124" s="169"/>
      <c r="JN124" s="169"/>
      <c r="JO124" s="169"/>
      <c r="JP124" s="169"/>
      <c r="JQ124" s="169"/>
      <c r="JR124" s="169"/>
      <c r="JS124" s="169"/>
      <c r="JT124" s="169"/>
      <c r="JU124" s="169"/>
      <c r="JV124" s="169"/>
      <c r="JW124" s="169"/>
      <c r="JX124" s="169"/>
      <c r="JY124" s="169"/>
      <c r="JZ124" s="169"/>
      <c r="KA124" s="169"/>
      <c r="KB124" s="169"/>
      <c r="KC124" s="169"/>
      <c r="KD124" s="169"/>
      <c r="KE124" s="169"/>
      <c r="KF124" s="169"/>
      <c r="KG124" s="169"/>
      <c r="KH124" s="169"/>
      <c r="KI124" s="169"/>
      <c r="KJ124" s="169"/>
      <c r="KK124" s="169"/>
      <c r="KL124" s="169"/>
      <c r="KM124" s="169"/>
      <c r="KN124" s="169"/>
      <c r="KO124" s="169"/>
      <c r="KP124" s="169"/>
      <c r="KQ124" s="169"/>
      <c r="KR124" s="169"/>
      <c r="KS124" s="169"/>
      <c r="KT124" s="169"/>
      <c r="KU124" s="169"/>
      <c r="KV124" s="169"/>
      <c r="KW124" s="169"/>
      <c r="KX124" s="169"/>
      <c r="KY124" s="169"/>
      <c r="KZ124" s="169"/>
      <c r="LA124" s="169"/>
      <c r="LB124" s="169"/>
      <c r="LC124" s="169"/>
      <c r="LD124" s="169"/>
      <c r="LE124" s="169"/>
      <c r="LF124" s="169"/>
      <c r="LG124" s="169"/>
      <c r="LH124" s="169"/>
      <c r="LI124" s="169"/>
      <c r="LJ124" s="169"/>
      <c r="LK124" s="169"/>
      <c r="LL124" s="169"/>
      <c r="LM124" s="169"/>
      <c r="LN124" s="169"/>
      <c r="LO124" s="169"/>
      <c r="LP124" s="169"/>
      <c r="LQ124" s="169"/>
      <c r="LR124" s="169"/>
      <c r="LS124" s="169"/>
      <c r="LT124" s="169"/>
      <c r="LU124" s="169"/>
      <c r="LV124" s="169"/>
      <c r="LW124" s="169"/>
      <c r="LX124" s="169"/>
      <c r="LY124" s="169"/>
      <c r="LZ124" s="169"/>
      <c r="MA124" s="169"/>
      <c r="MB124" s="169"/>
      <c r="MC124" s="169"/>
      <c r="MD124" s="169"/>
      <c r="ME124" s="169"/>
      <c r="MF124" s="169"/>
      <c r="MG124" s="169"/>
      <c r="MH124" s="169"/>
      <c r="MI124" s="169"/>
      <c r="MJ124" s="169"/>
      <c r="MK124" s="169"/>
      <c r="ML124" s="169"/>
      <c r="MM124" s="169"/>
      <c r="MN124" s="169"/>
      <c r="MO124" s="169"/>
      <c r="MP124" s="169"/>
      <c r="MQ124" s="169"/>
      <c r="MR124" s="169"/>
      <c r="MS124" s="169"/>
      <c r="MT124" s="169"/>
      <c r="MU124" s="169"/>
      <c r="MV124" s="169"/>
      <c r="MW124" s="169"/>
      <c r="MX124" s="169"/>
      <c r="MY124" s="169"/>
      <c r="MZ124" s="169"/>
      <c r="NA124" s="169"/>
      <c r="NB124" s="169"/>
      <c r="NC124" s="169"/>
      <c r="ND124" s="169"/>
      <c r="NE124" s="169"/>
      <c r="NF124" s="169"/>
      <c r="NG124" s="169"/>
      <c r="NH124" s="169"/>
      <c r="NI124" s="169"/>
      <c r="NJ124" s="169"/>
      <c r="NK124" s="169"/>
      <c r="NL124" s="169"/>
      <c r="NM124" s="169"/>
      <c r="NN124" s="169"/>
      <c r="NO124" s="169"/>
      <c r="NP124" s="169"/>
      <c r="NQ124" s="169"/>
      <c r="NR124" s="169"/>
      <c r="NS124" s="169"/>
      <c r="NT124" s="169"/>
      <c r="NU124" s="169"/>
      <c r="NV124" s="169"/>
      <c r="NW124" s="169"/>
      <c r="NX124" s="169"/>
      <c r="NY124" s="169"/>
      <c r="NZ124" s="169"/>
      <c r="OA124" s="169"/>
      <c r="OB124" s="169"/>
      <c r="OC124" s="169"/>
      <c r="OD124" s="169"/>
      <c r="OE124" s="169"/>
      <c r="OF124" s="169"/>
      <c r="OG124" s="169"/>
      <c r="OH124" s="169"/>
      <c r="OI124" s="169"/>
      <c r="OJ124" s="169"/>
      <c r="OK124" s="169"/>
      <c r="OL124" s="169"/>
      <c r="OM124" s="169"/>
      <c r="ON124" s="169"/>
      <c r="OO124" s="169"/>
      <c r="OP124" s="169"/>
      <c r="OQ124" s="169"/>
      <c r="OR124" s="169"/>
      <c r="OS124" s="169"/>
      <c r="OT124" s="169"/>
      <c r="OU124" s="169"/>
      <c r="OV124" s="169"/>
      <c r="OW124" s="169"/>
      <c r="OX124" s="169"/>
      <c r="OY124" s="169"/>
      <c r="OZ124" s="169"/>
      <c r="PA124" s="169"/>
      <c r="PB124" s="169"/>
      <c r="PC124" s="169"/>
      <c r="PD124" s="169"/>
      <c r="PE124" s="169"/>
      <c r="PF124" s="169"/>
      <c r="PG124" s="169"/>
      <c r="PH124" s="169"/>
      <c r="PI124" s="169"/>
      <c r="PJ124" s="169"/>
      <c r="PK124" s="169"/>
      <c r="PL124" s="169"/>
      <c r="PM124" s="169"/>
      <c r="PN124" s="169"/>
      <c r="PO124" s="169"/>
      <c r="PP124" s="169"/>
      <c r="PQ124" s="169"/>
      <c r="PR124" s="169"/>
      <c r="PS124" s="169"/>
      <c r="PT124" s="169"/>
      <c r="PU124" s="169"/>
      <c r="PV124" s="169"/>
      <c r="PW124" s="169"/>
      <c r="PX124" s="169"/>
      <c r="PY124" s="169"/>
      <c r="PZ124" s="169"/>
      <c r="QA124" s="169"/>
      <c r="QB124" s="169"/>
      <c r="QC124" s="169"/>
      <c r="QD124" s="169"/>
      <c r="QE124" s="169"/>
      <c r="QF124" s="169"/>
      <c r="QG124" s="169"/>
      <c r="QH124" s="169"/>
      <c r="QI124" s="169"/>
      <c r="QJ124" s="169"/>
      <c r="QK124" s="169"/>
      <c r="QL124" s="169"/>
      <c r="QM124" s="169"/>
      <c r="QN124" s="169"/>
      <c r="QO124" s="169"/>
      <c r="QP124" s="169"/>
      <c r="QQ124" s="169"/>
      <c r="QR124" s="169"/>
      <c r="QS124" s="169"/>
      <c r="QT124" s="169"/>
      <c r="QU124" s="169"/>
      <c r="QV124" s="169"/>
      <c r="QW124" s="169"/>
      <c r="QX124" s="169"/>
      <c r="QY124" s="169"/>
      <c r="QZ124" s="169"/>
      <c r="RA124" s="169"/>
      <c r="RB124" s="169"/>
      <c r="RC124" s="169"/>
      <c r="RD124" s="169"/>
      <c r="RE124" s="169"/>
      <c r="RF124" s="169"/>
      <c r="RG124" s="169"/>
      <c r="RH124" s="169"/>
      <c r="RI124" s="169"/>
      <c r="RJ124" s="169"/>
      <c r="RK124" s="169"/>
      <c r="RL124" s="169"/>
      <c r="RM124" s="169"/>
      <c r="RN124" s="169"/>
      <c r="RO124" s="169"/>
      <c r="RP124" s="169"/>
      <c r="RQ124" s="169"/>
      <c r="RR124" s="169"/>
      <c r="RS124" s="169"/>
      <c r="RT124" s="169"/>
      <c r="RU124" s="169"/>
      <c r="RV124" s="169"/>
      <c r="RW124" s="169"/>
      <c r="RX124" s="169"/>
      <c r="RY124" s="169"/>
      <c r="RZ124" s="169"/>
      <c r="SA124" s="169"/>
      <c r="SB124" s="169"/>
      <c r="SC124" s="169"/>
      <c r="SD124" s="169"/>
      <c r="SE124" s="169"/>
      <c r="SF124" s="169"/>
      <c r="SG124" s="169"/>
      <c r="SH124" s="169"/>
      <c r="SI124" s="169"/>
      <c r="SJ124" s="169"/>
      <c r="SK124" s="169"/>
      <c r="SL124" s="169"/>
      <c r="SM124" s="169"/>
      <c r="SN124" s="169"/>
      <c r="SO124" s="169"/>
      <c r="SP124" s="169"/>
      <c r="SQ124" s="169"/>
      <c r="SR124" s="169"/>
      <c r="SS124" s="169"/>
      <c r="ST124" s="169"/>
      <c r="SU124" s="169"/>
      <c r="SV124" s="169"/>
      <c r="SW124" s="169"/>
      <c r="SX124" s="169"/>
      <c r="SY124" s="169"/>
      <c r="SZ124" s="169"/>
      <c r="TA124" s="169"/>
      <c r="TB124" s="169"/>
      <c r="TC124" s="169"/>
      <c r="TD124" s="169"/>
      <c r="TE124" s="169"/>
      <c r="TF124" s="169"/>
      <c r="TG124" s="169"/>
      <c r="TH124" s="169"/>
      <c r="TI124" s="169"/>
      <c r="TJ124" s="169"/>
      <c r="TK124" s="169"/>
      <c r="TL124" s="169"/>
      <c r="TM124" s="169"/>
      <c r="TN124" s="169"/>
      <c r="TO124" s="169"/>
      <c r="TP124" s="169"/>
      <c r="TQ124" s="169"/>
      <c r="TR124" s="169"/>
      <c r="TS124" s="169"/>
      <c r="TT124" s="169"/>
      <c r="TU124" s="169"/>
      <c r="TV124" s="169"/>
      <c r="TW124" s="169"/>
      <c r="TX124" s="169"/>
      <c r="TY124" s="169"/>
      <c r="TZ124" s="169"/>
      <c r="UA124" s="169"/>
      <c r="UB124" s="169"/>
      <c r="UC124" s="169"/>
      <c r="UD124" s="169"/>
      <c r="UE124" s="169"/>
      <c r="UF124" s="169"/>
      <c r="UG124" s="169"/>
      <c r="UH124" s="169"/>
      <c r="UI124" s="169"/>
      <c r="UJ124" s="169"/>
      <c r="UK124" s="169"/>
      <c r="UL124" s="169"/>
      <c r="UM124" s="169"/>
      <c r="UN124" s="169"/>
      <c r="UO124" s="169"/>
      <c r="UP124" s="169"/>
      <c r="UQ124" s="169"/>
      <c r="UR124" s="169"/>
      <c r="US124" s="169"/>
      <c r="UT124" s="169"/>
      <c r="UU124" s="169"/>
      <c r="UV124" s="169"/>
      <c r="UW124" s="169"/>
      <c r="UX124" s="169"/>
      <c r="UY124" s="169"/>
      <c r="UZ124" s="169"/>
      <c r="VA124" s="169"/>
      <c r="VB124" s="169"/>
      <c r="VC124" s="169"/>
      <c r="VD124" s="169"/>
      <c r="VE124" s="169"/>
      <c r="VF124" s="169"/>
      <c r="VG124" s="169"/>
      <c r="VH124" s="169"/>
      <c r="VI124" s="169"/>
      <c r="VJ124" s="169"/>
      <c r="VK124" s="169"/>
      <c r="VL124" s="169"/>
      <c r="VM124" s="169"/>
      <c r="VN124" s="169"/>
      <c r="VO124" s="169"/>
      <c r="VP124" s="169"/>
      <c r="VQ124" s="169"/>
      <c r="VR124" s="169"/>
      <c r="VS124" s="169"/>
      <c r="VT124" s="169"/>
      <c r="VU124" s="169"/>
      <c r="VV124" s="169"/>
      <c r="VW124" s="169"/>
      <c r="VX124" s="169"/>
      <c r="VY124" s="169"/>
      <c r="VZ124" s="169"/>
      <c r="WA124" s="169"/>
      <c r="WB124" s="169"/>
      <c r="WC124" s="169"/>
      <c r="WD124" s="169"/>
      <c r="WE124" s="169"/>
      <c r="WF124" s="169"/>
      <c r="WG124" s="169"/>
      <c r="WH124" s="169"/>
      <c r="WI124" s="169"/>
      <c r="WJ124" s="169"/>
      <c r="WK124" s="169"/>
      <c r="WL124" s="169"/>
      <c r="WM124" s="169"/>
      <c r="WN124" s="169"/>
      <c r="WO124" s="169"/>
      <c r="WP124" s="169"/>
      <c r="WQ124" s="169"/>
      <c r="WR124" s="169"/>
      <c r="WS124" s="169"/>
      <c r="WT124" s="169"/>
      <c r="WU124" s="169"/>
      <c r="WV124" s="169"/>
      <c r="WW124" s="169"/>
      <c r="WX124" s="169"/>
      <c r="WY124" s="169"/>
      <c r="WZ124" s="169"/>
      <c r="XA124" s="169"/>
      <c r="XB124" s="169"/>
      <c r="XC124" s="169"/>
      <c r="XD124" s="169"/>
      <c r="XE124" s="169"/>
      <c r="XF124" s="169"/>
      <c r="XG124" s="169"/>
      <c r="XH124" s="169"/>
      <c r="XI124" s="169"/>
      <c r="XJ124" s="169"/>
      <c r="XK124" s="169"/>
      <c r="XL124" s="169"/>
      <c r="XM124" s="169"/>
      <c r="XN124" s="169"/>
      <c r="XO124" s="169"/>
      <c r="XP124" s="169"/>
      <c r="XQ124" s="169"/>
      <c r="XR124" s="169"/>
      <c r="XS124" s="169"/>
      <c r="XT124" s="169"/>
      <c r="XU124" s="169"/>
      <c r="XV124" s="169"/>
      <c r="XW124" s="169"/>
      <c r="XX124" s="169"/>
      <c r="XY124" s="169"/>
      <c r="XZ124" s="169"/>
      <c r="YA124" s="169"/>
      <c r="YB124" s="169"/>
      <c r="YC124" s="169"/>
      <c r="YD124" s="169"/>
      <c r="YE124" s="169"/>
      <c r="YF124" s="169"/>
      <c r="YG124" s="169"/>
      <c r="YH124" s="169"/>
      <c r="YI124" s="169"/>
      <c r="YJ124" s="169"/>
      <c r="YK124" s="169"/>
      <c r="YL124" s="169"/>
      <c r="YM124" s="169"/>
      <c r="YN124" s="169"/>
      <c r="YO124" s="169"/>
      <c r="YP124" s="169"/>
      <c r="YQ124" s="169"/>
      <c r="YR124" s="169"/>
      <c r="YS124" s="169"/>
      <c r="YT124" s="169"/>
      <c r="YU124" s="169"/>
      <c r="YV124" s="169"/>
      <c r="YW124" s="169"/>
      <c r="YX124" s="169"/>
      <c r="YY124" s="169"/>
      <c r="YZ124" s="169"/>
      <c r="ZA124" s="169"/>
      <c r="ZB124" s="169"/>
      <c r="ZC124" s="169"/>
      <c r="ZD124" s="169"/>
      <c r="ZE124" s="169"/>
      <c r="ZF124" s="169"/>
      <c r="ZG124" s="169"/>
      <c r="ZH124" s="169"/>
      <c r="ZI124" s="169"/>
      <c r="ZJ124" s="169"/>
      <c r="ZK124" s="169"/>
      <c r="ZL124" s="169"/>
      <c r="ZM124" s="169"/>
      <c r="ZN124" s="169"/>
      <c r="ZO124" s="169"/>
      <c r="ZP124" s="169"/>
      <c r="ZQ124" s="169"/>
      <c r="ZR124" s="169"/>
      <c r="ZS124" s="169"/>
      <c r="ZT124" s="169"/>
      <c r="ZU124" s="169"/>
      <c r="ZV124" s="169"/>
      <c r="ZW124" s="169"/>
      <c r="ZX124" s="169"/>
      <c r="ZY124" s="169"/>
      <c r="ZZ124" s="169"/>
      <c r="AAA124" s="169"/>
      <c r="AAB124" s="169"/>
      <c r="AAC124" s="169"/>
      <c r="AAD124" s="169"/>
      <c r="AAE124" s="169"/>
      <c r="AAF124" s="169"/>
      <c r="AAG124" s="169"/>
      <c r="AAH124" s="169"/>
      <c r="AAI124" s="169"/>
      <c r="AAJ124" s="169"/>
      <c r="AAK124" s="169"/>
      <c r="AAL124" s="169"/>
      <c r="AAM124" s="169"/>
      <c r="AAN124" s="169"/>
      <c r="AAO124" s="169"/>
      <c r="AAP124" s="169"/>
      <c r="AAQ124" s="169"/>
      <c r="AAR124" s="169"/>
      <c r="AAS124" s="169"/>
      <c r="AAT124" s="169"/>
      <c r="AAU124" s="169"/>
      <c r="AAV124" s="169"/>
      <c r="AAW124" s="169"/>
      <c r="AAX124" s="169"/>
      <c r="AAY124" s="169"/>
      <c r="AAZ124" s="169"/>
      <c r="ABA124" s="169"/>
      <c r="ABB124" s="169"/>
      <c r="ABC124" s="169"/>
      <c r="ABD124" s="169"/>
      <c r="ABE124" s="169"/>
      <c r="ABF124" s="169"/>
      <c r="ABG124" s="169"/>
      <c r="ABH124" s="169"/>
      <c r="ABI124" s="169"/>
      <c r="ABJ124" s="169"/>
      <c r="ABK124" s="169"/>
      <c r="ABL124" s="169"/>
      <c r="ABM124" s="169"/>
      <c r="ABN124" s="169"/>
      <c r="ABO124" s="169"/>
      <c r="ABP124" s="169"/>
      <c r="ABQ124" s="169"/>
      <c r="ABR124" s="169"/>
      <c r="ABS124" s="169"/>
      <c r="ABT124" s="169"/>
      <c r="ABU124" s="169"/>
      <c r="ABV124" s="169"/>
      <c r="ABW124" s="169"/>
      <c r="ABX124" s="169"/>
      <c r="ABY124" s="169"/>
      <c r="ABZ124" s="169"/>
      <c r="ACA124" s="169"/>
      <c r="ACB124" s="169"/>
      <c r="ACC124" s="169"/>
      <c r="ACD124" s="169"/>
      <c r="ACE124" s="169"/>
      <c r="ACF124" s="169"/>
      <c r="ACG124" s="169"/>
      <c r="ACH124" s="169"/>
      <c r="ACI124" s="169"/>
      <c r="ACJ124" s="169"/>
      <c r="ACK124" s="169"/>
      <c r="ACL124" s="169"/>
      <c r="ACM124" s="169"/>
      <c r="ACN124" s="169"/>
      <c r="ACO124" s="169"/>
      <c r="ACP124" s="169"/>
      <c r="ACQ124" s="169"/>
      <c r="ACR124" s="169"/>
      <c r="ACS124" s="169"/>
      <c r="ACT124" s="169"/>
      <c r="ACU124" s="169"/>
      <c r="ACV124" s="169"/>
      <c r="ACW124" s="169"/>
      <c r="ACX124" s="169"/>
      <c r="ACY124" s="169"/>
      <c r="ACZ124" s="169"/>
      <c r="ADA124" s="169"/>
      <c r="ADB124" s="169"/>
      <c r="ADC124" s="169"/>
      <c r="ADD124" s="169"/>
      <c r="ADE124" s="169"/>
      <c r="ADF124" s="169"/>
      <c r="ADG124" s="169"/>
      <c r="ADH124" s="169"/>
      <c r="ADI124" s="169"/>
      <c r="ADJ124" s="169"/>
      <c r="ADK124" s="169"/>
      <c r="ADL124" s="169"/>
      <c r="ADM124" s="169"/>
      <c r="ADN124" s="169"/>
      <c r="ADO124" s="169"/>
      <c r="ADP124" s="169"/>
      <c r="ADQ124" s="169"/>
      <c r="ADR124" s="169"/>
      <c r="ADS124" s="169"/>
      <c r="ADT124" s="169"/>
      <c r="ADU124" s="169"/>
      <c r="ADV124" s="169"/>
      <c r="ADW124" s="169"/>
      <c r="ADX124" s="169"/>
      <c r="ADY124" s="169"/>
      <c r="ADZ124" s="169"/>
      <c r="AEA124" s="169"/>
      <c r="AEB124" s="169"/>
      <c r="AEC124" s="169"/>
      <c r="AED124" s="169"/>
      <c r="AEE124" s="169"/>
      <c r="AEF124" s="169"/>
      <c r="AEG124" s="169"/>
      <c r="AEH124" s="169"/>
      <c r="AEI124" s="169"/>
      <c r="AEJ124" s="169"/>
      <c r="AEK124" s="169"/>
      <c r="AEL124" s="169"/>
      <c r="AEM124" s="169"/>
      <c r="AEN124" s="169"/>
      <c r="AEO124" s="169"/>
      <c r="AEP124" s="169"/>
      <c r="AEQ124" s="169"/>
      <c r="AER124" s="169"/>
      <c r="AES124" s="169"/>
      <c r="AET124" s="169"/>
      <c r="AEU124" s="169"/>
      <c r="AEV124" s="169"/>
      <c r="AEW124" s="169"/>
      <c r="AEX124" s="169"/>
      <c r="AEY124" s="169"/>
      <c r="AEZ124" s="169"/>
      <c r="AFA124" s="169"/>
      <c r="AFB124" s="169"/>
      <c r="AFC124" s="169"/>
      <c r="AFD124" s="169"/>
      <c r="AFE124" s="169"/>
    </row>
    <row r="125" spans="1:837" s="147" customFormat="1" ht="20.100000000000001" customHeight="1">
      <c r="A125" s="119" t="s">
        <v>409</v>
      </c>
      <c r="B125" s="120" t="s">
        <v>374</v>
      </c>
      <c r="C125" s="121" t="s">
        <v>410</v>
      </c>
      <c r="D125" s="121" t="s">
        <v>411</v>
      </c>
      <c r="E125" s="170"/>
      <c r="F125" s="213">
        <f>MIN(F131:F211)</f>
        <v>0</v>
      </c>
      <c r="G125" s="213">
        <f>MAX(G131:G211)</f>
        <v>45805</v>
      </c>
      <c r="H125" s="112">
        <f t="shared" si="98"/>
        <v>45806</v>
      </c>
      <c r="I125" s="113">
        <f t="shared" ca="1" si="80"/>
        <v>0.991267519538925</v>
      </c>
      <c r="J125" s="203">
        <f ca="1">AVERAGE(J131:J211)*4</f>
        <v>-32</v>
      </c>
      <c r="K125" s="105">
        <f ca="1">I125+J125/H125</f>
        <v>0.99056892110203898</v>
      </c>
      <c r="L125" s="170"/>
      <c r="M125" s="170"/>
      <c r="N125" s="170"/>
      <c r="O125" s="170"/>
      <c r="P125" s="170"/>
      <c r="Q125" s="170"/>
      <c r="R125" s="170"/>
      <c r="S125" s="170"/>
      <c r="T125" s="170"/>
      <c r="U125" s="170"/>
      <c r="V125" s="170"/>
      <c r="W125" s="170"/>
      <c r="X125" s="170"/>
      <c r="Y125" s="170"/>
      <c r="Z125" s="170"/>
      <c r="AA125" s="170"/>
      <c r="AB125" s="170"/>
      <c r="AC125" s="170"/>
      <c r="AD125" s="170"/>
      <c r="AE125" s="170"/>
      <c r="AF125" s="170"/>
      <c r="AG125" s="170"/>
      <c r="AH125" s="170"/>
      <c r="AI125" s="170"/>
      <c r="AJ125" s="170"/>
      <c r="AK125" s="170"/>
      <c r="AL125" s="170"/>
      <c r="AM125" s="170"/>
      <c r="AN125" s="170"/>
      <c r="AO125" s="170"/>
      <c r="AP125" s="170"/>
      <c r="AQ125" s="170"/>
      <c r="AR125" s="170"/>
      <c r="AS125" s="170"/>
      <c r="AT125" s="170"/>
      <c r="AU125" s="170"/>
      <c r="AV125" s="170"/>
      <c r="AW125" s="170"/>
      <c r="AX125" s="170"/>
      <c r="AY125" s="170"/>
      <c r="AZ125" s="170"/>
      <c r="BA125" s="170"/>
      <c r="BB125" s="170"/>
      <c r="BC125" s="170"/>
      <c r="BD125" s="170"/>
      <c r="BE125" s="170"/>
      <c r="BF125" s="170"/>
      <c r="BG125" s="170"/>
      <c r="BH125" s="170"/>
      <c r="BI125" s="170"/>
      <c r="BJ125" s="170"/>
      <c r="BK125" s="170"/>
      <c r="BL125" s="170"/>
      <c r="BM125" s="170"/>
      <c r="BN125" s="170"/>
      <c r="BO125" s="170"/>
      <c r="BP125" s="170"/>
      <c r="BQ125" s="170"/>
      <c r="BR125" s="170"/>
      <c r="BS125" s="170"/>
      <c r="BT125" s="170"/>
      <c r="BU125" s="170"/>
      <c r="BV125" s="170"/>
      <c r="BW125" s="170"/>
      <c r="BX125" s="170"/>
      <c r="BY125" s="170"/>
      <c r="BZ125" s="170"/>
      <c r="CA125" s="170"/>
      <c r="CB125" s="170"/>
      <c r="CC125" s="170"/>
      <c r="CD125" s="170"/>
      <c r="CE125" s="170"/>
      <c r="CF125" s="170"/>
      <c r="CG125" s="170"/>
      <c r="CH125" s="170"/>
      <c r="CI125" s="170"/>
      <c r="CJ125" s="170"/>
      <c r="CK125" s="170"/>
      <c r="CL125" s="170"/>
      <c r="CM125" s="170"/>
      <c r="CN125" s="170"/>
      <c r="CO125" s="170"/>
      <c r="CP125" s="170"/>
      <c r="CQ125" s="170"/>
      <c r="CR125" s="170"/>
      <c r="CS125" s="170"/>
      <c r="CT125" s="170"/>
      <c r="CU125" s="170"/>
      <c r="CV125" s="170"/>
      <c r="CW125" s="170"/>
      <c r="CX125" s="170"/>
      <c r="CY125" s="170"/>
      <c r="CZ125" s="170"/>
      <c r="DA125" s="170"/>
      <c r="DB125" s="170"/>
      <c r="DC125" s="170"/>
      <c r="DD125" s="170"/>
      <c r="DE125" s="170"/>
      <c r="DF125" s="170"/>
      <c r="DG125" s="170"/>
      <c r="DH125" s="170"/>
      <c r="DI125" s="170"/>
      <c r="DJ125" s="170"/>
      <c r="DK125" s="170"/>
      <c r="DL125" s="170"/>
      <c r="DM125" s="170"/>
      <c r="DN125" s="170"/>
      <c r="DO125" s="170"/>
      <c r="DP125" s="170"/>
      <c r="DQ125" s="170"/>
      <c r="DR125" s="170"/>
      <c r="DS125" s="170"/>
      <c r="DT125" s="170"/>
      <c r="DU125" s="170"/>
      <c r="DV125" s="170"/>
      <c r="DW125" s="170"/>
      <c r="DX125" s="170"/>
      <c r="DY125" s="170"/>
      <c r="DZ125" s="170"/>
      <c r="EA125" s="170"/>
      <c r="EB125" s="170"/>
      <c r="EC125" s="170"/>
      <c r="ED125" s="170"/>
      <c r="EE125" s="170"/>
      <c r="EF125" s="170"/>
      <c r="EG125" s="170"/>
      <c r="EH125" s="170"/>
      <c r="EI125" s="170"/>
      <c r="EJ125" s="170"/>
      <c r="EK125" s="170"/>
      <c r="EL125" s="170"/>
      <c r="EM125" s="170"/>
      <c r="EN125" s="170"/>
      <c r="EO125" s="170"/>
      <c r="EP125" s="170"/>
      <c r="EQ125" s="170"/>
      <c r="ER125" s="170"/>
      <c r="ES125" s="170"/>
      <c r="ET125" s="170"/>
      <c r="EU125" s="170"/>
      <c r="EV125" s="170"/>
      <c r="EW125" s="170"/>
      <c r="EX125" s="170"/>
      <c r="EY125" s="170"/>
      <c r="EZ125" s="170"/>
      <c r="FA125" s="170"/>
      <c r="FB125" s="170"/>
      <c r="FC125" s="170"/>
      <c r="FD125" s="170"/>
      <c r="FE125" s="170"/>
      <c r="FF125" s="170"/>
      <c r="FG125" s="170"/>
      <c r="FH125" s="170"/>
      <c r="FI125" s="170"/>
      <c r="FJ125" s="170"/>
      <c r="FK125" s="170"/>
      <c r="FL125" s="170"/>
      <c r="FM125" s="170"/>
      <c r="FN125" s="170"/>
      <c r="FO125" s="170"/>
      <c r="FP125" s="170"/>
      <c r="FQ125" s="170"/>
      <c r="FR125" s="170"/>
      <c r="FS125" s="170"/>
      <c r="FT125" s="170"/>
      <c r="FU125" s="170"/>
      <c r="FV125" s="170"/>
      <c r="FW125" s="170"/>
      <c r="FX125" s="170"/>
      <c r="FY125" s="170"/>
      <c r="FZ125" s="170"/>
      <c r="GA125" s="170"/>
      <c r="GB125" s="170"/>
      <c r="GC125" s="170"/>
      <c r="GD125" s="170"/>
      <c r="GE125" s="170"/>
      <c r="GF125" s="170"/>
      <c r="GG125" s="170"/>
      <c r="GH125" s="170"/>
      <c r="GI125" s="170"/>
      <c r="GJ125" s="170"/>
      <c r="GK125" s="170"/>
      <c r="GL125" s="170"/>
      <c r="GM125" s="170"/>
      <c r="GN125" s="170"/>
      <c r="GO125" s="170"/>
      <c r="GP125" s="170"/>
      <c r="GQ125" s="170"/>
      <c r="GR125" s="170"/>
      <c r="GS125" s="170"/>
      <c r="GT125" s="170"/>
      <c r="GU125" s="170"/>
      <c r="GV125" s="170"/>
      <c r="GW125" s="170"/>
      <c r="GX125" s="170"/>
      <c r="GY125" s="170"/>
      <c r="GZ125" s="170"/>
      <c r="HA125" s="170"/>
      <c r="HB125" s="170"/>
      <c r="HC125" s="170"/>
      <c r="HD125" s="170"/>
      <c r="HE125" s="170"/>
      <c r="HF125" s="170"/>
      <c r="HG125" s="170"/>
      <c r="HH125" s="170"/>
      <c r="HI125" s="170"/>
      <c r="HJ125" s="170"/>
      <c r="HK125" s="170"/>
      <c r="HL125" s="170"/>
      <c r="HM125" s="170"/>
      <c r="HN125" s="170"/>
      <c r="HO125" s="170"/>
      <c r="HP125" s="170"/>
      <c r="HQ125" s="170"/>
      <c r="HR125" s="170"/>
      <c r="HS125" s="170"/>
      <c r="HT125" s="170"/>
      <c r="HU125" s="170"/>
      <c r="HV125" s="170"/>
      <c r="HW125" s="170"/>
      <c r="HX125" s="170"/>
      <c r="HY125" s="170"/>
      <c r="HZ125" s="170"/>
      <c r="IA125" s="170"/>
      <c r="IB125" s="170"/>
      <c r="IC125" s="170"/>
      <c r="ID125" s="170"/>
      <c r="IE125" s="170"/>
      <c r="IF125" s="170"/>
      <c r="IG125" s="170"/>
      <c r="IH125" s="170"/>
      <c r="II125" s="170"/>
      <c r="IJ125" s="170"/>
      <c r="IK125" s="170"/>
      <c r="IL125" s="170"/>
      <c r="IM125" s="170"/>
      <c r="IN125" s="170"/>
      <c r="IO125" s="170"/>
      <c r="IP125" s="170"/>
      <c r="IQ125" s="170"/>
      <c r="IR125" s="170"/>
      <c r="IS125" s="170"/>
      <c r="IT125" s="170"/>
      <c r="IU125" s="170"/>
      <c r="IV125" s="170"/>
      <c r="IW125" s="170"/>
      <c r="IX125" s="170"/>
      <c r="IY125" s="170"/>
      <c r="IZ125" s="170"/>
      <c r="JA125" s="170"/>
      <c r="JB125" s="170"/>
      <c r="JC125" s="170"/>
      <c r="JD125" s="170"/>
      <c r="JE125" s="170"/>
      <c r="JF125" s="170"/>
      <c r="JG125" s="170"/>
      <c r="JH125" s="170"/>
      <c r="JI125" s="170"/>
      <c r="JJ125" s="170"/>
      <c r="JK125" s="170"/>
      <c r="JL125" s="170"/>
      <c r="JM125" s="170"/>
      <c r="JN125" s="170"/>
      <c r="JO125" s="170"/>
      <c r="JP125" s="170"/>
      <c r="JQ125" s="170"/>
      <c r="JR125" s="170"/>
      <c r="JS125" s="170"/>
      <c r="JT125" s="170"/>
      <c r="JU125" s="170"/>
      <c r="JV125" s="170"/>
      <c r="JW125" s="170"/>
      <c r="JX125" s="170"/>
      <c r="JY125" s="170"/>
      <c r="JZ125" s="170"/>
      <c r="KA125" s="170"/>
      <c r="KB125" s="170"/>
      <c r="KC125" s="170"/>
      <c r="KD125" s="170"/>
      <c r="KE125" s="170"/>
      <c r="KF125" s="170"/>
      <c r="KG125" s="170"/>
      <c r="KH125" s="170"/>
      <c r="KI125" s="170"/>
      <c r="KJ125" s="170"/>
      <c r="KK125" s="170"/>
      <c r="KL125" s="170"/>
      <c r="KM125" s="170"/>
      <c r="KN125" s="170"/>
      <c r="KO125" s="170"/>
      <c r="KP125" s="170"/>
      <c r="KQ125" s="170"/>
      <c r="KR125" s="170"/>
      <c r="KS125" s="170"/>
      <c r="KT125" s="170"/>
      <c r="KU125" s="170"/>
      <c r="KV125" s="170"/>
      <c r="KW125" s="170"/>
      <c r="KX125" s="170"/>
      <c r="KY125" s="170"/>
      <c r="KZ125" s="170"/>
      <c r="LA125" s="170"/>
      <c r="LB125" s="170"/>
      <c r="LC125" s="170"/>
      <c r="LD125" s="170"/>
      <c r="LE125" s="170"/>
      <c r="LF125" s="170"/>
      <c r="LG125" s="170"/>
      <c r="LH125" s="170"/>
      <c r="LI125" s="170"/>
      <c r="LJ125" s="170"/>
      <c r="LK125" s="170"/>
      <c r="LL125" s="170"/>
      <c r="LM125" s="170"/>
      <c r="LN125" s="170"/>
      <c r="LO125" s="170"/>
      <c r="LP125" s="170"/>
      <c r="LQ125" s="170"/>
      <c r="LR125" s="170"/>
      <c r="LS125" s="170"/>
      <c r="LT125" s="170"/>
      <c r="LU125" s="170"/>
      <c r="LV125" s="170"/>
      <c r="LW125" s="170"/>
      <c r="LX125" s="170"/>
      <c r="LY125" s="170"/>
      <c r="LZ125" s="170"/>
      <c r="MA125" s="170"/>
      <c r="MB125" s="170"/>
      <c r="MC125" s="170"/>
      <c r="MD125" s="170"/>
      <c r="ME125" s="170"/>
      <c r="MF125" s="170"/>
      <c r="MG125" s="170"/>
      <c r="MH125" s="170"/>
      <c r="MI125" s="170"/>
      <c r="MJ125" s="170"/>
      <c r="MK125" s="170"/>
      <c r="ML125" s="170"/>
      <c r="MM125" s="170"/>
      <c r="MN125" s="170"/>
      <c r="MO125" s="170"/>
      <c r="MP125" s="170"/>
      <c r="MQ125" s="170"/>
      <c r="MR125" s="170"/>
      <c r="MS125" s="170"/>
      <c r="MT125" s="170"/>
      <c r="MU125" s="170"/>
      <c r="MV125" s="170"/>
      <c r="MW125" s="170"/>
      <c r="MX125" s="170"/>
      <c r="MY125" s="170"/>
      <c r="MZ125" s="170"/>
      <c r="NA125" s="170"/>
      <c r="NB125" s="170"/>
      <c r="NC125" s="170"/>
      <c r="ND125" s="170"/>
      <c r="NE125" s="170"/>
      <c r="NF125" s="170"/>
      <c r="NG125" s="170"/>
      <c r="NH125" s="170"/>
      <c r="NI125" s="170"/>
      <c r="NJ125" s="170"/>
      <c r="NK125" s="170"/>
      <c r="NL125" s="170"/>
      <c r="NM125" s="170"/>
      <c r="NN125" s="170"/>
      <c r="NO125" s="170"/>
      <c r="NP125" s="170"/>
      <c r="NQ125" s="170"/>
      <c r="NR125" s="170"/>
      <c r="NS125" s="170"/>
      <c r="NT125" s="170"/>
      <c r="NU125" s="170"/>
      <c r="NV125" s="170"/>
      <c r="NW125" s="170"/>
      <c r="NX125" s="170"/>
      <c r="NY125" s="170"/>
      <c r="NZ125" s="170"/>
      <c r="OA125" s="170"/>
      <c r="OB125" s="170"/>
      <c r="OC125" s="170"/>
      <c r="OD125" s="170"/>
      <c r="OE125" s="170"/>
      <c r="OF125" s="170"/>
      <c r="OG125" s="170"/>
      <c r="OH125" s="170"/>
      <c r="OI125" s="170"/>
      <c r="OJ125" s="170"/>
      <c r="OK125" s="170"/>
      <c r="OL125" s="170"/>
      <c r="OM125" s="170"/>
      <c r="ON125" s="170"/>
      <c r="OO125" s="170"/>
      <c r="OP125" s="170"/>
      <c r="OQ125" s="170"/>
      <c r="OR125" s="170"/>
      <c r="OS125" s="170"/>
      <c r="OT125" s="170"/>
      <c r="OU125" s="170"/>
      <c r="OV125" s="170"/>
      <c r="OW125" s="170"/>
      <c r="OX125" s="170"/>
      <c r="OY125" s="170"/>
      <c r="OZ125" s="170"/>
      <c r="PA125" s="170"/>
      <c r="PB125" s="170"/>
      <c r="PC125" s="170"/>
      <c r="PD125" s="170"/>
      <c r="PE125" s="170"/>
      <c r="PF125" s="170"/>
      <c r="PG125" s="170"/>
      <c r="PH125" s="170"/>
      <c r="PI125" s="170"/>
      <c r="PJ125" s="170"/>
      <c r="PK125" s="170"/>
      <c r="PL125" s="170"/>
      <c r="PM125" s="170"/>
      <c r="PN125" s="170"/>
      <c r="PO125" s="170"/>
      <c r="PP125" s="170"/>
      <c r="PQ125" s="170"/>
      <c r="PR125" s="170"/>
      <c r="PS125" s="170"/>
      <c r="PT125" s="170"/>
      <c r="PU125" s="170"/>
      <c r="PV125" s="170"/>
      <c r="PW125" s="170"/>
      <c r="PX125" s="170"/>
      <c r="PY125" s="170"/>
      <c r="PZ125" s="170"/>
      <c r="QA125" s="170"/>
      <c r="QB125" s="170"/>
      <c r="QC125" s="170"/>
      <c r="QD125" s="170"/>
      <c r="QE125" s="170"/>
      <c r="QF125" s="170"/>
      <c r="QG125" s="170"/>
      <c r="QH125" s="170"/>
      <c r="QI125" s="170"/>
      <c r="QJ125" s="170"/>
      <c r="QK125" s="170"/>
      <c r="QL125" s="170"/>
      <c r="QM125" s="170"/>
      <c r="QN125" s="170"/>
      <c r="QO125" s="170"/>
      <c r="QP125" s="170"/>
      <c r="QQ125" s="170"/>
      <c r="QR125" s="170"/>
      <c r="QS125" s="170"/>
      <c r="QT125" s="170"/>
      <c r="QU125" s="170"/>
      <c r="QV125" s="170"/>
      <c r="QW125" s="170"/>
      <c r="QX125" s="170"/>
      <c r="QY125" s="170"/>
      <c r="QZ125" s="170"/>
      <c r="RA125" s="170"/>
      <c r="RB125" s="170"/>
      <c r="RC125" s="170"/>
      <c r="RD125" s="170"/>
      <c r="RE125" s="170"/>
      <c r="RF125" s="170"/>
      <c r="RG125" s="170"/>
      <c r="RH125" s="170"/>
      <c r="RI125" s="170"/>
      <c r="RJ125" s="170"/>
      <c r="RK125" s="170"/>
      <c r="RL125" s="170"/>
      <c r="RM125" s="170"/>
      <c r="RN125" s="170"/>
      <c r="RO125" s="170"/>
      <c r="RP125" s="170"/>
      <c r="RQ125" s="170"/>
      <c r="RR125" s="170"/>
      <c r="RS125" s="170"/>
      <c r="RT125" s="170"/>
      <c r="RU125" s="170"/>
      <c r="RV125" s="170"/>
      <c r="RW125" s="170"/>
      <c r="RX125" s="170"/>
      <c r="RY125" s="170"/>
      <c r="RZ125" s="170"/>
      <c r="SA125" s="170"/>
      <c r="SB125" s="170"/>
      <c r="SC125" s="170"/>
      <c r="SD125" s="170"/>
      <c r="SE125" s="170"/>
      <c r="SF125" s="170"/>
      <c r="SG125" s="170"/>
      <c r="SH125" s="170"/>
      <c r="SI125" s="170"/>
      <c r="SJ125" s="170"/>
      <c r="SK125" s="170"/>
      <c r="SL125" s="170"/>
      <c r="SM125" s="170"/>
      <c r="SN125" s="170"/>
      <c r="SO125" s="170"/>
      <c r="SP125" s="170"/>
      <c r="SQ125" s="170"/>
      <c r="SR125" s="170"/>
      <c r="SS125" s="170"/>
      <c r="ST125" s="170"/>
      <c r="SU125" s="170"/>
      <c r="SV125" s="170"/>
      <c r="SW125" s="170"/>
      <c r="SX125" s="170"/>
      <c r="SY125" s="170"/>
      <c r="SZ125" s="170"/>
      <c r="TA125" s="170"/>
      <c r="TB125" s="170"/>
      <c r="TC125" s="170"/>
      <c r="TD125" s="170"/>
      <c r="TE125" s="170"/>
      <c r="TF125" s="170"/>
      <c r="TG125" s="170"/>
      <c r="TH125" s="170"/>
      <c r="TI125" s="170"/>
      <c r="TJ125" s="170"/>
      <c r="TK125" s="170"/>
      <c r="TL125" s="170"/>
      <c r="TM125" s="170"/>
      <c r="TN125" s="170"/>
      <c r="TO125" s="170"/>
      <c r="TP125" s="170"/>
      <c r="TQ125" s="170"/>
      <c r="TR125" s="170"/>
      <c r="TS125" s="170"/>
      <c r="TT125" s="170"/>
      <c r="TU125" s="170"/>
      <c r="TV125" s="170"/>
      <c r="TW125" s="170"/>
      <c r="TX125" s="170"/>
      <c r="TY125" s="170"/>
      <c r="TZ125" s="170"/>
      <c r="UA125" s="170"/>
      <c r="UB125" s="170"/>
      <c r="UC125" s="170"/>
      <c r="UD125" s="170"/>
      <c r="UE125" s="170"/>
      <c r="UF125" s="170"/>
      <c r="UG125" s="170"/>
      <c r="UH125" s="170"/>
      <c r="UI125" s="170"/>
      <c r="UJ125" s="170"/>
      <c r="UK125" s="170"/>
      <c r="UL125" s="170"/>
      <c r="UM125" s="170"/>
      <c r="UN125" s="170"/>
      <c r="UO125" s="170"/>
      <c r="UP125" s="170"/>
      <c r="UQ125" s="170"/>
      <c r="UR125" s="161"/>
      <c r="US125" s="170"/>
      <c r="UT125" s="170"/>
      <c r="UU125" s="170"/>
      <c r="UV125" s="170"/>
      <c r="UW125" s="170"/>
      <c r="UX125" s="170"/>
      <c r="UY125" s="170"/>
      <c r="UZ125" s="170"/>
      <c r="VA125" s="170"/>
      <c r="VB125" s="170"/>
      <c r="VC125" s="170"/>
      <c r="VD125" s="170"/>
      <c r="VE125" s="170"/>
      <c r="VF125" s="170"/>
      <c r="VG125" s="170"/>
      <c r="VH125" s="170"/>
      <c r="VI125" s="170"/>
      <c r="VJ125" s="170"/>
      <c r="VK125" s="170"/>
      <c r="VL125" s="170"/>
      <c r="VM125" s="161"/>
      <c r="VN125" s="170"/>
      <c r="VO125" s="170"/>
      <c r="VP125" s="170"/>
      <c r="VQ125" s="170"/>
      <c r="VR125" s="170"/>
      <c r="VS125" s="170"/>
      <c r="VT125" s="170"/>
      <c r="VU125" s="170"/>
      <c r="VV125" s="170"/>
      <c r="VW125" s="170"/>
      <c r="VX125" s="170"/>
      <c r="VY125" s="170"/>
      <c r="VZ125" s="170"/>
      <c r="WA125" s="170"/>
      <c r="WB125" s="170"/>
      <c r="WC125" s="170"/>
      <c r="WD125" s="170"/>
      <c r="WE125" s="170"/>
      <c r="WF125" s="170"/>
      <c r="WG125" s="170"/>
      <c r="WH125" s="161"/>
      <c r="WI125" s="170"/>
      <c r="WJ125" s="170"/>
      <c r="WK125" s="170"/>
      <c r="WL125" s="170"/>
      <c r="WM125" s="170"/>
      <c r="WN125" s="170"/>
      <c r="WO125" s="170"/>
      <c r="WP125" s="170"/>
      <c r="WQ125" s="170"/>
      <c r="WR125" s="170"/>
      <c r="WS125" s="170"/>
      <c r="WT125" s="170"/>
      <c r="WU125" s="170"/>
      <c r="WV125" s="170"/>
      <c r="WW125" s="170"/>
      <c r="WX125" s="170"/>
      <c r="WY125" s="170"/>
      <c r="WZ125" s="170"/>
      <c r="XA125" s="170"/>
      <c r="XB125" s="170"/>
      <c r="XC125" s="161"/>
      <c r="XD125" s="170"/>
      <c r="XE125" s="170"/>
      <c r="XF125" s="170"/>
      <c r="XG125" s="170"/>
      <c r="XH125" s="170"/>
      <c r="XI125" s="170"/>
      <c r="XJ125" s="170"/>
      <c r="XK125" s="170"/>
      <c r="XL125" s="170"/>
      <c r="XM125" s="170"/>
      <c r="XN125" s="170"/>
      <c r="XO125" s="170"/>
      <c r="XP125" s="170"/>
      <c r="XQ125" s="170"/>
      <c r="XR125" s="170"/>
      <c r="XS125" s="170"/>
      <c r="XT125" s="170"/>
      <c r="XU125" s="170"/>
      <c r="XV125" s="170"/>
      <c r="XW125" s="170"/>
      <c r="XX125" s="161"/>
      <c r="XY125" s="170"/>
      <c r="XZ125" s="170"/>
      <c r="YA125" s="170"/>
      <c r="YB125" s="170"/>
      <c r="YC125" s="170"/>
      <c r="YD125" s="170"/>
      <c r="YE125" s="170"/>
      <c r="YF125" s="170"/>
      <c r="YG125" s="170"/>
      <c r="YH125" s="170"/>
      <c r="YI125" s="170"/>
      <c r="YJ125" s="170"/>
      <c r="YK125" s="170"/>
      <c r="YL125" s="170"/>
      <c r="YM125" s="170"/>
      <c r="YN125" s="170"/>
      <c r="YO125" s="170"/>
      <c r="YP125" s="170"/>
      <c r="YQ125" s="170"/>
      <c r="YR125" s="170"/>
      <c r="YS125" s="161"/>
      <c r="YT125" s="170"/>
      <c r="YU125" s="170"/>
      <c r="YV125" s="170"/>
      <c r="YW125" s="170"/>
      <c r="YX125" s="170"/>
      <c r="YY125" s="170"/>
      <c r="YZ125" s="170"/>
      <c r="ZA125" s="170"/>
      <c r="ZB125" s="170"/>
      <c r="ZC125" s="170"/>
      <c r="ZD125" s="170"/>
      <c r="ZE125" s="170"/>
      <c r="ZF125" s="170"/>
      <c r="ZG125" s="170"/>
      <c r="ZH125" s="170"/>
      <c r="ZI125" s="170"/>
      <c r="ZJ125" s="170"/>
      <c r="ZK125" s="170"/>
      <c r="ZL125" s="170"/>
      <c r="ZM125" s="170"/>
      <c r="ZN125" s="161"/>
      <c r="ZO125" s="170"/>
      <c r="ZP125" s="170"/>
      <c r="ZQ125" s="170"/>
      <c r="ZR125" s="170"/>
      <c r="ZS125" s="170"/>
      <c r="ZT125" s="170"/>
      <c r="ZU125" s="170"/>
      <c r="ZV125" s="170"/>
      <c r="ZW125" s="170"/>
      <c r="ZX125" s="170"/>
      <c r="ZY125" s="170"/>
      <c r="ZZ125" s="170"/>
      <c r="AAA125" s="170"/>
      <c r="AAB125" s="170"/>
      <c r="AAC125" s="170"/>
      <c r="AAD125" s="170"/>
      <c r="AAE125" s="170"/>
      <c r="AAF125" s="170"/>
      <c r="AAG125" s="170"/>
      <c r="AAH125" s="170"/>
      <c r="AAI125" s="161"/>
      <c r="AAJ125" s="170"/>
      <c r="AAK125" s="170"/>
      <c r="AAL125" s="170"/>
      <c r="AAM125" s="170"/>
      <c r="AAN125" s="170"/>
      <c r="AAO125" s="170"/>
      <c r="AAP125" s="170"/>
      <c r="AAQ125" s="170"/>
      <c r="AAR125" s="170"/>
      <c r="AAS125" s="170"/>
      <c r="AAT125" s="170"/>
      <c r="AAU125" s="170"/>
      <c r="AAV125" s="170"/>
      <c r="AAW125" s="170"/>
      <c r="AAX125" s="170"/>
      <c r="AAY125" s="170"/>
      <c r="AAZ125" s="170"/>
      <c r="ABA125" s="170"/>
      <c r="ABB125" s="170"/>
      <c r="ABC125" s="170"/>
      <c r="ABD125" s="161"/>
      <c r="ABE125" s="170"/>
      <c r="ABF125" s="170"/>
      <c r="ABG125" s="170"/>
      <c r="ABH125" s="170"/>
      <c r="ABI125" s="170"/>
      <c r="ABJ125" s="170"/>
      <c r="ABK125" s="170"/>
      <c r="ABL125" s="170"/>
      <c r="ABM125" s="170"/>
      <c r="ABN125" s="170"/>
      <c r="ABO125" s="170"/>
      <c r="ABP125" s="170"/>
      <c r="ABQ125" s="170"/>
      <c r="ABR125" s="170"/>
      <c r="ABS125" s="170"/>
      <c r="ABT125" s="170"/>
      <c r="ABU125" s="170"/>
      <c r="ABV125" s="170"/>
      <c r="ABW125" s="170"/>
      <c r="ABX125" s="170"/>
      <c r="ABY125" s="161"/>
      <c r="ABZ125" s="170"/>
      <c r="ACA125" s="170"/>
      <c r="ACB125" s="170"/>
      <c r="ACC125" s="170"/>
      <c r="ACD125" s="170"/>
      <c r="ACE125" s="170"/>
      <c r="ACF125" s="170"/>
      <c r="ACG125" s="170"/>
      <c r="ACH125" s="170"/>
      <c r="ACI125" s="170"/>
      <c r="ACJ125" s="170"/>
      <c r="ACK125" s="170"/>
      <c r="ACL125" s="170"/>
      <c r="ACM125" s="170"/>
      <c r="ACN125" s="170"/>
      <c r="ACO125" s="170"/>
      <c r="ACP125" s="170"/>
      <c r="ACQ125" s="170"/>
      <c r="ACR125" s="170"/>
      <c r="ACS125" s="170"/>
      <c r="ACT125" s="161"/>
      <c r="ACU125" s="170"/>
      <c r="ACV125" s="170"/>
      <c r="ACW125" s="170"/>
      <c r="ACX125" s="170"/>
      <c r="ACY125" s="170"/>
      <c r="ACZ125" s="170"/>
      <c r="ADA125" s="170"/>
      <c r="ADB125" s="170"/>
      <c r="ADC125" s="170"/>
      <c r="ADD125" s="170"/>
      <c r="ADE125" s="170"/>
      <c r="ADF125" s="170"/>
      <c r="ADG125" s="170"/>
      <c r="ADH125" s="170"/>
      <c r="ADI125" s="170"/>
      <c r="ADJ125" s="170"/>
      <c r="ADK125" s="170"/>
      <c r="ADL125" s="170"/>
      <c r="ADM125" s="170"/>
      <c r="ADN125" s="170"/>
      <c r="ADO125" s="161"/>
      <c r="ADP125" s="170"/>
      <c r="ADQ125" s="170"/>
      <c r="ADR125" s="170"/>
      <c r="ADS125" s="170"/>
      <c r="ADT125" s="170"/>
      <c r="ADU125" s="170"/>
      <c r="ADV125" s="170"/>
      <c r="ADW125" s="170"/>
      <c r="ADX125" s="170"/>
      <c r="ADY125" s="170"/>
      <c r="ADZ125" s="170"/>
      <c r="AEA125" s="170"/>
      <c r="AEB125" s="170"/>
      <c r="AEC125" s="170"/>
      <c r="AED125" s="170"/>
      <c r="AEE125" s="170"/>
      <c r="AEF125" s="170"/>
      <c r="AEG125" s="170"/>
      <c r="AEH125" s="170"/>
      <c r="AEI125" s="170"/>
      <c r="AEJ125" s="161"/>
      <c r="AEK125" s="170"/>
      <c r="AEL125" s="170"/>
      <c r="AEM125" s="170"/>
      <c r="AEN125" s="170"/>
      <c r="AEO125" s="170"/>
      <c r="AEP125" s="170"/>
      <c r="AEQ125" s="170"/>
      <c r="AER125" s="170"/>
      <c r="AES125" s="170"/>
      <c r="AET125" s="170"/>
      <c r="AEU125" s="170"/>
      <c r="AEV125" s="170"/>
      <c r="AEW125" s="170"/>
      <c r="AEX125" s="170"/>
      <c r="AEY125" s="170"/>
      <c r="AEZ125" s="170"/>
      <c r="AFA125" s="170"/>
      <c r="AFB125" s="170"/>
      <c r="AFC125" s="170"/>
      <c r="AFD125" s="170"/>
      <c r="AFE125" s="161"/>
    </row>
    <row r="126" spans="1:837" s="151" customFormat="1" ht="20.100000000000001" customHeight="1" outlineLevel="1">
      <c r="A126" s="93" t="s">
        <v>412</v>
      </c>
      <c r="B126" s="94" t="s">
        <v>374</v>
      </c>
      <c r="C126" s="108" t="s">
        <v>523</v>
      </c>
      <c r="D126" s="109"/>
      <c r="E126" s="165"/>
      <c r="F126" s="204">
        <f>MIN(F127:F130)</f>
        <v>45671</v>
      </c>
      <c r="G126" s="204">
        <f>MAX(G127:G130)</f>
        <v>45747</v>
      </c>
      <c r="H126" s="96">
        <f t="shared" si="98"/>
        <v>77</v>
      </c>
      <c r="I126" s="97">
        <f t="shared" ca="1" si="80"/>
        <v>0</v>
      </c>
      <c r="J126" s="205">
        <f ca="1">AVERAGE(J127:J130)*2</f>
        <v>0</v>
      </c>
      <c r="K126" s="97">
        <f ca="1">I126+J126/H126</f>
        <v>0</v>
      </c>
      <c r="L126" s="150"/>
      <c r="M126" s="150"/>
      <c r="N126" s="150"/>
      <c r="O126" s="150"/>
      <c r="P126" s="150"/>
      <c r="Q126" s="150"/>
      <c r="R126" s="150"/>
      <c r="S126" s="150"/>
      <c r="T126" s="150"/>
      <c r="U126" s="150"/>
      <c r="V126" s="150"/>
      <c r="W126" s="150"/>
      <c r="X126" s="150"/>
      <c r="Y126" s="150"/>
      <c r="Z126" s="150"/>
      <c r="AA126" s="150"/>
      <c r="AB126" s="150"/>
      <c r="AC126" s="150"/>
      <c r="AD126" s="150"/>
      <c r="AE126" s="150"/>
      <c r="AF126" s="150"/>
      <c r="AG126" s="150"/>
      <c r="AH126" s="150"/>
      <c r="AI126" s="150"/>
      <c r="AJ126" s="150"/>
      <c r="AK126" s="150"/>
      <c r="AL126" s="150"/>
      <c r="AM126" s="150"/>
      <c r="AN126" s="150"/>
      <c r="AO126" s="150"/>
      <c r="AP126" s="150"/>
      <c r="AQ126" s="150"/>
      <c r="AR126" s="150"/>
      <c r="AS126" s="150"/>
      <c r="AT126" s="150"/>
      <c r="AU126" s="150"/>
      <c r="AV126" s="150"/>
      <c r="AW126" s="150"/>
      <c r="AX126" s="150"/>
      <c r="AY126" s="150"/>
      <c r="AZ126" s="150"/>
      <c r="BA126" s="150"/>
      <c r="BB126" s="150"/>
      <c r="BC126" s="150"/>
      <c r="BD126" s="150"/>
      <c r="BE126" s="150"/>
      <c r="BF126" s="150"/>
      <c r="BG126" s="150"/>
      <c r="BH126" s="150"/>
      <c r="BI126" s="150"/>
      <c r="BJ126" s="150"/>
      <c r="BK126" s="150"/>
      <c r="BL126" s="150"/>
      <c r="BM126" s="150"/>
      <c r="BN126" s="150"/>
      <c r="BO126" s="150"/>
      <c r="BP126" s="150"/>
      <c r="BQ126" s="150"/>
      <c r="BR126" s="150"/>
      <c r="BS126" s="150"/>
      <c r="BT126" s="150"/>
      <c r="BU126" s="150"/>
      <c r="BV126" s="150"/>
      <c r="BW126" s="150"/>
      <c r="BX126" s="150"/>
      <c r="BY126" s="150"/>
      <c r="BZ126" s="150"/>
      <c r="CA126" s="150"/>
      <c r="CB126" s="150"/>
      <c r="CC126" s="150"/>
      <c r="CD126" s="150"/>
      <c r="CE126" s="150"/>
      <c r="CF126" s="150"/>
      <c r="CG126" s="150"/>
      <c r="CH126" s="150"/>
      <c r="CI126" s="150"/>
      <c r="CJ126" s="150"/>
      <c r="CK126" s="150"/>
      <c r="CL126" s="150"/>
      <c r="CM126" s="150"/>
      <c r="CN126" s="150"/>
      <c r="CO126" s="150"/>
      <c r="CP126" s="150"/>
      <c r="CQ126" s="150"/>
      <c r="CR126" s="150"/>
      <c r="CS126" s="150"/>
      <c r="CT126" s="150"/>
      <c r="CU126" s="150"/>
      <c r="CV126" s="150"/>
      <c r="CW126" s="150"/>
      <c r="CX126" s="150"/>
      <c r="CY126" s="150"/>
      <c r="CZ126" s="150"/>
      <c r="DA126" s="150"/>
      <c r="DB126" s="150"/>
      <c r="DC126" s="150"/>
      <c r="DD126" s="150"/>
      <c r="DE126" s="150"/>
      <c r="DF126" s="150"/>
      <c r="DG126" s="150"/>
      <c r="DH126" s="150"/>
      <c r="DI126" s="150"/>
      <c r="DJ126" s="150"/>
      <c r="DK126" s="150"/>
      <c r="DL126" s="150"/>
      <c r="DM126" s="150"/>
      <c r="DN126" s="150"/>
      <c r="DO126" s="150"/>
      <c r="DP126" s="150"/>
      <c r="DQ126" s="150"/>
      <c r="DR126" s="150"/>
      <c r="DS126" s="150"/>
      <c r="DT126" s="150"/>
      <c r="DU126" s="150"/>
      <c r="DV126" s="150"/>
      <c r="DW126" s="150"/>
      <c r="DX126" s="150"/>
      <c r="DY126" s="150"/>
      <c r="DZ126" s="150"/>
      <c r="EA126" s="150"/>
      <c r="EB126" s="150"/>
      <c r="EC126" s="150"/>
      <c r="ED126" s="150"/>
      <c r="EE126" s="150"/>
      <c r="EF126" s="150"/>
      <c r="EG126" s="150"/>
      <c r="EH126" s="150"/>
      <c r="EI126" s="150"/>
      <c r="EJ126" s="150"/>
      <c r="EK126" s="150"/>
      <c r="EL126" s="150"/>
      <c r="EM126" s="150"/>
      <c r="EN126" s="150"/>
      <c r="EO126" s="150"/>
      <c r="EP126" s="150"/>
      <c r="EQ126" s="150"/>
      <c r="ER126" s="150"/>
      <c r="ES126" s="150"/>
      <c r="ET126" s="150"/>
      <c r="EU126" s="150"/>
      <c r="EV126" s="150"/>
      <c r="EW126" s="150"/>
      <c r="EX126" s="150"/>
      <c r="EY126" s="150"/>
      <c r="EZ126" s="150"/>
      <c r="FA126" s="150"/>
      <c r="FB126" s="150"/>
      <c r="FC126" s="150"/>
      <c r="FD126" s="150"/>
      <c r="FE126" s="150"/>
      <c r="FF126" s="150"/>
      <c r="FG126" s="150"/>
      <c r="FH126" s="150"/>
      <c r="FI126" s="150"/>
      <c r="FJ126" s="150"/>
      <c r="FK126" s="150"/>
      <c r="FL126" s="150"/>
      <c r="FM126" s="150"/>
      <c r="FN126" s="150"/>
      <c r="FO126" s="150"/>
      <c r="FP126" s="150"/>
      <c r="FQ126" s="150"/>
      <c r="FR126" s="150"/>
      <c r="FS126" s="150"/>
      <c r="FT126" s="150"/>
      <c r="FU126" s="150"/>
      <c r="FV126" s="150"/>
      <c r="FW126" s="150"/>
      <c r="FX126" s="150"/>
      <c r="FY126" s="150"/>
      <c r="FZ126" s="150"/>
      <c r="GA126" s="150"/>
      <c r="GB126" s="150"/>
      <c r="GC126" s="150"/>
      <c r="GD126" s="150"/>
      <c r="GE126" s="150"/>
      <c r="GF126" s="150"/>
      <c r="GG126" s="150"/>
      <c r="GH126" s="150"/>
      <c r="GI126" s="150"/>
      <c r="GJ126" s="150"/>
      <c r="GK126" s="150"/>
      <c r="GL126" s="150"/>
      <c r="GM126" s="150"/>
      <c r="GN126" s="150"/>
      <c r="GO126" s="150"/>
      <c r="GP126" s="150"/>
      <c r="GQ126" s="150"/>
      <c r="GR126" s="150"/>
      <c r="GS126" s="150"/>
      <c r="GT126" s="150"/>
      <c r="GU126" s="150"/>
      <c r="GV126" s="150"/>
      <c r="GW126" s="150"/>
      <c r="GX126" s="150"/>
      <c r="GY126" s="150"/>
      <c r="GZ126" s="150"/>
      <c r="HA126" s="150"/>
      <c r="HB126" s="150"/>
      <c r="HC126" s="150"/>
      <c r="HD126" s="150"/>
      <c r="HE126" s="150"/>
      <c r="HF126" s="150"/>
      <c r="HG126" s="150"/>
      <c r="HH126" s="150"/>
      <c r="HI126" s="150"/>
      <c r="HJ126" s="150"/>
      <c r="HK126" s="150"/>
      <c r="HL126" s="150"/>
      <c r="HM126" s="150"/>
      <c r="HN126" s="150"/>
      <c r="HO126" s="150"/>
      <c r="HP126" s="150"/>
      <c r="HQ126" s="150"/>
      <c r="HR126" s="150"/>
      <c r="HS126" s="150"/>
      <c r="HT126" s="150"/>
      <c r="HU126" s="150"/>
      <c r="HV126" s="150"/>
      <c r="HW126" s="150"/>
      <c r="HX126" s="150"/>
      <c r="HY126" s="150"/>
      <c r="HZ126" s="150"/>
      <c r="IA126" s="150"/>
      <c r="IB126" s="150"/>
      <c r="IC126" s="150"/>
      <c r="ID126" s="150"/>
      <c r="IE126" s="150"/>
      <c r="IF126" s="150"/>
      <c r="IG126" s="150"/>
      <c r="IH126" s="150"/>
      <c r="II126" s="150"/>
      <c r="IJ126" s="150"/>
      <c r="IK126" s="150"/>
      <c r="IL126" s="150"/>
      <c r="IM126" s="150"/>
      <c r="IN126" s="150"/>
      <c r="IO126" s="150"/>
      <c r="IP126" s="150"/>
      <c r="IQ126" s="150"/>
      <c r="IR126" s="150"/>
      <c r="IS126" s="150"/>
      <c r="IT126" s="150"/>
      <c r="IU126" s="150"/>
      <c r="IV126" s="150"/>
      <c r="IW126" s="150"/>
      <c r="IX126" s="150"/>
      <c r="IY126" s="150"/>
      <c r="IZ126" s="150"/>
      <c r="JA126" s="150"/>
      <c r="JB126" s="150"/>
      <c r="JC126" s="150"/>
      <c r="JD126" s="150"/>
      <c r="JE126" s="150"/>
      <c r="JF126" s="150"/>
      <c r="JG126" s="150"/>
      <c r="JH126" s="150"/>
      <c r="JI126" s="150"/>
      <c r="JJ126" s="150"/>
      <c r="JK126" s="150"/>
      <c r="JL126" s="150"/>
      <c r="JM126" s="150"/>
      <c r="JN126" s="150"/>
      <c r="JO126" s="150"/>
      <c r="JP126" s="150"/>
      <c r="JQ126" s="150"/>
      <c r="JR126" s="150"/>
      <c r="JS126" s="150"/>
      <c r="JT126" s="150"/>
      <c r="JU126" s="150"/>
      <c r="JV126" s="150"/>
      <c r="JW126" s="150"/>
      <c r="JX126" s="150"/>
      <c r="JY126" s="150"/>
      <c r="JZ126" s="150"/>
      <c r="KA126" s="150"/>
      <c r="KB126" s="150"/>
      <c r="KC126" s="150"/>
      <c r="KD126" s="150"/>
      <c r="KE126" s="150"/>
      <c r="KF126" s="150"/>
      <c r="KG126" s="150"/>
      <c r="KH126" s="150"/>
      <c r="KI126" s="150"/>
      <c r="KJ126" s="150"/>
      <c r="KK126" s="150"/>
      <c r="KL126" s="150"/>
      <c r="KM126" s="150"/>
      <c r="KN126" s="150"/>
      <c r="KO126" s="150"/>
      <c r="KP126" s="150"/>
      <c r="KQ126" s="150"/>
      <c r="KR126" s="150"/>
      <c r="KS126" s="150"/>
      <c r="KT126" s="150"/>
      <c r="KU126" s="150"/>
      <c r="KV126" s="150"/>
      <c r="KW126" s="150"/>
      <c r="KX126" s="150"/>
      <c r="KY126" s="150"/>
      <c r="KZ126" s="150"/>
      <c r="LA126" s="150"/>
      <c r="LB126" s="150"/>
      <c r="LC126" s="150"/>
      <c r="LD126" s="150"/>
      <c r="LE126" s="150"/>
      <c r="LF126" s="150"/>
      <c r="LG126" s="150"/>
      <c r="LH126" s="150"/>
      <c r="LI126" s="150"/>
      <c r="LJ126" s="150"/>
      <c r="LK126" s="150"/>
      <c r="LL126" s="150"/>
      <c r="LM126" s="150"/>
      <c r="LN126" s="150"/>
      <c r="LO126" s="150"/>
      <c r="LP126" s="150"/>
      <c r="LQ126" s="150"/>
      <c r="LR126" s="150"/>
      <c r="LS126" s="150"/>
      <c r="LT126" s="150"/>
      <c r="LU126" s="150"/>
      <c r="LV126" s="150"/>
      <c r="LW126" s="150"/>
      <c r="LX126" s="150"/>
      <c r="LY126" s="150"/>
      <c r="LZ126" s="150"/>
      <c r="MA126" s="150"/>
      <c r="MB126" s="150"/>
      <c r="MC126" s="150"/>
      <c r="MD126" s="150"/>
      <c r="ME126" s="150"/>
      <c r="MF126" s="150"/>
      <c r="MG126" s="150"/>
      <c r="MH126" s="150"/>
      <c r="MI126" s="150"/>
      <c r="MJ126" s="150"/>
      <c r="MK126" s="150"/>
      <c r="ML126" s="150"/>
      <c r="MM126" s="150"/>
      <c r="MN126" s="150"/>
      <c r="MO126" s="150"/>
      <c r="MP126" s="150"/>
      <c r="MQ126" s="150"/>
      <c r="MR126" s="150"/>
      <c r="MS126" s="150"/>
      <c r="MT126" s="150"/>
      <c r="MU126" s="150"/>
      <c r="MV126" s="150"/>
      <c r="MW126" s="150"/>
      <c r="MX126" s="150"/>
      <c r="MY126" s="150"/>
      <c r="MZ126" s="150"/>
      <c r="NA126" s="150"/>
      <c r="NB126" s="150"/>
      <c r="NC126" s="150"/>
      <c r="ND126" s="150"/>
      <c r="NE126" s="150"/>
      <c r="NF126" s="150"/>
      <c r="NG126" s="150"/>
      <c r="NH126" s="150"/>
      <c r="NI126" s="150"/>
      <c r="NJ126" s="150"/>
      <c r="NK126" s="150"/>
      <c r="NL126" s="150"/>
      <c r="NM126" s="150"/>
      <c r="NN126" s="150"/>
      <c r="NO126" s="150"/>
      <c r="NP126" s="150"/>
      <c r="NQ126" s="150"/>
      <c r="NR126" s="150"/>
      <c r="NS126" s="150"/>
      <c r="NT126" s="150"/>
      <c r="NU126" s="150"/>
      <c r="NV126" s="150"/>
      <c r="NW126" s="150"/>
      <c r="NX126" s="150"/>
      <c r="NY126" s="150"/>
      <c r="NZ126" s="150"/>
      <c r="OA126" s="150"/>
      <c r="OB126" s="150"/>
      <c r="OC126" s="150"/>
      <c r="OD126" s="150"/>
      <c r="OE126" s="150"/>
      <c r="OF126" s="150"/>
      <c r="OG126" s="150"/>
      <c r="OH126" s="150"/>
      <c r="OI126" s="150"/>
      <c r="OJ126" s="150"/>
      <c r="OK126" s="150"/>
      <c r="OL126" s="150"/>
      <c r="OM126" s="150"/>
      <c r="ON126" s="150"/>
      <c r="OO126" s="150"/>
      <c r="OP126" s="150"/>
      <c r="OQ126" s="150"/>
      <c r="OR126" s="150"/>
      <c r="OS126" s="150"/>
      <c r="OT126" s="150"/>
      <c r="OU126" s="150"/>
      <c r="OV126" s="150"/>
      <c r="OW126" s="150"/>
      <c r="OX126" s="150"/>
      <c r="OY126" s="150"/>
      <c r="OZ126" s="150"/>
      <c r="PA126" s="150"/>
      <c r="PB126" s="150"/>
      <c r="PC126" s="150"/>
      <c r="PD126" s="150"/>
      <c r="PE126" s="150"/>
      <c r="PF126" s="150"/>
      <c r="PG126" s="150"/>
      <c r="PH126" s="150"/>
      <c r="PI126" s="150"/>
      <c r="PJ126" s="150"/>
      <c r="PK126" s="150"/>
      <c r="PL126" s="150"/>
      <c r="PM126" s="150"/>
      <c r="PN126" s="150"/>
      <c r="PO126" s="150"/>
      <c r="PP126" s="150"/>
      <c r="PQ126" s="150"/>
      <c r="PR126" s="150"/>
      <c r="PS126" s="150"/>
      <c r="PT126" s="150"/>
      <c r="PU126" s="150"/>
      <c r="PV126" s="150"/>
      <c r="PW126" s="150"/>
      <c r="PX126" s="150"/>
      <c r="PY126" s="150"/>
      <c r="PZ126" s="150"/>
      <c r="QA126" s="150"/>
      <c r="QB126" s="150"/>
      <c r="QC126" s="150"/>
      <c r="QD126" s="150"/>
      <c r="QE126" s="150"/>
      <c r="QF126" s="150"/>
      <c r="QG126" s="150"/>
      <c r="QH126" s="150"/>
      <c r="QI126" s="150"/>
      <c r="QJ126" s="150"/>
      <c r="QK126" s="150"/>
      <c r="QL126" s="150"/>
      <c r="QM126" s="150"/>
      <c r="QN126" s="150"/>
      <c r="QO126" s="150"/>
      <c r="QP126" s="150"/>
      <c r="QQ126" s="150"/>
      <c r="QR126" s="150"/>
      <c r="QS126" s="150"/>
      <c r="QT126" s="150"/>
      <c r="QU126" s="150"/>
      <c r="QV126" s="150"/>
      <c r="QW126" s="150"/>
      <c r="QX126" s="150"/>
      <c r="QY126" s="150"/>
      <c r="QZ126" s="150"/>
      <c r="RA126" s="150"/>
      <c r="RB126" s="150"/>
      <c r="RC126" s="150"/>
      <c r="RD126" s="150"/>
      <c r="RE126" s="150"/>
      <c r="RF126" s="150"/>
      <c r="RG126" s="150"/>
      <c r="RH126" s="150"/>
      <c r="RI126" s="150"/>
      <c r="RJ126" s="150"/>
      <c r="RK126" s="150"/>
      <c r="RL126" s="150"/>
      <c r="RM126" s="150"/>
      <c r="RN126" s="150"/>
      <c r="RO126" s="150"/>
      <c r="RP126" s="150"/>
      <c r="RQ126" s="150"/>
      <c r="RR126" s="150"/>
      <c r="RS126" s="150"/>
      <c r="RT126" s="150"/>
      <c r="RU126" s="150"/>
      <c r="RV126" s="150"/>
      <c r="RW126" s="150"/>
      <c r="RX126" s="150"/>
      <c r="RY126" s="150"/>
      <c r="RZ126" s="150"/>
      <c r="SA126" s="150"/>
      <c r="SB126" s="150"/>
      <c r="SC126" s="150"/>
      <c r="SD126" s="150"/>
      <c r="SE126" s="150"/>
      <c r="SF126" s="150"/>
      <c r="SG126" s="150"/>
      <c r="SH126" s="150"/>
      <c r="SI126" s="150"/>
      <c r="SJ126" s="150"/>
      <c r="SK126" s="150"/>
      <c r="SL126" s="150"/>
      <c r="SM126" s="150"/>
      <c r="SN126" s="150"/>
      <c r="SO126" s="150"/>
      <c r="SP126" s="150"/>
      <c r="SQ126" s="150"/>
      <c r="SR126" s="150"/>
      <c r="SS126" s="150"/>
      <c r="ST126" s="150"/>
      <c r="SU126" s="150"/>
      <c r="SV126" s="150"/>
      <c r="SW126" s="150"/>
      <c r="SX126" s="150"/>
      <c r="SY126" s="150"/>
      <c r="SZ126" s="150"/>
      <c r="TA126" s="150"/>
      <c r="TB126" s="150"/>
      <c r="TC126" s="150"/>
      <c r="TD126" s="150"/>
      <c r="TE126" s="150"/>
      <c r="TF126" s="150"/>
      <c r="TG126" s="150"/>
      <c r="TH126" s="150"/>
      <c r="TI126" s="150"/>
      <c r="TJ126" s="150"/>
      <c r="TK126" s="150"/>
      <c r="TL126" s="150"/>
      <c r="TM126" s="150"/>
      <c r="TN126" s="150"/>
      <c r="TO126" s="150"/>
      <c r="TP126" s="150"/>
      <c r="TQ126" s="150"/>
      <c r="TR126" s="150"/>
      <c r="TS126" s="150"/>
      <c r="TT126" s="150"/>
      <c r="TU126" s="150"/>
      <c r="TV126" s="150"/>
      <c r="TW126" s="150"/>
      <c r="TX126" s="150"/>
      <c r="TY126" s="150"/>
      <c r="TZ126" s="150"/>
      <c r="UA126" s="150"/>
      <c r="UB126" s="150"/>
      <c r="UC126" s="150"/>
      <c r="UD126" s="150"/>
      <c r="UE126" s="150"/>
      <c r="UF126" s="150"/>
      <c r="UG126" s="150"/>
      <c r="UH126" s="150"/>
      <c r="UI126" s="150"/>
      <c r="UJ126" s="150"/>
      <c r="UK126" s="150"/>
      <c r="UL126" s="150"/>
      <c r="UM126" s="150"/>
      <c r="UN126" s="150"/>
      <c r="UO126" s="150"/>
      <c r="UP126" s="150"/>
      <c r="UQ126" s="150"/>
      <c r="US126" s="150"/>
      <c r="UT126" s="150"/>
      <c r="UU126" s="150"/>
      <c r="UV126" s="150"/>
      <c r="UW126" s="150"/>
      <c r="UX126" s="150"/>
      <c r="UY126" s="150"/>
      <c r="UZ126" s="150"/>
      <c r="VA126" s="150"/>
      <c r="VB126" s="150"/>
      <c r="VC126" s="150"/>
      <c r="VD126" s="150"/>
      <c r="VE126" s="150"/>
      <c r="VF126" s="150"/>
      <c r="VG126" s="150"/>
      <c r="VH126" s="150"/>
      <c r="VI126" s="150"/>
      <c r="VJ126" s="150"/>
      <c r="VK126" s="150"/>
      <c r="VL126" s="150"/>
      <c r="VN126" s="150"/>
      <c r="VO126" s="150"/>
      <c r="VP126" s="150"/>
      <c r="VQ126" s="150"/>
      <c r="VR126" s="150"/>
      <c r="VS126" s="150"/>
      <c r="VT126" s="150"/>
      <c r="VU126" s="150"/>
      <c r="VV126" s="150"/>
      <c r="VW126" s="150"/>
      <c r="VX126" s="150"/>
      <c r="VY126" s="150"/>
      <c r="VZ126" s="150"/>
      <c r="WA126" s="150"/>
      <c r="WB126" s="150"/>
      <c r="WC126" s="150"/>
      <c r="WD126" s="150"/>
      <c r="WE126" s="150"/>
      <c r="WF126" s="150"/>
      <c r="WG126" s="150"/>
      <c r="WI126" s="150"/>
      <c r="WJ126" s="150"/>
      <c r="WK126" s="150"/>
      <c r="WL126" s="150"/>
      <c r="WM126" s="150"/>
      <c r="WN126" s="150"/>
      <c r="WO126" s="150"/>
      <c r="WP126" s="150"/>
      <c r="WQ126" s="150"/>
      <c r="WR126" s="150"/>
      <c r="WS126" s="150"/>
      <c r="WT126" s="150"/>
      <c r="WU126" s="150"/>
      <c r="WV126" s="150"/>
      <c r="WW126" s="150"/>
      <c r="WX126" s="150"/>
      <c r="WY126" s="150"/>
      <c r="WZ126" s="150"/>
      <c r="XA126" s="150"/>
      <c r="XB126" s="150"/>
      <c r="XD126" s="150"/>
      <c r="XE126" s="150"/>
      <c r="XF126" s="150"/>
      <c r="XG126" s="150"/>
      <c r="XH126" s="150"/>
      <c r="XI126" s="150"/>
      <c r="XJ126" s="150"/>
      <c r="XK126" s="150"/>
      <c r="XL126" s="150"/>
      <c r="XM126" s="150"/>
      <c r="XN126" s="150"/>
      <c r="XO126" s="150"/>
      <c r="XP126" s="150"/>
      <c r="XQ126" s="150"/>
      <c r="XR126" s="150"/>
      <c r="XS126" s="150"/>
      <c r="XT126" s="150"/>
      <c r="XU126" s="150"/>
      <c r="XV126" s="150"/>
      <c r="XW126" s="150"/>
      <c r="XY126" s="150"/>
      <c r="XZ126" s="150"/>
      <c r="YA126" s="150"/>
      <c r="YB126" s="150"/>
      <c r="YC126" s="150"/>
      <c r="YD126" s="150"/>
      <c r="YE126" s="150"/>
      <c r="YF126" s="150"/>
      <c r="YG126" s="150"/>
      <c r="YH126" s="150"/>
      <c r="YI126" s="150"/>
      <c r="YJ126" s="150"/>
      <c r="YK126" s="150"/>
      <c r="YL126" s="150"/>
      <c r="YM126" s="150"/>
      <c r="YN126" s="150"/>
      <c r="YO126" s="150"/>
      <c r="YP126" s="150"/>
      <c r="YQ126" s="150"/>
      <c r="YR126" s="150"/>
      <c r="YT126" s="150"/>
      <c r="YU126" s="150"/>
      <c r="YV126" s="150"/>
      <c r="YW126" s="150"/>
      <c r="YX126" s="150"/>
      <c r="YY126" s="150"/>
      <c r="YZ126" s="150"/>
      <c r="ZA126" s="150"/>
      <c r="ZB126" s="150"/>
      <c r="ZC126" s="150"/>
      <c r="ZD126" s="150"/>
      <c r="ZE126" s="150"/>
      <c r="ZF126" s="150"/>
      <c r="ZG126" s="150"/>
      <c r="ZH126" s="150"/>
      <c r="ZI126" s="150"/>
      <c r="ZJ126" s="150"/>
      <c r="ZK126" s="150"/>
      <c r="ZL126" s="150"/>
      <c r="ZM126" s="150"/>
      <c r="ZO126" s="150"/>
      <c r="ZP126" s="150"/>
      <c r="ZQ126" s="150"/>
      <c r="ZR126" s="150"/>
      <c r="ZS126" s="150"/>
      <c r="ZT126" s="150"/>
      <c r="ZU126" s="150"/>
      <c r="ZV126" s="150"/>
      <c r="ZW126" s="150"/>
      <c r="ZX126" s="150"/>
      <c r="ZY126" s="150"/>
      <c r="ZZ126" s="150"/>
      <c r="AAA126" s="150"/>
      <c r="AAB126" s="150"/>
      <c r="AAC126" s="150"/>
      <c r="AAD126" s="150"/>
      <c r="AAE126" s="150"/>
      <c r="AAF126" s="150"/>
      <c r="AAG126" s="150"/>
      <c r="AAH126" s="150"/>
      <c r="AAJ126" s="150"/>
      <c r="AAK126" s="150"/>
      <c r="AAL126" s="150"/>
      <c r="AAM126" s="150"/>
      <c r="AAN126" s="150"/>
      <c r="AAO126" s="150"/>
      <c r="AAP126" s="150"/>
      <c r="AAQ126" s="150"/>
      <c r="AAR126" s="150"/>
      <c r="AAS126" s="150"/>
      <c r="AAT126" s="150"/>
      <c r="AAU126" s="150"/>
      <c r="AAV126" s="150"/>
      <c r="AAW126" s="150"/>
      <c r="AAX126" s="150"/>
      <c r="AAY126" s="150"/>
      <c r="AAZ126" s="150"/>
      <c r="ABA126" s="150"/>
      <c r="ABB126" s="150"/>
      <c r="ABC126" s="150"/>
      <c r="ABE126" s="150"/>
      <c r="ABF126" s="150"/>
      <c r="ABG126" s="150"/>
      <c r="ABH126" s="150"/>
      <c r="ABI126" s="150"/>
      <c r="ABJ126" s="150"/>
      <c r="ABK126" s="150"/>
      <c r="ABL126" s="150"/>
      <c r="ABM126" s="150"/>
      <c r="ABN126" s="150"/>
      <c r="ABO126" s="150"/>
      <c r="ABP126" s="150"/>
      <c r="ABQ126" s="150"/>
      <c r="ABR126" s="150"/>
      <c r="ABS126" s="150"/>
      <c r="ABT126" s="150"/>
      <c r="ABU126" s="150"/>
      <c r="ABV126" s="150"/>
      <c r="ABW126" s="150"/>
      <c r="ABX126" s="150"/>
      <c r="ABZ126" s="150"/>
      <c r="ACA126" s="150"/>
      <c r="ACB126" s="150"/>
      <c r="ACC126" s="150"/>
      <c r="ACD126" s="150"/>
      <c r="ACE126" s="150"/>
      <c r="ACF126" s="150"/>
      <c r="ACG126" s="150"/>
      <c r="ACH126" s="150"/>
      <c r="ACI126" s="150"/>
      <c r="ACJ126" s="150"/>
      <c r="ACK126" s="150"/>
      <c r="ACL126" s="150"/>
      <c r="ACM126" s="150"/>
      <c r="ACN126" s="150"/>
      <c r="ACO126" s="150"/>
      <c r="ACP126" s="150"/>
      <c r="ACQ126" s="150"/>
      <c r="ACR126" s="150"/>
      <c r="ACS126" s="150"/>
      <c r="ACU126" s="150"/>
      <c r="ACV126" s="150"/>
      <c r="ACW126" s="150"/>
      <c r="ACX126" s="150"/>
      <c r="ACY126" s="150"/>
      <c r="ACZ126" s="150"/>
      <c r="ADA126" s="150"/>
      <c r="ADB126" s="150"/>
      <c r="ADC126" s="150"/>
      <c r="ADD126" s="150"/>
      <c r="ADE126" s="150"/>
      <c r="ADF126" s="150"/>
      <c r="ADG126" s="150"/>
      <c r="ADH126" s="150"/>
      <c r="ADI126" s="150"/>
      <c r="ADJ126" s="150"/>
      <c r="ADK126" s="150"/>
      <c r="ADL126" s="150"/>
      <c r="ADM126" s="150"/>
      <c r="ADN126" s="150"/>
      <c r="ADP126" s="150"/>
      <c r="ADQ126" s="150"/>
      <c r="ADR126" s="150"/>
      <c r="ADS126" s="150"/>
      <c r="ADT126" s="150"/>
      <c r="ADU126" s="150"/>
      <c r="ADV126" s="150"/>
      <c r="ADW126" s="150"/>
      <c r="ADX126" s="150"/>
      <c r="ADY126" s="150"/>
      <c r="ADZ126" s="150"/>
      <c r="AEA126" s="150"/>
      <c r="AEB126" s="150"/>
      <c r="AEC126" s="150"/>
      <c r="AED126" s="150"/>
      <c r="AEE126" s="150"/>
      <c r="AEF126" s="150"/>
      <c r="AEG126" s="150"/>
      <c r="AEH126" s="150"/>
      <c r="AEI126" s="150"/>
      <c r="AEK126" s="150"/>
      <c r="AEL126" s="150"/>
      <c r="AEM126" s="150"/>
      <c r="AEN126" s="150"/>
      <c r="AEO126" s="150"/>
      <c r="AEP126" s="150"/>
      <c r="AEQ126" s="150"/>
      <c r="AER126" s="150"/>
      <c r="AES126" s="150"/>
      <c r="AET126" s="150"/>
      <c r="AEU126" s="150"/>
      <c r="AEV126" s="150"/>
      <c r="AEW126" s="150"/>
      <c r="AEX126" s="150"/>
      <c r="AEY126" s="150"/>
      <c r="AEZ126" s="150"/>
      <c r="AFA126" s="150"/>
      <c r="AFB126" s="150"/>
      <c r="AFC126" s="150"/>
      <c r="AFD126" s="150"/>
    </row>
    <row r="127" spans="1:837" s="159" customFormat="1" ht="20.100000000000001" customHeight="1" outlineLevel="4">
      <c r="A127" s="166"/>
      <c r="B127" s="162" t="s">
        <v>502</v>
      </c>
      <c r="C127" s="100" t="s">
        <v>524</v>
      </c>
      <c r="D127" s="110"/>
      <c r="E127" s="167"/>
      <c r="F127" s="217">
        <f>G120+2</f>
        <v>45671</v>
      </c>
      <c r="G127" s="212">
        <f t="shared" ref="G127:G130" si="99">F127+H127-1</f>
        <v>45675</v>
      </c>
      <c r="H127" s="156">
        <v>5</v>
      </c>
      <c r="I127" s="157">
        <f t="shared" ca="1" si="80"/>
        <v>0</v>
      </c>
      <c r="J127" s="207">
        <f t="shared" ref="J127:J130" ca="1" si="100">H127*K127-H127*I127</f>
        <v>0</v>
      </c>
      <c r="K127" s="111">
        <v>0</v>
      </c>
      <c r="L127" s="158"/>
      <c r="M127" s="158"/>
      <c r="N127" s="158"/>
      <c r="O127" s="158"/>
      <c r="P127" s="158"/>
      <c r="Q127" s="158"/>
      <c r="R127" s="158"/>
      <c r="S127" s="158"/>
      <c r="T127" s="158"/>
      <c r="U127" s="158"/>
      <c r="V127" s="158"/>
      <c r="W127" s="158"/>
      <c r="X127" s="158"/>
      <c r="Y127" s="158"/>
      <c r="Z127" s="158"/>
      <c r="AA127" s="158"/>
      <c r="AB127" s="158"/>
      <c r="AC127" s="158"/>
      <c r="AD127" s="158"/>
      <c r="AE127" s="158"/>
      <c r="AF127" s="158"/>
      <c r="AG127" s="158"/>
      <c r="AH127" s="158"/>
      <c r="AI127" s="158"/>
      <c r="AJ127" s="158"/>
      <c r="AK127" s="158"/>
      <c r="AL127" s="158"/>
      <c r="AM127" s="158"/>
      <c r="AN127" s="158"/>
      <c r="AO127" s="158"/>
      <c r="AP127" s="158"/>
      <c r="AQ127" s="158"/>
      <c r="AR127" s="158"/>
      <c r="AS127" s="158"/>
      <c r="AT127" s="158"/>
      <c r="AU127" s="158"/>
      <c r="AV127" s="158"/>
      <c r="AW127" s="158"/>
      <c r="AX127" s="158"/>
      <c r="AY127" s="158"/>
      <c r="AZ127" s="158"/>
      <c r="BA127" s="158"/>
      <c r="BB127" s="158"/>
      <c r="BC127" s="158"/>
      <c r="BD127" s="158"/>
      <c r="BE127" s="158"/>
      <c r="BF127" s="158"/>
      <c r="BG127" s="158"/>
      <c r="BH127" s="158"/>
      <c r="BI127" s="158"/>
      <c r="BJ127" s="158"/>
      <c r="BK127" s="158"/>
      <c r="BL127" s="158"/>
      <c r="BM127" s="158"/>
      <c r="BN127" s="158"/>
      <c r="BO127" s="158"/>
      <c r="BP127" s="158"/>
      <c r="BQ127" s="158"/>
      <c r="BR127" s="158"/>
      <c r="BS127" s="158"/>
      <c r="BT127" s="158"/>
      <c r="BU127" s="158"/>
      <c r="BV127" s="158"/>
      <c r="BW127" s="158"/>
      <c r="BX127" s="158"/>
      <c r="BY127" s="158"/>
      <c r="BZ127" s="158"/>
      <c r="CA127" s="158"/>
      <c r="CB127" s="158"/>
      <c r="CC127" s="158"/>
      <c r="CD127" s="158"/>
      <c r="CE127" s="158"/>
      <c r="CF127" s="158"/>
      <c r="CG127" s="158"/>
      <c r="CH127" s="158"/>
      <c r="CI127" s="158"/>
      <c r="CJ127" s="158"/>
      <c r="CK127" s="158"/>
      <c r="CL127" s="158"/>
      <c r="CM127" s="158"/>
      <c r="CN127" s="158"/>
      <c r="CO127" s="158"/>
      <c r="CP127" s="158"/>
      <c r="CQ127" s="158"/>
      <c r="CR127" s="158"/>
      <c r="CS127" s="158"/>
      <c r="CT127" s="158"/>
      <c r="CU127" s="158"/>
      <c r="CV127" s="158"/>
      <c r="CW127" s="158"/>
      <c r="CX127" s="158"/>
      <c r="CY127" s="158"/>
      <c r="CZ127" s="158"/>
      <c r="DA127" s="158"/>
      <c r="DB127" s="158"/>
      <c r="DC127" s="158"/>
      <c r="DD127" s="158"/>
      <c r="DE127" s="158"/>
      <c r="DF127" s="158"/>
      <c r="DG127" s="158"/>
      <c r="DH127" s="158"/>
      <c r="DI127" s="158"/>
      <c r="DJ127" s="158"/>
      <c r="DK127" s="158"/>
      <c r="DL127" s="158"/>
      <c r="DM127" s="158"/>
      <c r="DN127" s="158"/>
      <c r="DO127" s="158"/>
      <c r="DP127" s="158"/>
      <c r="DQ127" s="158"/>
      <c r="DR127" s="158"/>
      <c r="DS127" s="158"/>
      <c r="DT127" s="158"/>
      <c r="DU127" s="158"/>
      <c r="DV127" s="158"/>
      <c r="DW127" s="158"/>
      <c r="DX127" s="158"/>
      <c r="DY127" s="158"/>
      <c r="DZ127" s="158"/>
      <c r="EA127" s="158"/>
      <c r="EB127" s="158"/>
      <c r="EC127" s="158"/>
      <c r="ED127" s="158"/>
      <c r="EE127" s="158"/>
      <c r="EF127" s="158"/>
      <c r="EG127" s="158"/>
      <c r="EH127" s="158"/>
      <c r="EI127" s="158"/>
      <c r="EJ127" s="158"/>
      <c r="EK127" s="158"/>
      <c r="EL127" s="158"/>
      <c r="EM127" s="158"/>
      <c r="EN127" s="158"/>
      <c r="EO127" s="158"/>
      <c r="EP127" s="158"/>
      <c r="EQ127" s="158"/>
      <c r="ER127" s="158"/>
      <c r="ES127" s="158"/>
      <c r="ET127" s="158"/>
      <c r="EU127" s="158"/>
      <c r="EV127" s="158"/>
      <c r="EW127" s="158"/>
      <c r="EX127" s="158"/>
      <c r="EY127" s="158"/>
      <c r="EZ127" s="158"/>
      <c r="FA127" s="158"/>
      <c r="FB127" s="158"/>
      <c r="FC127" s="158"/>
      <c r="FD127" s="158"/>
      <c r="FE127" s="158"/>
      <c r="FF127" s="158"/>
      <c r="FG127" s="158"/>
      <c r="FH127" s="158"/>
      <c r="FI127" s="158"/>
      <c r="FJ127" s="158"/>
      <c r="FK127" s="158"/>
      <c r="FL127" s="158"/>
      <c r="FM127" s="158"/>
      <c r="FN127" s="158"/>
      <c r="FO127" s="158"/>
      <c r="FP127" s="158"/>
      <c r="FQ127" s="158"/>
      <c r="FR127" s="158"/>
      <c r="FS127" s="158"/>
      <c r="FT127" s="158"/>
      <c r="FU127" s="158"/>
      <c r="FV127" s="158"/>
      <c r="FW127" s="158"/>
      <c r="FX127" s="158"/>
      <c r="FY127" s="158"/>
      <c r="FZ127" s="158"/>
      <c r="GA127" s="158"/>
      <c r="GB127" s="158"/>
      <c r="GC127" s="158"/>
      <c r="GD127" s="158"/>
      <c r="GE127" s="158"/>
      <c r="GF127" s="158"/>
      <c r="GG127" s="158"/>
      <c r="GH127" s="158"/>
      <c r="GI127" s="158"/>
      <c r="GJ127" s="158"/>
      <c r="GK127" s="158"/>
      <c r="GL127" s="158"/>
      <c r="GM127" s="158"/>
      <c r="GN127" s="158"/>
      <c r="GO127" s="158"/>
      <c r="GP127" s="158"/>
      <c r="GQ127" s="158"/>
      <c r="GR127" s="158"/>
      <c r="GS127" s="158"/>
      <c r="GT127" s="158"/>
      <c r="GU127" s="158"/>
      <c r="GV127" s="158"/>
      <c r="GW127" s="158"/>
      <c r="GX127" s="158"/>
      <c r="GY127" s="158"/>
      <c r="GZ127" s="158"/>
      <c r="HA127" s="158"/>
      <c r="HB127" s="158"/>
      <c r="HC127" s="158"/>
      <c r="HD127" s="158"/>
      <c r="HE127" s="158"/>
      <c r="HF127" s="158"/>
      <c r="HG127" s="158"/>
      <c r="HH127" s="158"/>
      <c r="HI127" s="158"/>
      <c r="HJ127" s="158"/>
      <c r="HK127" s="158"/>
      <c r="HL127" s="158"/>
      <c r="HM127" s="158"/>
      <c r="HN127" s="158"/>
      <c r="HO127" s="158"/>
      <c r="HP127" s="158"/>
      <c r="HQ127" s="158"/>
      <c r="HR127" s="158"/>
      <c r="HS127" s="158"/>
      <c r="HT127" s="158"/>
      <c r="HU127" s="158"/>
      <c r="HV127" s="158"/>
      <c r="HW127" s="158"/>
      <c r="HX127" s="158"/>
      <c r="HY127" s="158"/>
      <c r="HZ127" s="158"/>
      <c r="IA127" s="158"/>
      <c r="IB127" s="158"/>
      <c r="IC127" s="158"/>
      <c r="ID127" s="158"/>
      <c r="IE127" s="158"/>
      <c r="IF127" s="158"/>
      <c r="IG127" s="158"/>
      <c r="IH127" s="158"/>
      <c r="II127" s="158"/>
      <c r="IJ127" s="158"/>
      <c r="IK127" s="158"/>
      <c r="IL127" s="158"/>
      <c r="IM127" s="158"/>
      <c r="IN127" s="158"/>
      <c r="IO127" s="158"/>
      <c r="IP127" s="158"/>
      <c r="IQ127" s="158"/>
      <c r="IR127" s="158"/>
      <c r="IS127" s="158"/>
      <c r="IT127" s="158"/>
      <c r="IU127" s="158"/>
      <c r="IV127" s="158"/>
      <c r="IW127" s="158"/>
      <c r="IX127" s="158"/>
      <c r="IY127" s="158"/>
      <c r="IZ127" s="158"/>
      <c r="JA127" s="158"/>
      <c r="JB127" s="158"/>
      <c r="JC127" s="158"/>
      <c r="JD127" s="158"/>
      <c r="JE127" s="158"/>
      <c r="JF127" s="158"/>
      <c r="JG127" s="158"/>
      <c r="JH127" s="158"/>
      <c r="JI127" s="158"/>
      <c r="JJ127" s="158"/>
      <c r="JK127" s="158"/>
      <c r="JL127" s="158"/>
      <c r="JM127" s="158"/>
      <c r="JN127" s="158"/>
      <c r="JO127" s="158"/>
      <c r="JP127" s="158"/>
      <c r="JQ127" s="158"/>
      <c r="JR127" s="158"/>
      <c r="JS127" s="158"/>
      <c r="JT127" s="158"/>
      <c r="JU127" s="158"/>
      <c r="JV127" s="158"/>
      <c r="JW127" s="158"/>
      <c r="JX127" s="158"/>
      <c r="JY127" s="158"/>
      <c r="JZ127" s="158"/>
      <c r="KA127" s="158"/>
      <c r="KB127" s="158"/>
      <c r="KC127" s="158"/>
      <c r="KD127" s="158"/>
      <c r="KE127" s="158"/>
      <c r="KF127" s="158"/>
      <c r="KG127" s="158"/>
      <c r="KH127" s="158"/>
      <c r="KI127" s="158"/>
      <c r="KJ127" s="158"/>
      <c r="KK127" s="158"/>
      <c r="KL127" s="158"/>
      <c r="KM127" s="158"/>
      <c r="KN127" s="158"/>
      <c r="KO127" s="158"/>
      <c r="KP127" s="158"/>
      <c r="KQ127" s="158"/>
      <c r="KR127" s="158"/>
      <c r="KS127" s="158"/>
      <c r="KT127" s="158"/>
      <c r="KU127" s="158"/>
      <c r="KV127" s="158"/>
      <c r="KW127" s="158"/>
      <c r="KX127" s="158"/>
      <c r="KY127" s="158"/>
      <c r="KZ127" s="158"/>
      <c r="LA127" s="158"/>
      <c r="LB127" s="158"/>
      <c r="LC127" s="158"/>
      <c r="LD127" s="158"/>
      <c r="LE127" s="158"/>
      <c r="LF127" s="158"/>
      <c r="LG127" s="158"/>
      <c r="LH127" s="158"/>
      <c r="LI127" s="158"/>
      <c r="LJ127" s="158"/>
      <c r="LK127" s="158"/>
      <c r="LL127" s="158"/>
      <c r="LM127" s="158"/>
      <c r="LN127" s="158"/>
      <c r="LO127" s="158"/>
      <c r="LP127" s="158"/>
      <c r="LQ127" s="158"/>
      <c r="LR127" s="158"/>
      <c r="LS127" s="158"/>
      <c r="LT127" s="158"/>
      <c r="LU127" s="158"/>
      <c r="LV127" s="158"/>
      <c r="LW127" s="158"/>
      <c r="LX127" s="158"/>
      <c r="LY127" s="158"/>
      <c r="LZ127" s="158"/>
      <c r="MA127" s="158"/>
      <c r="MB127" s="158"/>
      <c r="MC127" s="158"/>
      <c r="MD127" s="158"/>
      <c r="ME127" s="158"/>
      <c r="MF127" s="158"/>
      <c r="MG127" s="158"/>
      <c r="MH127" s="158"/>
      <c r="MI127" s="158"/>
      <c r="MJ127" s="158"/>
      <c r="MK127" s="158"/>
      <c r="ML127" s="158"/>
      <c r="MM127" s="158"/>
      <c r="MN127" s="158"/>
      <c r="MO127" s="158"/>
      <c r="MP127" s="158"/>
      <c r="MQ127" s="158"/>
      <c r="MR127" s="158"/>
      <c r="MS127" s="158"/>
      <c r="MT127" s="158"/>
      <c r="MU127" s="158"/>
      <c r="MV127" s="158"/>
      <c r="MW127" s="158"/>
      <c r="MX127" s="158"/>
      <c r="MY127" s="158"/>
      <c r="MZ127" s="158"/>
      <c r="NA127" s="158"/>
      <c r="NB127" s="158"/>
      <c r="NC127" s="158"/>
      <c r="ND127" s="158"/>
      <c r="NE127" s="158"/>
      <c r="NF127" s="158"/>
      <c r="NG127" s="158"/>
      <c r="NH127" s="158"/>
      <c r="NI127" s="158"/>
      <c r="NJ127" s="158"/>
      <c r="NK127" s="158"/>
      <c r="NL127" s="158"/>
      <c r="NM127" s="158"/>
      <c r="NN127" s="158"/>
      <c r="NO127" s="158"/>
      <c r="NP127" s="158"/>
      <c r="NQ127" s="158"/>
      <c r="NR127" s="158"/>
      <c r="NS127" s="158"/>
      <c r="NT127" s="158"/>
      <c r="NU127" s="158"/>
      <c r="NV127" s="158"/>
      <c r="NW127" s="158"/>
      <c r="NX127" s="158"/>
      <c r="NY127" s="158"/>
      <c r="NZ127" s="158"/>
      <c r="OA127" s="158"/>
      <c r="OB127" s="158"/>
      <c r="OC127" s="158"/>
      <c r="OD127" s="158"/>
      <c r="OE127" s="158"/>
      <c r="OF127" s="158"/>
      <c r="OG127" s="158"/>
      <c r="OH127" s="158"/>
      <c r="OI127" s="158"/>
      <c r="OJ127" s="158"/>
      <c r="OK127" s="158"/>
      <c r="OL127" s="158"/>
      <c r="OM127" s="158"/>
      <c r="ON127" s="158"/>
      <c r="OO127" s="158"/>
      <c r="OP127" s="158"/>
      <c r="OQ127" s="158"/>
      <c r="OR127" s="158"/>
      <c r="OS127" s="158"/>
      <c r="OT127" s="158"/>
      <c r="OU127" s="158"/>
      <c r="OV127" s="158"/>
      <c r="OW127" s="158"/>
      <c r="OX127" s="158"/>
      <c r="OY127" s="158"/>
      <c r="OZ127" s="158"/>
      <c r="PA127" s="158"/>
      <c r="PB127" s="158"/>
      <c r="PC127" s="158"/>
      <c r="PD127" s="158"/>
      <c r="PE127" s="158"/>
      <c r="PF127" s="158"/>
      <c r="PG127" s="158"/>
      <c r="PH127" s="158"/>
      <c r="PI127" s="158"/>
      <c r="PJ127" s="158"/>
      <c r="PK127" s="158"/>
      <c r="PL127" s="158"/>
      <c r="PM127" s="158"/>
      <c r="PN127" s="158"/>
      <c r="PO127" s="158"/>
      <c r="PP127" s="158"/>
      <c r="PQ127" s="158"/>
      <c r="PR127" s="158"/>
      <c r="PS127" s="158"/>
      <c r="PT127" s="158"/>
      <c r="PU127" s="158"/>
      <c r="PV127" s="158"/>
      <c r="PW127" s="158"/>
      <c r="PX127" s="158"/>
      <c r="PY127" s="158"/>
      <c r="PZ127" s="158"/>
      <c r="QA127" s="158"/>
      <c r="QB127" s="158"/>
      <c r="QC127" s="158"/>
      <c r="QD127" s="158"/>
      <c r="QE127" s="158"/>
      <c r="QF127" s="158"/>
      <c r="QG127" s="158"/>
      <c r="QH127" s="158"/>
      <c r="QI127" s="158"/>
      <c r="QJ127" s="158"/>
      <c r="QK127" s="158"/>
      <c r="QL127" s="158"/>
      <c r="QM127" s="158"/>
      <c r="QN127" s="158"/>
      <c r="QO127" s="158"/>
      <c r="QP127" s="158"/>
      <c r="QQ127" s="158"/>
      <c r="QR127" s="158"/>
      <c r="QS127" s="158"/>
      <c r="QT127" s="158"/>
      <c r="QU127" s="158"/>
      <c r="QV127" s="158"/>
      <c r="QW127" s="158"/>
      <c r="QX127" s="158"/>
      <c r="QY127" s="158"/>
      <c r="QZ127" s="158"/>
      <c r="RA127" s="158"/>
      <c r="RB127" s="158"/>
      <c r="RC127" s="158"/>
      <c r="RD127" s="158"/>
      <c r="RE127" s="158"/>
      <c r="RF127" s="158"/>
      <c r="RG127" s="158"/>
      <c r="RH127" s="158"/>
      <c r="RI127" s="158"/>
      <c r="RJ127" s="158"/>
      <c r="RK127" s="158"/>
      <c r="RL127" s="158"/>
      <c r="RM127" s="158"/>
      <c r="RN127" s="158"/>
      <c r="RO127" s="158"/>
      <c r="RP127" s="158"/>
      <c r="RQ127" s="158"/>
      <c r="RR127" s="158"/>
      <c r="RS127" s="158"/>
      <c r="RT127" s="158"/>
      <c r="RU127" s="158"/>
      <c r="RV127" s="158"/>
      <c r="RW127" s="158"/>
      <c r="RX127" s="158"/>
      <c r="RY127" s="158"/>
      <c r="RZ127" s="158"/>
      <c r="SA127" s="158"/>
      <c r="SB127" s="158"/>
      <c r="SC127" s="158"/>
      <c r="SD127" s="158"/>
      <c r="SE127" s="158"/>
      <c r="SF127" s="158"/>
      <c r="SG127" s="158"/>
      <c r="SH127" s="158"/>
      <c r="SI127" s="158"/>
      <c r="SJ127" s="158"/>
      <c r="SK127" s="158"/>
      <c r="SL127" s="158"/>
      <c r="SM127" s="158"/>
      <c r="SN127" s="158"/>
      <c r="SO127" s="158"/>
      <c r="SP127" s="158"/>
      <c r="SQ127" s="158"/>
      <c r="SR127" s="158"/>
      <c r="SS127" s="158"/>
      <c r="ST127" s="158"/>
      <c r="SU127" s="158"/>
      <c r="SV127" s="158"/>
      <c r="SW127" s="158"/>
      <c r="SX127" s="158"/>
      <c r="SY127" s="158"/>
      <c r="SZ127" s="158"/>
      <c r="TA127" s="158"/>
      <c r="TB127" s="158"/>
      <c r="TC127" s="158"/>
      <c r="TD127" s="158"/>
      <c r="TE127" s="158"/>
      <c r="TF127" s="158"/>
      <c r="TG127" s="158"/>
      <c r="TH127" s="158"/>
      <c r="TI127" s="158"/>
      <c r="TJ127" s="158"/>
      <c r="TK127" s="158"/>
      <c r="TL127" s="158"/>
      <c r="TM127" s="158"/>
      <c r="TN127" s="158"/>
      <c r="TO127" s="158"/>
      <c r="TP127" s="158"/>
      <c r="TQ127" s="158"/>
      <c r="TR127" s="158"/>
      <c r="TS127" s="158"/>
      <c r="TT127" s="158"/>
      <c r="TU127" s="158"/>
      <c r="TV127" s="158"/>
      <c r="TW127" s="158"/>
      <c r="TX127" s="158"/>
      <c r="TY127" s="158"/>
      <c r="TZ127" s="158"/>
      <c r="UA127" s="158"/>
      <c r="UB127" s="158"/>
      <c r="UC127" s="158"/>
      <c r="UD127" s="158"/>
      <c r="UE127" s="158"/>
      <c r="UF127" s="158"/>
      <c r="UG127" s="158"/>
      <c r="UH127" s="158"/>
      <c r="UI127" s="158"/>
      <c r="UJ127" s="158"/>
      <c r="UK127" s="158"/>
      <c r="UL127" s="158"/>
      <c r="UM127" s="158"/>
      <c r="UN127" s="158"/>
      <c r="UO127" s="158"/>
      <c r="UP127" s="158"/>
      <c r="UQ127" s="158"/>
      <c r="US127" s="158"/>
      <c r="UT127" s="158"/>
      <c r="UU127" s="158"/>
      <c r="UV127" s="158"/>
      <c r="UW127" s="158"/>
      <c r="UX127" s="158"/>
      <c r="UY127" s="158"/>
      <c r="UZ127" s="158"/>
      <c r="VA127" s="158"/>
      <c r="VB127" s="158"/>
      <c r="VC127" s="158"/>
      <c r="VD127" s="158"/>
      <c r="VE127" s="158"/>
      <c r="VF127" s="158"/>
      <c r="VG127" s="158"/>
      <c r="VH127" s="158"/>
      <c r="VI127" s="158"/>
      <c r="VJ127" s="158"/>
      <c r="VK127" s="158"/>
      <c r="VL127" s="158"/>
      <c r="VN127" s="158"/>
      <c r="VO127" s="158"/>
      <c r="VP127" s="158"/>
      <c r="VQ127" s="158"/>
      <c r="VR127" s="158"/>
      <c r="VS127" s="158"/>
      <c r="VT127" s="158"/>
      <c r="VU127" s="158"/>
      <c r="VV127" s="158"/>
      <c r="VW127" s="158"/>
      <c r="VX127" s="158"/>
      <c r="VY127" s="158"/>
      <c r="VZ127" s="158"/>
      <c r="WA127" s="158"/>
      <c r="WB127" s="158"/>
      <c r="WC127" s="158"/>
      <c r="WD127" s="158"/>
      <c r="WE127" s="158"/>
      <c r="WF127" s="158"/>
      <c r="WG127" s="158"/>
      <c r="WI127" s="158"/>
      <c r="WJ127" s="158"/>
      <c r="WK127" s="158"/>
      <c r="WL127" s="158"/>
      <c r="WM127" s="158"/>
      <c r="WN127" s="158"/>
      <c r="WO127" s="158"/>
      <c r="WP127" s="158"/>
      <c r="WQ127" s="158"/>
      <c r="WR127" s="158"/>
      <c r="WS127" s="158"/>
      <c r="WT127" s="158"/>
      <c r="WU127" s="158"/>
      <c r="WV127" s="158"/>
      <c r="WW127" s="158"/>
      <c r="WX127" s="158"/>
      <c r="WY127" s="158"/>
      <c r="WZ127" s="158"/>
      <c r="XA127" s="158"/>
      <c r="XB127" s="158"/>
      <c r="XD127" s="158"/>
      <c r="XE127" s="158"/>
      <c r="XF127" s="158"/>
      <c r="XG127" s="158"/>
      <c r="XH127" s="158"/>
      <c r="XI127" s="158"/>
      <c r="XJ127" s="158"/>
      <c r="XK127" s="158"/>
      <c r="XL127" s="158"/>
      <c r="XM127" s="158"/>
      <c r="XN127" s="158"/>
      <c r="XO127" s="158"/>
      <c r="XP127" s="158"/>
      <c r="XQ127" s="158"/>
      <c r="XR127" s="158"/>
      <c r="XS127" s="158"/>
      <c r="XT127" s="158"/>
      <c r="XU127" s="158"/>
      <c r="XV127" s="158"/>
      <c r="XW127" s="158"/>
      <c r="XY127" s="158"/>
      <c r="XZ127" s="158"/>
      <c r="YA127" s="158"/>
      <c r="YB127" s="158"/>
      <c r="YC127" s="158"/>
      <c r="YD127" s="158"/>
      <c r="YE127" s="158"/>
      <c r="YF127" s="158"/>
      <c r="YG127" s="158"/>
      <c r="YH127" s="158"/>
      <c r="YI127" s="158"/>
      <c r="YJ127" s="158"/>
      <c r="YK127" s="158"/>
      <c r="YL127" s="158"/>
      <c r="YM127" s="158"/>
      <c r="YN127" s="158"/>
      <c r="YO127" s="158"/>
      <c r="YP127" s="158"/>
      <c r="YQ127" s="158"/>
      <c r="YR127" s="158"/>
      <c r="YT127" s="158"/>
      <c r="YU127" s="158"/>
      <c r="YV127" s="158"/>
      <c r="YW127" s="158"/>
      <c r="YX127" s="158"/>
      <c r="YY127" s="158"/>
      <c r="YZ127" s="158"/>
      <c r="ZA127" s="158"/>
      <c r="ZB127" s="158"/>
      <c r="ZC127" s="158"/>
      <c r="ZD127" s="158"/>
      <c r="ZE127" s="158"/>
      <c r="ZF127" s="158"/>
      <c r="ZG127" s="158"/>
      <c r="ZH127" s="158"/>
      <c r="ZI127" s="158"/>
      <c r="ZJ127" s="158"/>
      <c r="ZK127" s="158"/>
      <c r="ZL127" s="158"/>
      <c r="ZM127" s="158"/>
      <c r="ZO127" s="158"/>
      <c r="ZP127" s="158"/>
      <c r="ZQ127" s="158"/>
      <c r="ZR127" s="158"/>
      <c r="ZS127" s="158"/>
      <c r="ZT127" s="158"/>
      <c r="ZU127" s="158"/>
      <c r="ZV127" s="158"/>
      <c r="ZW127" s="158"/>
      <c r="ZX127" s="158"/>
      <c r="ZY127" s="158"/>
      <c r="ZZ127" s="158"/>
      <c r="AAA127" s="158"/>
      <c r="AAB127" s="158"/>
      <c r="AAC127" s="158"/>
      <c r="AAD127" s="158"/>
      <c r="AAE127" s="158"/>
      <c r="AAF127" s="158"/>
      <c r="AAG127" s="158"/>
      <c r="AAH127" s="158"/>
      <c r="AAJ127" s="158"/>
      <c r="AAK127" s="158"/>
      <c r="AAL127" s="158"/>
      <c r="AAM127" s="158"/>
      <c r="AAN127" s="158"/>
      <c r="AAO127" s="158"/>
      <c r="AAP127" s="158"/>
      <c r="AAQ127" s="158"/>
      <c r="AAR127" s="158"/>
      <c r="AAS127" s="158"/>
      <c r="AAT127" s="158"/>
      <c r="AAU127" s="158"/>
      <c r="AAV127" s="158"/>
      <c r="AAW127" s="158"/>
      <c r="AAX127" s="158"/>
      <c r="AAY127" s="158"/>
      <c r="AAZ127" s="158"/>
      <c r="ABA127" s="158"/>
      <c r="ABB127" s="158"/>
      <c r="ABC127" s="158"/>
      <c r="ABE127" s="158"/>
      <c r="ABF127" s="158"/>
      <c r="ABG127" s="158"/>
      <c r="ABH127" s="158"/>
      <c r="ABI127" s="158"/>
      <c r="ABJ127" s="158"/>
      <c r="ABK127" s="158"/>
      <c r="ABL127" s="158"/>
      <c r="ABM127" s="158"/>
      <c r="ABN127" s="158"/>
      <c r="ABO127" s="158"/>
      <c r="ABP127" s="158"/>
      <c r="ABQ127" s="158"/>
      <c r="ABR127" s="158"/>
      <c r="ABS127" s="158"/>
      <c r="ABT127" s="158"/>
      <c r="ABU127" s="158"/>
      <c r="ABV127" s="158"/>
      <c r="ABW127" s="158"/>
      <c r="ABX127" s="158"/>
      <c r="ABZ127" s="158"/>
      <c r="ACA127" s="158"/>
      <c r="ACB127" s="158"/>
      <c r="ACC127" s="158"/>
      <c r="ACD127" s="158"/>
      <c r="ACE127" s="158"/>
      <c r="ACF127" s="158"/>
      <c r="ACG127" s="158"/>
      <c r="ACH127" s="158"/>
      <c r="ACI127" s="158"/>
      <c r="ACJ127" s="158"/>
      <c r="ACK127" s="158"/>
      <c r="ACL127" s="158"/>
      <c r="ACM127" s="158"/>
      <c r="ACN127" s="158"/>
      <c r="ACO127" s="158"/>
      <c r="ACP127" s="158"/>
      <c r="ACQ127" s="158"/>
      <c r="ACR127" s="158"/>
      <c r="ACS127" s="158"/>
      <c r="ACU127" s="158"/>
      <c r="ACV127" s="158"/>
      <c r="ACW127" s="158"/>
      <c r="ACX127" s="158"/>
      <c r="ACY127" s="158"/>
      <c r="ACZ127" s="158"/>
      <c r="ADA127" s="158"/>
      <c r="ADB127" s="158"/>
      <c r="ADC127" s="158"/>
      <c r="ADD127" s="158"/>
      <c r="ADE127" s="158"/>
      <c r="ADF127" s="158"/>
      <c r="ADG127" s="158"/>
      <c r="ADH127" s="158"/>
      <c r="ADI127" s="158"/>
      <c r="ADJ127" s="158"/>
      <c r="ADK127" s="158"/>
      <c r="ADL127" s="158"/>
      <c r="ADM127" s="158"/>
      <c r="ADN127" s="158"/>
      <c r="ADP127" s="158"/>
      <c r="ADQ127" s="158"/>
      <c r="ADR127" s="158"/>
      <c r="ADS127" s="158"/>
      <c r="ADT127" s="158"/>
      <c r="ADU127" s="158"/>
      <c r="ADV127" s="158"/>
      <c r="ADW127" s="158"/>
      <c r="ADX127" s="158"/>
      <c r="ADY127" s="158"/>
      <c r="ADZ127" s="158"/>
      <c r="AEA127" s="158"/>
      <c r="AEB127" s="158"/>
      <c r="AEC127" s="158"/>
      <c r="AED127" s="158"/>
      <c r="AEE127" s="158"/>
      <c r="AEF127" s="158"/>
      <c r="AEG127" s="158"/>
      <c r="AEH127" s="158"/>
      <c r="AEI127" s="158"/>
      <c r="AEK127" s="158"/>
      <c r="AEL127" s="158"/>
      <c r="AEM127" s="158"/>
      <c r="AEN127" s="158"/>
      <c r="AEO127" s="158"/>
      <c r="AEP127" s="158"/>
      <c r="AEQ127" s="158"/>
      <c r="AER127" s="158"/>
      <c r="AES127" s="158"/>
      <c r="AET127" s="158"/>
      <c r="AEU127" s="158"/>
      <c r="AEV127" s="158"/>
      <c r="AEW127" s="158"/>
      <c r="AEX127" s="158"/>
      <c r="AEY127" s="158"/>
      <c r="AEZ127" s="158"/>
      <c r="AFA127" s="158"/>
      <c r="AFB127" s="158"/>
      <c r="AFC127" s="158"/>
      <c r="AFD127" s="158"/>
    </row>
    <row r="128" spans="1:837" s="159" customFormat="1" ht="20.100000000000001" customHeight="1" outlineLevel="4">
      <c r="A128" s="166"/>
      <c r="B128" s="162" t="s">
        <v>504</v>
      </c>
      <c r="C128" s="100" t="s">
        <v>524</v>
      </c>
      <c r="D128" s="110"/>
      <c r="E128" s="167"/>
      <c r="F128" s="217">
        <f t="shared" ref="F128:F130" si="101">G121+2</f>
        <v>45701</v>
      </c>
      <c r="G128" s="212">
        <f t="shared" si="99"/>
        <v>45705</v>
      </c>
      <c r="H128" s="156">
        <v>5</v>
      </c>
      <c r="I128" s="157">
        <f t="shared" ca="1" si="80"/>
        <v>0</v>
      </c>
      <c r="J128" s="207">
        <f t="shared" ca="1" si="100"/>
        <v>0</v>
      </c>
      <c r="K128" s="111">
        <v>0</v>
      </c>
      <c r="L128" s="158"/>
      <c r="M128" s="158"/>
      <c r="N128" s="158"/>
      <c r="O128" s="158"/>
      <c r="P128" s="158"/>
      <c r="Q128" s="158"/>
      <c r="R128" s="158"/>
      <c r="S128" s="158"/>
      <c r="T128" s="158"/>
      <c r="U128" s="158"/>
      <c r="V128" s="158"/>
      <c r="W128" s="158"/>
      <c r="X128" s="158"/>
      <c r="Y128" s="158"/>
      <c r="Z128" s="158"/>
      <c r="AA128" s="158"/>
      <c r="AB128" s="158"/>
      <c r="AC128" s="158"/>
      <c r="AD128" s="158"/>
      <c r="AE128" s="158"/>
      <c r="AF128" s="158"/>
      <c r="AG128" s="158"/>
      <c r="AH128" s="158"/>
      <c r="AI128" s="158"/>
      <c r="AJ128" s="158"/>
      <c r="AK128" s="158"/>
      <c r="AL128" s="158"/>
      <c r="AM128" s="158"/>
      <c r="AN128" s="158"/>
      <c r="AO128" s="158"/>
      <c r="AP128" s="158"/>
      <c r="AQ128" s="158"/>
      <c r="AR128" s="158"/>
      <c r="AS128" s="158"/>
      <c r="AT128" s="158"/>
      <c r="AU128" s="158"/>
      <c r="AV128" s="158"/>
      <c r="AW128" s="158"/>
      <c r="AX128" s="158"/>
      <c r="AY128" s="158"/>
      <c r="AZ128" s="158"/>
      <c r="BA128" s="158"/>
      <c r="BB128" s="158"/>
      <c r="BC128" s="158"/>
      <c r="BD128" s="158"/>
      <c r="BE128" s="158"/>
      <c r="BF128" s="158"/>
      <c r="BG128" s="158"/>
      <c r="BH128" s="158"/>
      <c r="BI128" s="158"/>
      <c r="BJ128" s="158"/>
      <c r="BK128" s="158"/>
      <c r="BL128" s="158"/>
      <c r="BM128" s="158"/>
      <c r="BN128" s="158"/>
      <c r="BO128" s="158"/>
      <c r="BP128" s="158"/>
      <c r="BQ128" s="158"/>
      <c r="BR128" s="158"/>
      <c r="BS128" s="158"/>
      <c r="BT128" s="158"/>
      <c r="BU128" s="158"/>
      <c r="BV128" s="158"/>
      <c r="BW128" s="158"/>
      <c r="BX128" s="158"/>
      <c r="BY128" s="158"/>
      <c r="BZ128" s="158"/>
      <c r="CA128" s="158"/>
      <c r="CB128" s="158"/>
      <c r="CC128" s="158"/>
      <c r="CD128" s="158"/>
      <c r="CE128" s="158"/>
      <c r="CF128" s="158"/>
      <c r="CG128" s="158"/>
      <c r="CH128" s="158"/>
      <c r="CI128" s="158"/>
      <c r="CJ128" s="158"/>
      <c r="CK128" s="158"/>
      <c r="CL128" s="158"/>
      <c r="CM128" s="158"/>
      <c r="CN128" s="158"/>
      <c r="CO128" s="158"/>
      <c r="CP128" s="158"/>
      <c r="CQ128" s="158"/>
      <c r="CR128" s="158"/>
      <c r="CS128" s="158"/>
      <c r="CT128" s="158"/>
      <c r="CU128" s="158"/>
      <c r="CV128" s="158"/>
      <c r="CW128" s="158"/>
      <c r="CX128" s="158"/>
      <c r="CY128" s="158"/>
      <c r="CZ128" s="158"/>
      <c r="DA128" s="158"/>
      <c r="DB128" s="158"/>
      <c r="DC128" s="158"/>
      <c r="DD128" s="158"/>
      <c r="DE128" s="158"/>
      <c r="DF128" s="158"/>
      <c r="DG128" s="158"/>
      <c r="DH128" s="158"/>
      <c r="DI128" s="158"/>
      <c r="DJ128" s="158"/>
      <c r="DK128" s="158"/>
      <c r="DL128" s="158"/>
      <c r="DM128" s="158"/>
      <c r="DN128" s="158"/>
      <c r="DO128" s="158"/>
      <c r="DP128" s="158"/>
      <c r="DQ128" s="158"/>
      <c r="DR128" s="158"/>
      <c r="DS128" s="158"/>
      <c r="DT128" s="158"/>
      <c r="DU128" s="158"/>
      <c r="DV128" s="158"/>
      <c r="DW128" s="158"/>
      <c r="DX128" s="158"/>
      <c r="DY128" s="158"/>
      <c r="DZ128" s="158"/>
      <c r="EA128" s="158"/>
      <c r="EB128" s="158"/>
      <c r="EC128" s="158"/>
      <c r="ED128" s="158"/>
      <c r="EE128" s="158"/>
      <c r="EF128" s="158"/>
      <c r="EG128" s="158"/>
      <c r="EH128" s="158"/>
      <c r="EI128" s="158"/>
      <c r="EJ128" s="158"/>
      <c r="EK128" s="158"/>
      <c r="EL128" s="158"/>
      <c r="EM128" s="158"/>
      <c r="EN128" s="158"/>
      <c r="EO128" s="158"/>
      <c r="EP128" s="158"/>
      <c r="EQ128" s="158"/>
      <c r="ER128" s="158"/>
      <c r="ES128" s="158"/>
      <c r="ET128" s="158"/>
      <c r="EU128" s="158"/>
      <c r="EV128" s="158"/>
      <c r="EW128" s="158"/>
      <c r="EX128" s="158"/>
      <c r="EY128" s="158"/>
      <c r="EZ128" s="158"/>
      <c r="FA128" s="158"/>
      <c r="FB128" s="158"/>
      <c r="FC128" s="158"/>
      <c r="FD128" s="158"/>
      <c r="FE128" s="158"/>
      <c r="FF128" s="158"/>
      <c r="FG128" s="158"/>
      <c r="FH128" s="158"/>
      <c r="FI128" s="158"/>
      <c r="FJ128" s="158"/>
      <c r="FK128" s="158"/>
      <c r="FL128" s="158"/>
      <c r="FM128" s="158"/>
      <c r="FN128" s="158"/>
      <c r="FO128" s="158"/>
      <c r="FP128" s="158"/>
      <c r="FQ128" s="158"/>
      <c r="FR128" s="158"/>
      <c r="FS128" s="158"/>
      <c r="FT128" s="158"/>
      <c r="FU128" s="158"/>
      <c r="FV128" s="158"/>
      <c r="FW128" s="158"/>
      <c r="FX128" s="158"/>
      <c r="FY128" s="158"/>
      <c r="FZ128" s="158"/>
      <c r="GA128" s="158"/>
      <c r="GB128" s="158"/>
      <c r="GC128" s="158"/>
      <c r="GD128" s="158"/>
      <c r="GE128" s="158"/>
      <c r="GF128" s="158"/>
      <c r="GG128" s="158"/>
      <c r="GH128" s="158"/>
      <c r="GI128" s="158"/>
      <c r="GJ128" s="158"/>
      <c r="GK128" s="158"/>
      <c r="GL128" s="158"/>
      <c r="GM128" s="158"/>
      <c r="GN128" s="158"/>
      <c r="GO128" s="158"/>
      <c r="GP128" s="158"/>
      <c r="GQ128" s="158"/>
      <c r="GR128" s="158"/>
      <c r="GS128" s="158"/>
      <c r="GT128" s="158"/>
      <c r="GU128" s="158"/>
      <c r="GV128" s="158"/>
      <c r="GW128" s="158"/>
      <c r="GX128" s="158"/>
      <c r="GY128" s="158"/>
      <c r="GZ128" s="158"/>
      <c r="HA128" s="158"/>
      <c r="HB128" s="158"/>
      <c r="HC128" s="158"/>
      <c r="HD128" s="158"/>
      <c r="HE128" s="158"/>
      <c r="HF128" s="158"/>
      <c r="HG128" s="158"/>
      <c r="HH128" s="158"/>
      <c r="HI128" s="158"/>
      <c r="HJ128" s="158"/>
      <c r="HK128" s="158"/>
      <c r="HL128" s="158"/>
      <c r="HM128" s="158"/>
      <c r="HN128" s="158"/>
      <c r="HO128" s="158"/>
      <c r="HP128" s="158"/>
      <c r="HQ128" s="158"/>
      <c r="HR128" s="158"/>
      <c r="HS128" s="158"/>
      <c r="HT128" s="158"/>
      <c r="HU128" s="158"/>
      <c r="HV128" s="158"/>
      <c r="HW128" s="158"/>
      <c r="HX128" s="158"/>
      <c r="HY128" s="158"/>
      <c r="HZ128" s="158"/>
      <c r="IA128" s="158"/>
      <c r="IB128" s="158"/>
      <c r="IC128" s="158"/>
      <c r="ID128" s="158"/>
      <c r="IE128" s="158"/>
      <c r="IF128" s="158"/>
      <c r="IG128" s="158"/>
      <c r="IH128" s="158"/>
      <c r="II128" s="158"/>
      <c r="IJ128" s="158"/>
      <c r="IK128" s="158"/>
      <c r="IL128" s="158"/>
      <c r="IM128" s="158"/>
      <c r="IN128" s="158"/>
      <c r="IO128" s="158"/>
      <c r="IP128" s="158"/>
      <c r="IQ128" s="158"/>
      <c r="IR128" s="158"/>
      <c r="IS128" s="158"/>
      <c r="IT128" s="158"/>
      <c r="IU128" s="158"/>
      <c r="IV128" s="158"/>
      <c r="IW128" s="158"/>
      <c r="IX128" s="158"/>
      <c r="IY128" s="158"/>
      <c r="IZ128" s="158"/>
      <c r="JA128" s="158"/>
      <c r="JB128" s="158"/>
      <c r="JC128" s="158"/>
      <c r="JD128" s="158"/>
      <c r="JE128" s="158"/>
      <c r="JF128" s="158"/>
      <c r="JG128" s="158"/>
      <c r="JH128" s="158"/>
      <c r="JI128" s="158"/>
      <c r="JJ128" s="158"/>
      <c r="JK128" s="158"/>
      <c r="JL128" s="158"/>
      <c r="JM128" s="158"/>
      <c r="JN128" s="158"/>
      <c r="JO128" s="158"/>
      <c r="JP128" s="158"/>
      <c r="JQ128" s="158"/>
      <c r="JR128" s="158"/>
      <c r="JS128" s="158"/>
      <c r="JT128" s="158"/>
      <c r="JU128" s="158"/>
      <c r="JV128" s="158"/>
      <c r="JW128" s="158"/>
      <c r="JX128" s="158"/>
      <c r="JY128" s="158"/>
      <c r="JZ128" s="158"/>
      <c r="KA128" s="158"/>
      <c r="KB128" s="158"/>
      <c r="KC128" s="158"/>
      <c r="KD128" s="158"/>
      <c r="KE128" s="158"/>
      <c r="KF128" s="158"/>
      <c r="KG128" s="158"/>
      <c r="KH128" s="158"/>
      <c r="KI128" s="158"/>
      <c r="KJ128" s="158"/>
      <c r="KK128" s="158"/>
      <c r="KL128" s="158"/>
      <c r="KM128" s="158"/>
      <c r="KN128" s="158"/>
      <c r="KO128" s="158"/>
      <c r="KP128" s="158"/>
      <c r="KQ128" s="158"/>
      <c r="KR128" s="158"/>
      <c r="KS128" s="158"/>
      <c r="KT128" s="158"/>
      <c r="KU128" s="158"/>
      <c r="KV128" s="158"/>
      <c r="KW128" s="158"/>
      <c r="KX128" s="158"/>
      <c r="KY128" s="158"/>
      <c r="KZ128" s="158"/>
      <c r="LA128" s="158"/>
      <c r="LB128" s="158"/>
      <c r="LC128" s="158"/>
      <c r="LD128" s="158"/>
      <c r="LE128" s="158"/>
      <c r="LF128" s="158"/>
      <c r="LG128" s="158"/>
      <c r="LH128" s="158"/>
      <c r="LI128" s="158"/>
      <c r="LJ128" s="158"/>
      <c r="LK128" s="158"/>
      <c r="LL128" s="158"/>
      <c r="LM128" s="158"/>
      <c r="LN128" s="158"/>
      <c r="LO128" s="158"/>
      <c r="LP128" s="158"/>
      <c r="LQ128" s="158"/>
      <c r="LR128" s="158"/>
      <c r="LS128" s="158"/>
      <c r="LT128" s="158"/>
      <c r="LU128" s="158"/>
      <c r="LV128" s="158"/>
      <c r="LW128" s="158"/>
      <c r="LX128" s="158"/>
      <c r="LY128" s="158"/>
      <c r="LZ128" s="158"/>
      <c r="MA128" s="158"/>
      <c r="MB128" s="158"/>
      <c r="MC128" s="158"/>
      <c r="MD128" s="158"/>
      <c r="ME128" s="158"/>
      <c r="MF128" s="158"/>
      <c r="MG128" s="158"/>
      <c r="MH128" s="158"/>
      <c r="MI128" s="158"/>
      <c r="MJ128" s="158"/>
      <c r="MK128" s="158"/>
      <c r="ML128" s="158"/>
      <c r="MM128" s="158"/>
      <c r="MN128" s="158"/>
      <c r="MO128" s="158"/>
      <c r="MP128" s="158"/>
      <c r="MQ128" s="158"/>
      <c r="MR128" s="158"/>
      <c r="MS128" s="158"/>
      <c r="MT128" s="158"/>
      <c r="MU128" s="158"/>
      <c r="MV128" s="158"/>
      <c r="MW128" s="158"/>
      <c r="MX128" s="158"/>
      <c r="MY128" s="158"/>
      <c r="MZ128" s="158"/>
      <c r="NA128" s="158"/>
      <c r="NB128" s="158"/>
      <c r="NC128" s="158"/>
      <c r="ND128" s="158"/>
      <c r="NE128" s="158"/>
      <c r="NF128" s="158"/>
      <c r="NG128" s="158"/>
      <c r="NH128" s="158"/>
      <c r="NI128" s="158"/>
      <c r="NJ128" s="158"/>
      <c r="NK128" s="158"/>
      <c r="NL128" s="158"/>
      <c r="NM128" s="158"/>
      <c r="NN128" s="158"/>
      <c r="NO128" s="158"/>
      <c r="NP128" s="158"/>
      <c r="NQ128" s="158"/>
      <c r="NR128" s="158"/>
      <c r="NS128" s="158"/>
      <c r="NT128" s="158"/>
      <c r="NU128" s="158"/>
      <c r="NV128" s="158"/>
      <c r="NW128" s="158"/>
      <c r="NX128" s="158"/>
      <c r="NY128" s="158"/>
      <c r="NZ128" s="158"/>
      <c r="OA128" s="158"/>
      <c r="OB128" s="158"/>
      <c r="OC128" s="158"/>
      <c r="OD128" s="158"/>
      <c r="OE128" s="158"/>
      <c r="OF128" s="158"/>
      <c r="OG128" s="158"/>
      <c r="OH128" s="158"/>
      <c r="OI128" s="158"/>
      <c r="OJ128" s="158"/>
      <c r="OK128" s="158"/>
      <c r="OL128" s="158"/>
      <c r="OM128" s="158"/>
      <c r="ON128" s="158"/>
      <c r="OO128" s="158"/>
      <c r="OP128" s="158"/>
      <c r="OQ128" s="158"/>
      <c r="OR128" s="158"/>
      <c r="OS128" s="158"/>
      <c r="OT128" s="158"/>
      <c r="OU128" s="158"/>
      <c r="OV128" s="158"/>
      <c r="OW128" s="158"/>
      <c r="OX128" s="158"/>
      <c r="OY128" s="158"/>
      <c r="OZ128" s="158"/>
      <c r="PA128" s="158"/>
      <c r="PB128" s="158"/>
      <c r="PC128" s="158"/>
      <c r="PD128" s="158"/>
      <c r="PE128" s="158"/>
      <c r="PF128" s="158"/>
      <c r="PG128" s="158"/>
      <c r="PH128" s="158"/>
      <c r="PI128" s="158"/>
      <c r="PJ128" s="158"/>
      <c r="PK128" s="158"/>
      <c r="PL128" s="158"/>
      <c r="PM128" s="158"/>
      <c r="PN128" s="158"/>
      <c r="PO128" s="158"/>
      <c r="PP128" s="158"/>
      <c r="PQ128" s="158"/>
      <c r="PR128" s="158"/>
      <c r="PS128" s="158"/>
      <c r="PT128" s="158"/>
      <c r="PU128" s="158"/>
      <c r="PV128" s="158"/>
      <c r="PW128" s="158"/>
      <c r="PX128" s="158"/>
      <c r="PY128" s="158"/>
      <c r="PZ128" s="158"/>
      <c r="QA128" s="158"/>
      <c r="QB128" s="158"/>
      <c r="QC128" s="158"/>
      <c r="QD128" s="158"/>
      <c r="QE128" s="158"/>
      <c r="QF128" s="158"/>
      <c r="QG128" s="158"/>
      <c r="QH128" s="158"/>
      <c r="QI128" s="158"/>
      <c r="QJ128" s="158"/>
      <c r="QK128" s="158"/>
      <c r="QL128" s="158"/>
      <c r="QM128" s="158"/>
      <c r="QN128" s="158"/>
      <c r="QO128" s="158"/>
      <c r="QP128" s="158"/>
      <c r="QQ128" s="158"/>
      <c r="QR128" s="158"/>
      <c r="QS128" s="158"/>
      <c r="QT128" s="158"/>
      <c r="QU128" s="158"/>
      <c r="QV128" s="158"/>
      <c r="QW128" s="158"/>
      <c r="QX128" s="158"/>
      <c r="QY128" s="158"/>
      <c r="QZ128" s="158"/>
      <c r="RA128" s="158"/>
      <c r="RB128" s="158"/>
      <c r="RC128" s="158"/>
      <c r="RD128" s="158"/>
      <c r="RE128" s="158"/>
      <c r="RF128" s="158"/>
      <c r="RG128" s="158"/>
      <c r="RH128" s="158"/>
      <c r="RI128" s="158"/>
      <c r="RJ128" s="158"/>
      <c r="RK128" s="158"/>
      <c r="RL128" s="158"/>
      <c r="RM128" s="158"/>
      <c r="RN128" s="158"/>
      <c r="RO128" s="158"/>
      <c r="RP128" s="158"/>
      <c r="RQ128" s="158"/>
      <c r="RR128" s="158"/>
      <c r="RS128" s="158"/>
      <c r="RT128" s="158"/>
      <c r="RU128" s="158"/>
      <c r="RV128" s="158"/>
      <c r="RW128" s="158"/>
      <c r="RX128" s="158"/>
      <c r="RY128" s="158"/>
      <c r="RZ128" s="158"/>
      <c r="SA128" s="158"/>
      <c r="SB128" s="158"/>
      <c r="SC128" s="158"/>
      <c r="SD128" s="158"/>
      <c r="SE128" s="158"/>
      <c r="SF128" s="158"/>
      <c r="SG128" s="158"/>
      <c r="SH128" s="158"/>
      <c r="SI128" s="158"/>
      <c r="SJ128" s="158"/>
      <c r="SK128" s="158"/>
      <c r="SL128" s="158"/>
      <c r="SM128" s="158"/>
      <c r="SN128" s="158"/>
      <c r="SO128" s="158"/>
      <c r="SP128" s="158"/>
      <c r="SQ128" s="158"/>
      <c r="SR128" s="158"/>
      <c r="SS128" s="158"/>
      <c r="ST128" s="158"/>
      <c r="SU128" s="158"/>
      <c r="SV128" s="158"/>
      <c r="SW128" s="158"/>
      <c r="SX128" s="158"/>
      <c r="SY128" s="158"/>
      <c r="SZ128" s="158"/>
      <c r="TA128" s="158"/>
      <c r="TB128" s="158"/>
      <c r="TC128" s="158"/>
      <c r="TD128" s="158"/>
      <c r="TE128" s="158"/>
      <c r="TF128" s="158"/>
      <c r="TG128" s="158"/>
      <c r="TH128" s="158"/>
      <c r="TI128" s="158"/>
      <c r="TJ128" s="158"/>
      <c r="TK128" s="158"/>
      <c r="TL128" s="158"/>
      <c r="TM128" s="158"/>
      <c r="TN128" s="158"/>
      <c r="TO128" s="158"/>
      <c r="TP128" s="158"/>
      <c r="TQ128" s="158"/>
      <c r="TR128" s="158"/>
      <c r="TS128" s="158"/>
      <c r="TT128" s="158"/>
      <c r="TU128" s="158"/>
      <c r="TV128" s="158"/>
      <c r="TW128" s="158"/>
      <c r="TX128" s="158"/>
      <c r="TY128" s="158"/>
      <c r="TZ128" s="158"/>
      <c r="UA128" s="158"/>
      <c r="UB128" s="158"/>
      <c r="UC128" s="158"/>
      <c r="UD128" s="158"/>
      <c r="UE128" s="158"/>
      <c r="UF128" s="158"/>
      <c r="UG128" s="158"/>
      <c r="UH128" s="158"/>
      <c r="UI128" s="158"/>
      <c r="UJ128" s="158"/>
      <c r="UK128" s="158"/>
      <c r="UL128" s="158"/>
      <c r="UM128" s="158"/>
      <c r="UN128" s="158"/>
      <c r="UO128" s="158"/>
      <c r="UP128" s="158"/>
      <c r="UQ128" s="158"/>
      <c r="US128" s="158"/>
      <c r="UT128" s="158"/>
      <c r="UU128" s="158"/>
      <c r="UV128" s="158"/>
      <c r="UW128" s="158"/>
      <c r="UX128" s="158"/>
      <c r="UY128" s="158"/>
      <c r="UZ128" s="158"/>
      <c r="VA128" s="158"/>
      <c r="VB128" s="158"/>
      <c r="VC128" s="158"/>
      <c r="VD128" s="158"/>
      <c r="VE128" s="158"/>
      <c r="VF128" s="158"/>
      <c r="VG128" s="158"/>
      <c r="VH128" s="158"/>
      <c r="VI128" s="158"/>
      <c r="VJ128" s="158"/>
      <c r="VK128" s="158"/>
      <c r="VL128" s="158"/>
      <c r="VN128" s="158"/>
      <c r="VO128" s="158"/>
      <c r="VP128" s="158"/>
      <c r="VQ128" s="158"/>
      <c r="VR128" s="158"/>
      <c r="VS128" s="158"/>
      <c r="VT128" s="158"/>
      <c r="VU128" s="158"/>
      <c r="VV128" s="158"/>
      <c r="VW128" s="158"/>
      <c r="VX128" s="158"/>
      <c r="VY128" s="158"/>
      <c r="VZ128" s="158"/>
      <c r="WA128" s="158"/>
      <c r="WB128" s="158"/>
      <c r="WC128" s="158"/>
      <c r="WD128" s="158"/>
      <c r="WE128" s="158"/>
      <c r="WF128" s="158"/>
      <c r="WG128" s="158"/>
      <c r="WI128" s="158"/>
      <c r="WJ128" s="158"/>
      <c r="WK128" s="158"/>
      <c r="WL128" s="158"/>
      <c r="WM128" s="158"/>
      <c r="WN128" s="158"/>
      <c r="WO128" s="158"/>
      <c r="WP128" s="158"/>
      <c r="WQ128" s="158"/>
      <c r="WR128" s="158"/>
      <c r="WS128" s="158"/>
      <c r="WT128" s="158"/>
      <c r="WU128" s="158"/>
      <c r="WV128" s="158"/>
      <c r="WW128" s="158"/>
      <c r="WX128" s="158"/>
      <c r="WY128" s="158"/>
      <c r="WZ128" s="158"/>
      <c r="XA128" s="158"/>
      <c r="XB128" s="158"/>
      <c r="XD128" s="158"/>
      <c r="XE128" s="158"/>
      <c r="XF128" s="158"/>
      <c r="XG128" s="158"/>
      <c r="XH128" s="158"/>
      <c r="XI128" s="158"/>
      <c r="XJ128" s="158"/>
      <c r="XK128" s="158"/>
      <c r="XL128" s="158"/>
      <c r="XM128" s="158"/>
      <c r="XN128" s="158"/>
      <c r="XO128" s="158"/>
      <c r="XP128" s="158"/>
      <c r="XQ128" s="158"/>
      <c r="XR128" s="158"/>
      <c r="XS128" s="158"/>
      <c r="XT128" s="158"/>
      <c r="XU128" s="158"/>
      <c r="XV128" s="158"/>
      <c r="XW128" s="158"/>
      <c r="XY128" s="158"/>
      <c r="XZ128" s="158"/>
      <c r="YA128" s="158"/>
      <c r="YB128" s="158"/>
      <c r="YC128" s="158"/>
      <c r="YD128" s="158"/>
      <c r="YE128" s="158"/>
      <c r="YF128" s="158"/>
      <c r="YG128" s="158"/>
      <c r="YH128" s="158"/>
      <c r="YI128" s="158"/>
      <c r="YJ128" s="158"/>
      <c r="YK128" s="158"/>
      <c r="YL128" s="158"/>
      <c r="YM128" s="158"/>
      <c r="YN128" s="158"/>
      <c r="YO128" s="158"/>
      <c r="YP128" s="158"/>
      <c r="YQ128" s="158"/>
      <c r="YR128" s="158"/>
      <c r="YT128" s="158"/>
      <c r="YU128" s="158"/>
      <c r="YV128" s="158"/>
      <c r="YW128" s="158"/>
      <c r="YX128" s="158"/>
      <c r="YY128" s="158"/>
      <c r="YZ128" s="158"/>
      <c r="ZA128" s="158"/>
      <c r="ZB128" s="158"/>
      <c r="ZC128" s="158"/>
      <c r="ZD128" s="158"/>
      <c r="ZE128" s="158"/>
      <c r="ZF128" s="158"/>
      <c r="ZG128" s="158"/>
      <c r="ZH128" s="158"/>
      <c r="ZI128" s="158"/>
      <c r="ZJ128" s="158"/>
      <c r="ZK128" s="158"/>
      <c r="ZL128" s="158"/>
      <c r="ZM128" s="158"/>
      <c r="ZO128" s="158"/>
      <c r="ZP128" s="158"/>
      <c r="ZQ128" s="158"/>
      <c r="ZR128" s="158"/>
      <c r="ZS128" s="158"/>
      <c r="ZT128" s="158"/>
      <c r="ZU128" s="158"/>
      <c r="ZV128" s="158"/>
      <c r="ZW128" s="158"/>
      <c r="ZX128" s="158"/>
      <c r="ZY128" s="158"/>
      <c r="ZZ128" s="158"/>
      <c r="AAA128" s="158"/>
      <c r="AAB128" s="158"/>
      <c r="AAC128" s="158"/>
      <c r="AAD128" s="158"/>
      <c r="AAE128" s="158"/>
      <c r="AAF128" s="158"/>
      <c r="AAG128" s="158"/>
      <c r="AAH128" s="158"/>
      <c r="AAJ128" s="158"/>
      <c r="AAK128" s="158"/>
      <c r="AAL128" s="158"/>
      <c r="AAM128" s="158"/>
      <c r="AAN128" s="158"/>
      <c r="AAO128" s="158"/>
      <c r="AAP128" s="158"/>
      <c r="AAQ128" s="158"/>
      <c r="AAR128" s="158"/>
      <c r="AAS128" s="158"/>
      <c r="AAT128" s="158"/>
      <c r="AAU128" s="158"/>
      <c r="AAV128" s="158"/>
      <c r="AAW128" s="158"/>
      <c r="AAX128" s="158"/>
      <c r="AAY128" s="158"/>
      <c r="AAZ128" s="158"/>
      <c r="ABA128" s="158"/>
      <c r="ABB128" s="158"/>
      <c r="ABC128" s="158"/>
      <c r="ABE128" s="158"/>
      <c r="ABF128" s="158"/>
      <c r="ABG128" s="158"/>
      <c r="ABH128" s="158"/>
      <c r="ABI128" s="158"/>
      <c r="ABJ128" s="158"/>
      <c r="ABK128" s="158"/>
      <c r="ABL128" s="158"/>
      <c r="ABM128" s="158"/>
      <c r="ABN128" s="158"/>
      <c r="ABO128" s="158"/>
      <c r="ABP128" s="158"/>
      <c r="ABQ128" s="158"/>
      <c r="ABR128" s="158"/>
      <c r="ABS128" s="158"/>
      <c r="ABT128" s="158"/>
      <c r="ABU128" s="158"/>
      <c r="ABV128" s="158"/>
      <c r="ABW128" s="158"/>
      <c r="ABX128" s="158"/>
      <c r="ABZ128" s="158"/>
      <c r="ACA128" s="158"/>
      <c r="ACB128" s="158"/>
      <c r="ACC128" s="158"/>
      <c r="ACD128" s="158"/>
      <c r="ACE128" s="158"/>
      <c r="ACF128" s="158"/>
      <c r="ACG128" s="158"/>
      <c r="ACH128" s="158"/>
      <c r="ACI128" s="158"/>
      <c r="ACJ128" s="158"/>
      <c r="ACK128" s="158"/>
      <c r="ACL128" s="158"/>
      <c r="ACM128" s="158"/>
      <c r="ACN128" s="158"/>
      <c r="ACO128" s="158"/>
      <c r="ACP128" s="158"/>
      <c r="ACQ128" s="158"/>
      <c r="ACR128" s="158"/>
      <c r="ACS128" s="158"/>
      <c r="ACU128" s="158"/>
      <c r="ACV128" s="158"/>
      <c r="ACW128" s="158"/>
      <c r="ACX128" s="158"/>
      <c r="ACY128" s="158"/>
      <c r="ACZ128" s="158"/>
      <c r="ADA128" s="158"/>
      <c r="ADB128" s="158"/>
      <c r="ADC128" s="158"/>
      <c r="ADD128" s="158"/>
      <c r="ADE128" s="158"/>
      <c r="ADF128" s="158"/>
      <c r="ADG128" s="158"/>
      <c r="ADH128" s="158"/>
      <c r="ADI128" s="158"/>
      <c r="ADJ128" s="158"/>
      <c r="ADK128" s="158"/>
      <c r="ADL128" s="158"/>
      <c r="ADM128" s="158"/>
      <c r="ADN128" s="158"/>
      <c r="ADP128" s="158"/>
      <c r="ADQ128" s="158"/>
      <c r="ADR128" s="158"/>
      <c r="ADS128" s="158"/>
      <c r="ADT128" s="158"/>
      <c r="ADU128" s="158"/>
      <c r="ADV128" s="158"/>
      <c r="ADW128" s="158"/>
      <c r="ADX128" s="158"/>
      <c r="ADY128" s="158"/>
      <c r="ADZ128" s="158"/>
      <c r="AEA128" s="158"/>
      <c r="AEB128" s="158"/>
      <c r="AEC128" s="158"/>
      <c r="AED128" s="158"/>
      <c r="AEE128" s="158"/>
      <c r="AEF128" s="158"/>
      <c r="AEG128" s="158"/>
      <c r="AEH128" s="158"/>
      <c r="AEI128" s="158"/>
      <c r="AEK128" s="158"/>
      <c r="AEL128" s="158"/>
      <c r="AEM128" s="158"/>
      <c r="AEN128" s="158"/>
      <c r="AEO128" s="158"/>
      <c r="AEP128" s="158"/>
      <c r="AEQ128" s="158"/>
      <c r="AER128" s="158"/>
      <c r="AES128" s="158"/>
      <c r="AET128" s="158"/>
      <c r="AEU128" s="158"/>
      <c r="AEV128" s="158"/>
      <c r="AEW128" s="158"/>
      <c r="AEX128" s="158"/>
      <c r="AEY128" s="158"/>
      <c r="AEZ128" s="158"/>
      <c r="AFA128" s="158"/>
      <c r="AFB128" s="158"/>
      <c r="AFC128" s="158"/>
      <c r="AFD128" s="158"/>
    </row>
    <row r="129" spans="1:836" s="159" customFormat="1" ht="20.100000000000001" customHeight="1" outlineLevel="4">
      <c r="A129" s="166"/>
      <c r="B129" s="162" t="s">
        <v>505</v>
      </c>
      <c r="C129" s="100" t="s">
        <v>524</v>
      </c>
      <c r="D129" s="110"/>
      <c r="E129" s="167"/>
      <c r="F129" s="217">
        <f t="shared" si="101"/>
        <v>45722</v>
      </c>
      <c r="G129" s="212">
        <f t="shared" si="99"/>
        <v>45726</v>
      </c>
      <c r="H129" s="156">
        <v>5</v>
      </c>
      <c r="I129" s="157">
        <f t="shared" ca="1" si="80"/>
        <v>0</v>
      </c>
      <c r="J129" s="207">
        <f t="shared" ca="1" si="100"/>
        <v>0</v>
      </c>
      <c r="K129" s="111">
        <v>0</v>
      </c>
      <c r="L129" s="158"/>
      <c r="M129" s="158"/>
      <c r="N129" s="158"/>
      <c r="O129" s="158"/>
      <c r="P129" s="158"/>
      <c r="Q129" s="158"/>
      <c r="R129" s="158"/>
      <c r="S129" s="158"/>
      <c r="T129" s="158"/>
      <c r="U129" s="158"/>
      <c r="V129" s="158"/>
      <c r="W129" s="158"/>
      <c r="X129" s="158"/>
      <c r="Y129" s="158"/>
      <c r="Z129" s="158"/>
      <c r="AA129" s="158"/>
      <c r="AB129" s="158"/>
      <c r="AC129" s="158"/>
      <c r="AD129" s="158"/>
      <c r="AE129" s="158"/>
      <c r="AF129" s="158"/>
      <c r="AG129" s="158"/>
      <c r="AH129" s="158"/>
      <c r="AI129" s="158"/>
      <c r="AJ129" s="158"/>
      <c r="AK129" s="158"/>
      <c r="AL129" s="158"/>
      <c r="AM129" s="158"/>
      <c r="AN129" s="158"/>
      <c r="AO129" s="158"/>
      <c r="AP129" s="158"/>
      <c r="AQ129" s="158"/>
      <c r="AR129" s="158"/>
      <c r="AS129" s="158"/>
      <c r="AT129" s="158"/>
      <c r="AU129" s="158"/>
      <c r="AV129" s="158"/>
      <c r="AW129" s="158"/>
      <c r="AX129" s="158"/>
      <c r="AY129" s="158"/>
      <c r="AZ129" s="158"/>
      <c r="BA129" s="158"/>
      <c r="BB129" s="158"/>
      <c r="BC129" s="158"/>
      <c r="BD129" s="158"/>
      <c r="BE129" s="158"/>
      <c r="BF129" s="158"/>
      <c r="BG129" s="158"/>
      <c r="BH129" s="158"/>
      <c r="BI129" s="158"/>
      <c r="BJ129" s="158"/>
      <c r="BK129" s="158"/>
      <c r="BL129" s="158"/>
      <c r="BM129" s="158"/>
      <c r="BN129" s="158"/>
      <c r="BO129" s="158"/>
      <c r="BP129" s="158"/>
      <c r="BQ129" s="158"/>
      <c r="BR129" s="158"/>
      <c r="BS129" s="158"/>
      <c r="BT129" s="158"/>
      <c r="BU129" s="158"/>
      <c r="BV129" s="158"/>
      <c r="BW129" s="158"/>
      <c r="BX129" s="158"/>
      <c r="BY129" s="158"/>
      <c r="BZ129" s="158"/>
      <c r="CA129" s="158"/>
      <c r="CB129" s="158"/>
      <c r="CC129" s="158"/>
      <c r="CD129" s="158"/>
      <c r="CE129" s="158"/>
      <c r="CF129" s="158"/>
      <c r="CG129" s="158"/>
      <c r="CH129" s="158"/>
      <c r="CI129" s="158"/>
      <c r="CJ129" s="158"/>
      <c r="CK129" s="158"/>
      <c r="CL129" s="158"/>
      <c r="CM129" s="158"/>
      <c r="CN129" s="158"/>
      <c r="CO129" s="158"/>
      <c r="CP129" s="158"/>
      <c r="CQ129" s="158"/>
      <c r="CR129" s="158"/>
      <c r="CS129" s="158"/>
      <c r="CT129" s="158"/>
      <c r="CU129" s="158"/>
      <c r="CV129" s="158"/>
      <c r="CW129" s="158"/>
      <c r="CX129" s="158"/>
      <c r="CY129" s="158"/>
      <c r="CZ129" s="158"/>
      <c r="DA129" s="158"/>
      <c r="DB129" s="158"/>
      <c r="DC129" s="158"/>
      <c r="DD129" s="158"/>
      <c r="DE129" s="158"/>
      <c r="DF129" s="158"/>
      <c r="DG129" s="158"/>
      <c r="DH129" s="158"/>
      <c r="DI129" s="158"/>
      <c r="DJ129" s="158"/>
      <c r="DK129" s="158"/>
      <c r="DL129" s="158"/>
      <c r="DM129" s="158"/>
      <c r="DN129" s="158"/>
      <c r="DO129" s="158"/>
      <c r="DP129" s="158"/>
      <c r="DQ129" s="158"/>
      <c r="DR129" s="158"/>
      <c r="DS129" s="158"/>
      <c r="DT129" s="158"/>
      <c r="DU129" s="158"/>
      <c r="DV129" s="158"/>
      <c r="DW129" s="158"/>
      <c r="DX129" s="158"/>
      <c r="DY129" s="158"/>
      <c r="DZ129" s="158"/>
      <c r="EA129" s="158"/>
      <c r="EB129" s="158"/>
      <c r="EC129" s="158"/>
      <c r="ED129" s="158"/>
      <c r="EE129" s="158"/>
      <c r="EF129" s="158"/>
      <c r="EG129" s="158"/>
      <c r="EH129" s="158"/>
      <c r="EI129" s="158"/>
      <c r="EJ129" s="158"/>
      <c r="EK129" s="158"/>
      <c r="EL129" s="158"/>
      <c r="EM129" s="158"/>
      <c r="EN129" s="158"/>
      <c r="EO129" s="158"/>
      <c r="EP129" s="158"/>
      <c r="EQ129" s="158"/>
      <c r="ER129" s="158"/>
      <c r="ES129" s="158"/>
      <c r="ET129" s="158"/>
      <c r="EU129" s="158"/>
      <c r="EV129" s="158"/>
      <c r="EW129" s="158"/>
      <c r="EX129" s="158"/>
      <c r="EY129" s="158"/>
      <c r="EZ129" s="158"/>
      <c r="FA129" s="158"/>
      <c r="FB129" s="158"/>
      <c r="FC129" s="158"/>
      <c r="FD129" s="158"/>
      <c r="FE129" s="158"/>
      <c r="FF129" s="158"/>
      <c r="FG129" s="158"/>
      <c r="FH129" s="158"/>
      <c r="FI129" s="158"/>
      <c r="FJ129" s="158"/>
      <c r="FK129" s="158"/>
      <c r="FL129" s="158"/>
      <c r="FM129" s="158"/>
      <c r="FN129" s="158"/>
      <c r="FO129" s="158"/>
      <c r="FP129" s="158"/>
      <c r="FQ129" s="158"/>
      <c r="FR129" s="158"/>
      <c r="FS129" s="158"/>
      <c r="FT129" s="158"/>
      <c r="FU129" s="158"/>
      <c r="FV129" s="158"/>
      <c r="FW129" s="158"/>
      <c r="FX129" s="158"/>
      <c r="FY129" s="158"/>
      <c r="FZ129" s="158"/>
      <c r="GA129" s="158"/>
      <c r="GB129" s="158"/>
      <c r="GC129" s="158"/>
      <c r="GD129" s="158"/>
      <c r="GE129" s="158"/>
      <c r="GF129" s="158"/>
      <c r="GG129" s="158"/>
      <c r="GH129" s="158"/>
      <c r="GI129" s="158"/>
      <c r="GJ129" s="158"/>
      <c r="GK129" s="158"/>
      <c r="GL129" s="158"/>
      <c r="GM129" s="158"/>
      <c r="GN129" s="158"/>
      <c r="GO129" s="158"/>
      <c r="GP129" s="158"/>
      <c r="GQ129" s="158"/>
      <c r="GR129" s="158"/>
      <c r="GS129" s="158"/>
      <c r="GT129" s="158"/>
      <c r="GU129" s="158"/>
      <c r="GV129" s="158"/>
      <c r="GW129" s="158"/>
      <c r="GX129" s="158"/>
      <c r="GY129" s="158"/>
      <c r="GZ129" s="158"/>
      <c r="HA129" s="158"/>
      <c r="HB129" s="158"/>
      <c r="HC129" s="158"/>
      <c r="HD129" s="158"/>
      <c r="HE129" s="158"/>
      <c r="HF129" s="158"/>
      <c r="HG129" s="158"/>
      <c r="HH129" s="158"/>
      <c r="HI129" s="158"/>
      <c r="HJ129" s="158"/>
      <c r="HK129" s="158"/>
      <c r="HL129" s="158"/>
      <c r="HM129" s="158"/>
      <c r="HN129" s="158"/>
      <c r="HO129" s="158"/>
      <c r="HP129" s="158"/>
      <c r="HQ129" s="158"/>
      <c r="HR129" s="158"/>
      <c r="HS129" s="158"/>
      <c r="HT129" s="158"/>
      <c r="HU129" s="158"/>
      <c r="HV129" s="158"/>
      <c r="HW129" s="158"/>
      <c r="HX129" s="158"/>
      <c r="HY129" s="158"/>
      <c r="HZ129" s="158"/>
      <c r="IA129" s="158"/>
      <c r="IB129" s="158"/>
      <c r="IC129" s="158"/>
      <c r="ID129" s="158"/>
      <c r="IE129" s="158"/>
      <c r="IF129" s="158"/>
      <c r="IG129" s="158"/>
      <c r="IH129" s="158"/>
      <c r="II129" s="158"/>
      <c r="IJ129" s="158"/>
      <c r="IK129" s="158"/>
      <c r="IL129" s="158"/>
      <c r="IM129" s="158"/>
      <c r="IN129" s="158"/>
      <c r="IO129" s="158"/>
      <c r="IP129" s="158"/>
      <c r="IQ129" s="158"/>
      <c r="IR129" s="158"/>
      <c r="IS129" s="158"/>
      <c r="IT129" s="158"/>
      <c r="IU129" s="158"/>
      <c r="IV129" s="158"/>
      <c r="IW129" s="158"/>
      <c r="IX129" s="158"/>
      <c r="IY129" s="158"/>
      <c r="IZ129" s="158"/>
      <c r="JA129" s="158"/>
      <c r="JB129" s="158"/>
      <c r="JC129" s="158"/>
      <c r="JD129" s="158"/>
      <c r="JE129" s="158"/>
      <c r="JF129" s="158"/>
      <c r="JG129" s="158"/>
      <c r="JH129" s="158"/>
      <c r="JI129" s="158"/>
      <c r="JJ129" s="158"/>
      <c r="JK129" s="158"/>
      <c r="JL129" s="158"/>
      <c r="JM129" s="158"/>
      <c r="JN129" s="158"/>
      <c r="JO129" s="158"/>
      <c r="JP129" s="158"/>
      <c r="JQ129" s="158"/>
      <c r="JR129" s="158"/>
      <c r="JS129" s="158"/>
      <c r="JT129" s="158"/>
      <c r="JU129" s="158"/>
      <c r="JV129" s="158"/>
      <c r="JW129" s="158"/>
      <c r="JX129" s="158"/>
      <c r="JY129" s="158"/>
      <c r="JZ129" s="158"/>
      <c r="KA129" s="158"/>
      <c r="KB129" s="158"/>
      <c r="KC129" s="158"/>
      <c r="KD129" s="158"/>
      <c r="KE129" s="158"/>
      <c r="KF129" s="158"/>
      <c r="KG129" s="158"/>
      <c r="KH129" s="158"/>
      <c r="KI129" s="158"/>
      <c r="KJ129" s="158"/>
      <c r="KK129" s="158"/>
      <c r="KL129" s="158"/>
      <c r="KM129" s="158"/>
      <c r="KN129" s="158"/>
      <c r="KO129" s="158"/>
      <c r="KP129" s="158"/>
      <c r="KQ129" s="158"/>
      <c r="KR129" s="158"/>
      <c r="KS129" s="158"/>
      <c r="KT129" s="158"/>
      <c r="KU129" s="158"/>
      <c r="KV129" s="158"/>
      <c r="KW129" s="158"/>
      <c r="KX129" s="158"/>
      <c r="KY129" s="158"/>
      <c r="KZ129" s="158"/>
      <c r="LA129" s="158"/>
      <c r="LB129" s="158"/>
      <c r="LC129" s="158"/>
      <c r="LD129" s="158"/>
      <c r="LE129" s="158"/>
      <c r="LF129" s="158"/>
      <c r="LG129" s="158"/>
      <c r="LH129" s="158"/>
      <c r="LI129" s="158"/>
      <c r="LJ129" s="158"/>
      <c r="LK129" s="158"/>
      <c r="LL129" s="158"/>
      <c r="LM129" s="158"/>
      <c r="LN129" s="158"/>
      <c r="LO129" s="158"/>
      <c r="LP129" s="158"/>
      <c r="LQ129" s="158"/>
      <c r="LR129" s="158"/>
      <c r="LS129" s="158"/>
      <c r="LT129" s="158"/>
      <c r="LU129" s="158"/>
      <c r="LV129" s="158"/>
      <c r="LW129" s="158"/>
      <c r="LX129" s="158"/>
      <c r="LY129" s="158"/>
      <c r="LZ129" s="158"/>
      <c r="MA129" s="158"/>
      <c r="MB129" s="158"/>
      <c r="MC129" s="158"/>
      <c r="MD129" s="158"/>
      <c r="ME129" s="158"/>
      <c r="MF129" s="158"/>
      <c r="MG129" s="158"/>
      <c r="MH129" s="158"/>
      <c r="MI129" s="158"/>
      <c r="MJ129" s="158"/>
      <c r="MK129" s="158"/>
      <c r="ML129" s="158"/>
      <c r="MM129" s="158"/>
      <c r="MN129" s="158"/>
      <c r="MO129" s="158"/>
      <c r="MP129" s="158"/>
      <c r="MQ129" s="158"/>
      <c r="MR129" s="158"/>
      <c r="MS129" s="158"/>
      <c r="MT129" s="158"/>
      <c r="MU129" s="158"/>
      <c r="MV129" s="158"/>
      <c r="MW129" s="158"/>
      <c r="MX129" s="158"/>
      <c r="MY129" s="158"/>
      <c r="MZ129" s="158"/>
      <c r="NA129" s="158"/>
      <c r="NB129" s="158"/>
      <c r="NC129" s="158"/>
      <c r="ND129" s="158"/>
      <c r="NE129" s="158"/>
      <c r="NF129" s="158"/>
      <c r="NG129" s="158"/>
      <c r="NH129" s="158"/>
      <c r="NI129" s="158"/>
      <c r="NJ129" s="158"/>
      <c r="NK129" s="158"/>
      <c r="NL129" s="158"/>
      <c r="NM129" s="158"/>
      <c r="NN129" s="158"/>
      <c r="NO129" s="158"/>
      <c r="NP129" s="158"/>
      <c r="NQ129" s="158"/>
      <c r="NR129" s="158"/>
      <c r="NS129" s="158"/>
      <c r="NT129" s="158"/>
      <c r="NU129" s="158"/>
      <c r="NV129" s="158"/>
      <c r="NW129" s="158"/>
      <c r="NX129" s="158"/>
      <c r="NY129" s="158"/>
      <c r="NZ129" s="158"/>
      <c r="OA129" s="158"/>
      <c r="OB129" s="158"/>
      <c r="OC129" s="158"/>
      <c r="OD129" s="158"/>
      <c r="OE129" s="158"/>
      <c r="OF129" s="158"/>
      <c r="OG129" s="158"/>
      <c r="OH129" s="158"/>
      <c r="OI129" s="158"/>
      <c r="OJ129" s="158"/>
      <c r="OK129" s="158"/>
      <c r="OL129" s="158"/>
      <c r="OM129" s="158"/>
      <c r="ON129" s="158"/>
      <c r="OO129" s="158"/>
      <c r="OP129" s="158"/>
      <c r="OQ129" s="158"/>
      <c r="OR129" s="158"/>
      <c r="OS129" s="158"/>
      <c r="OT129" s="158"/>
      <c r="OU129" s="158"/>
      <c r="OV129" s="158"/>
      <c r="OW129" s="158"/>
      <c r="OX129" s="158"/>
      <c r="OY129" s="158"/>
      <c r="OZ129" s="158"/>
      <c r="PA129" s="158"/>
      <c r="PB129" s="158"/>
      <c r="PC129" s="158"/>
      <c r="PD129" s="158"/>
      <c r="PE129" s="158"/>
      <c r="PF129" s="158"/>
      <c r="PG129" s="158"/>
      <c r="PH129" s="158"/>
      <c r="PI129" s="158"/>
      <c r="PJ129" s="158"/>
      <c r="PK129" s="158"/>
      <c r="PL129" s="158"/>
      <c r="PM129" s="158"/>
      <c r="PN129" s="158"/>
      <c r="PO129" s="158"/>
      <c r="PP129" s="158"/>
      <c r="PQ129" s="158"/>
      <c r="PR129" s="158"/>
      <c r="PS129" s="158"/>
      <c r="PT129" s="158"/>
      <c r="PU129" s="158"/>
      <c r="PV129" s="158"/>
      <c r="PW129" s="158"/>
      <c r="PX129" s="158"/>
      <c r="PY129" s="158"/>
      <c r="PZ129" s="158"/>
      <c r="QA129" s="158"/>
      <c r="QB129" s="158"/>
      <c r="QC129" s="158"/>
      <c r="QD129" s="158"/>
      <c r="QE129" s="158"/>
      <c r="QF129" s="158"/>
      <c r="QG129" s="158"/>
      <c r="QH129" s="158"/>
      <c r="QI129" s="158"/>
      <c r="QJ129" s="158"/>
      <c r="QK129" s="158"/>
      <c r="QL129" s="158"/>
      <c r="QM129" s="158"/>
      <c r="QN129" s="158"/>
      <c r="QO129" s="158"/>
      <c r="QP129" s="158"/>
      <c r="QQ129" s="158"/>
      <c r="QR129" s="158"/>
      <c r="QS129" s="158"/>
      <c r="QT129" s="158"/>
      <c r="QU129" s="158"/>
      <c r="QV129" s="158"/>
      <c r="QW129" s="158"/>
      <c r="QX129" s="158"/>
      <c r="QY129" s="158"/>
      <c r="QZ129" s="158"/>
      <c r="RA129" s="158"/>
      <c r="RB129" s="158"/>
      <c r="RC129" s="158"/>
      <c r="RD129" s="158"/>
      <c r="RE129" s="158"/>
      <c r="RF129" s="158"/>
      <c r="RG129" s="158"/>
      <c r="RH129" s="158"/>
      <c r="RI129" s="158"/>
      <c r="RJ129" s="158"/>
      <c r="RK129" s="158"/>
      <c r="RL129" s="158"/>
      <c r="RM129" s="158"/>
      <c r="RN129" s="158"/>
      <c r="RO129" s="158"/>
      <c r="RP129" s="158"/>
      <c r="RQ129" s="158"/>
      <c r="RR129" s="158"/>
      <c r="RS129" s="158"/>
      <c r="RT129" s="158"/>
      <c r="RU129" s="158"/>
      <c r="RV129" s="158"/>
      <c r="RW129" s="158"/>
      <c r="RX129" s="158"/>
      <c r="RY129" s="158"/>
      <c r="RZ129" s="158"/>
      <c r="SA129" s="158"/>
      <c r="SB129" s="158"/>
      <c r="SC129" s="158"/>
      <c r="SD129" s="158"/>
      <c r="SE129" s="158"/>
      <c r="SF129" s="158"/>
      <c r="SG129" s="158"/>
      <c r="SH129" s="158"/>
      <c r="SI129" s="158"/>
      <c r="SJ129" s="158"/>
      <c r="SK129" s="158"/>
      <c r="SL129" s="158"/>
      <c r="SM129" s="158"/>
      <c r="SN129" s="158"/>
      <c r="SO129" s="158"/>
      <c r="SP129" s="158"/>
      <c r="SQ129" s="158"/>
      <c r="SR129" s="158"/>
      <c r="SS129" s="158"/>
      <c r="ST129" s="158"/>
      <c r="SU129" s="158"/>
      <c r="SV129" s="158"/>
      <c r="SW129" s="158"/>
      <c r="SX129" s="158"/>
      <c r="SY129" s="158"/>
      <c r="SZ129" s="158"/>
      <c r="TA129" s="158"/>
      <c r="TB129" s="158"/>
      <c r="TC129" s="158"/>
      <c r="TD129" s="158"/>
      <c r="TE129" s="158"/>
      <c r="TF129" s="158"/>
      <c r="TG129" s="158"/>
      <c r="TH129" s="158"/>
      <c r="TI129" s="158"/>
      <c r="TJ129" s="158"/>
      <c r="TK129" s="158"/>
      <c r="TL129" s="158"/>
      <c r="TM129" s="158"/>
      <c r="TN129" s="158"/>
      <c r="TO129" s="158"/>
      <c r="TP129" s="158"/>
      <c r="TQ129" s="158"/>
      <c r="TR129" s="158"/>
      <c r="TS129" s="158"/>
      <c r="TT129" s="158"/>
      <c r="TU129" s="158"/>
      <c r="TV129" s="158"/>
      <c r="TW129" s="158"/>
      <c r="TX129" s="158"/>
      <c r="TY129" s="158"/>
      <c r="TZ129" s="158"/>
      <c r="UA129" s="158"/>
      <c r="UB129" s="158"/>
      <c r="UC129" s="158"/>
      <c r="UD129" s="158"/>
      <c r="UE129" s="158"/>
      <c r="UF129" s="158"/>
      <c r="UG129" s="158"/>
      <c r="UH129" s="158"/>
      <c r="UI129" s="158"/>
      <c r="UJ129" s="158"/>
      <c r="UK129" s="158"/>
      <c r="UL129" s="158"/>
      <c r="UM129" s="158"/>
      <c r="UN129" s="158"/>
      <c r="UO129" s="158"/>
      <c r="UP129" s="158"/>
      <c r="UQ129" s="158"/>
      <c r="US129" s="158"/>
      <c r="UT129" s="158"/>
      <c r="UU129" s="158"/>
      <c r="UV129" s="158"/>
      <c r="UW129" s="158"/>
      <c r="UX129" s="158"/>
      <c r="UY129" s="158"/>
      <c r="UZ129" s="158"/>
      <c r="VA129" s="158"/>
      <c r="VB129" s="158"/>
      <c r="VC129" s="158"/>
      <c r="VD129" s="158"/>
      <c r="VE129" s="158"/>
      <c r="VF129" s="158"/>
      <c r="VG129" s="158"/>
      <c r="VH129" s="158"/>
      <c r="VI129" s="158"/>
      <c r="VJ129" s="158"/>
      <c r="VK129" s="158"/>
      <c r="VL129" s="158"/>
      <c r="VN129" s="158"/>
      <c r="VO129" s="158"/>
      <c r="VP129" s="158"/>
      <c r="VQ129" s="158"/>
      <c r="VR129" s="158"/>
      <c r="VS129" s="158"/>
      <c r="VT129" s="158"/>
      <c r="VU129" s="158"/>
      <c r="VV129" s="158"/>
      <c r="VW129" s="158"/>
      <c r="VX129" s="158"/>
      <c r="VY129" s="158"/>
      <c r="VZ129" s="158"/>
      <c r="WA129" s="158"/>
      <c r="WB129" s="158"/>
      <c r="WC129" s="158"/>
      <c r="WD129" s="158"/>
      <c r="WE129" s="158"/>
      <c r="WF129" s="158"/>
      <c r="WG129" s="158"/>
      <c r="WI129" s="158"/>
      <c r="WJ129" s="158"/>
      <c r="WK129" s="158"/>
      <c r="WL129" s="158"/>
      <c r="WM129" s="158"/>
      <c r="WN129" s="158"/>
      <c r="WO129" s="158"/>
      <c r="WP129" s="158"/>
      <c r="WQ129" s="158"/>
      <c r="WR129" s="158"/>
      <c r="WS129" s="158"/>
      <c r="WT129" s="158"/>
      <c r="WU129" s="158"/>
      <c r="WV129" s="158"/>
      <c r="WW129" s="158"/>
      <c r="WX129" s="158"/>
      <c r="WY129" s="158"/>
      <c r="WZ129" s="158"/>
      <c r="XA129" s="158"/>
      <c r="XB129" s="158"/>
      <c r="XD129" s="158"/>
      <c r="XE129" s="158"/>
      <c r="XF129" s="158"/>
      <c r="XG129" s="158"/>
      <c r="XH129" s="158"/>
      <c r="XI129" s="158"/>
      <c r="XJ129" s="158"/>
      <c r="XK129" s="158"/>
      <c r="XL129" s="158"/>
      <c r="XM129" s="158"/>
      <c r="XN129" s="158"/>
      <c r="XO129" s="158"/>
      <c r="XP129" s="158"/>
      <c r="XQ129" s="158"/>
      <c r="XR129" s="158"/>
      <c r="XS129" s="158"/>
      <c r="XT129" s="158"/>
      <c r="XU129" s="158"/>
      <c r="XV129" s="158"/>
      <c r="XW129" s="158"/>
      <c r="XY129" s="158"/>
      <c r="XZ129" s="158"/>
      <c r="YA129" s="158"/>
      <c r="YB129" s="158"/>
      <c r="YC129" s="158"/>
      <c r="YD129" s="158"/>
      <c r="YE129" s="158"/>
      <c r="YF129" s="158"/>
      <c r="YG129" s="158"/>
      <c r="YH129" s="158"/>
      <c r="YI129" s="158"/>
      <c r="YJ129" s="158"/>
      <c r="YK129" s="158"/>
      <c r="YL129" s="158"/>
      <c r="YM129" s="158"/>
      <c r="YN129" s="158"/>
      <c r="YO129" s="158"/>
      <c r="YP129" s="158"/>
      <c r="YQ129" s="158"/>
      <c r="YR129" s="158"/>
      <c r="YT129" s="158"/>
      <c r="YU129" s="158"/>
      <c r="YV129" s="158"/>
      <c r="YW129" s="158"/>
      <c r="YX129" s="158"/>
      <c r="YY129" s="158"/>
      <c r="YZ129" s="158"/>
      <c r="ZA129" s="158"/>
      <c r="ZB129" s="158"/>
      <c r="ZC129" s="158"/>
      <c r="ZD129" s="158"/>
      <c r="ZE129" s="158"/>
      <c r="ZF129" s="158"/>
      <c r="ZG129" s="158"/>
      <c r="ZH129" s="158"/>
      <c r="ZI129" s="158"/>
      <c r="ZJ129" s="158"/>
      <c r="ZK129" s="158"/>
      <c r="ZL129" s="158"/>
      <c r="ZM129" s="158"/>
      <c r="ZO129" s="158"/>
      <c r="ZP129" s="158"/>
      <c r="ZQ129" s="158"/>
      <c r="ZR129" s="158"/>
      <c r="ZS129" s="158"/>
      <c r="ZT129" s="158"/>
      <c r="ZU129" s="158"/>
      <c r="ZV129" s="158"/>
      <c r="ZW129" s="158"/>
      <c r="ZX129" s="158"/>
      <c r="ZY129" s="158"/>
      <c r="ZZ129" s="158"/>
      <c r="AAA129" s="158"/>
      <c r="AAB129" s="158"/>
      <c r="AAC129" s="158"/>
      <c r="AAD129" s="158"/>
      <c r="AAE129" s="158"/>
      <c r="AAF129" s="158"/>
      <c r="AAG129" s="158"/>
      <c r="AAH129" s="158"/>
      <c r="AAJ129" s="158"/>
      <c r="AAK129" s="158"/>
      <c r="AAL129" s="158"/>
      <c r="AAM129" s="158"/>
      <c r="AAN129" s="158"/>
      <c r="AAO129" s="158"/>
      <c r="AAP129" s="158"/>
      <c r="AAQ129" s="158"/>
      <c r="AAR129" s="158"/>
      <c r="AAS129" s="158"/>
      <c r="AAT129" s="158"/>
      <c r="AAU129" s="158"/>
      <c r="AAV129" s="158"/>
      <c r="AAW129" s="158"/>
      <c r="AAX129" s="158"/>
      <c r="AAY129" s="158"/>
      <c r="AAZ129" s="158"/>
      <c r="ABA129" s="158"/>
      <c r="ABB129" s="158"/>
      <c r="ABC129" s="158"/>
      <c r="ABE129" s="158"/>
      <c r="ABF129" s="158"/>
      <c r="ABG129" s="158"/>
      <c r="ABH129" s="158"/>
      <c r="ABI129" s="158"/>
      <c r="ABJ129" s="158"/>
      <c r="ABK129" s="158"/>
      <c r="ABL129" s="158"/>
      <c r="ABM129" s="158"/>
      <c r="ABN129" s="158"/>
      <c r="ABO129" s="158"/>
      <c r="ABP129" s="158"/>
      <c r="ABQ129" s="158"/>
      <c r="ABR129" s="158"/>
      <c r="ABS129" s="158"/>
      <c r="ABT129" s="158"/>
      <c r="ABU129" s="158"/>
      <c r="ABV129" s="158"/>
      <c r="ABW129" s="158"/>
      <c r="ABX129" s="158"/>
      <c r="ABZ129" s="158"/>
      <c r="ACA129" s="158"/>
      <c r="ACB129" s="158"/>
      <c r="ACC129" s="158"/>
      <c r="ACD129" s="158"/>
      <c r="ACE129" s="158"/>
      <c r="ACF129" s="158"/>
      <c r="ACG129" s="158"/>
      <c r="ACH129" s="158"/>
      <c r="ACI129" s="158"/>
      <c r="ACJ129" s="158"/>
      <c r="ACK129" s="158"/>
      <c r="ACL129" s="158"/>
      <c r="ACM129" s="158"/>
      <c r="ACN129" s="158"/>
      <c r="ACO129" s="158"/>
      <c r="ACP129" s="158"/>
      <c r="ACQ129" s="158"/>
      <c r="ACR129" s="158"/>
      <c r="ACS129" s="158"/>
      <c r="ACU129" s="158"/>
      <c r="ACV129" s="158"/>
      <c r="ACW129" s="158"/>
      <c r="ACX129" s="158"/>
      <c r="ACY129" s="158"/>
      <c r="ACZ129" s="158"/>
      <c r="ADA129" s="158"/>
      <c r="ADB129" s="158"/>
      <c r="ADC129" s="158"/>
      <c r="ADD129" s="158"/>
      <c r="ADE129" s="158"/>
      <c r="ADF129" s="158"/>
      <c r="ADG129" s="158"/>
      <c r="ADH129" s="158"/>
      <c r="ADI129" s="158"/>
      <c r="ADJ129" s="158"/>
      <c r="ADK129" s="158"/>
      <c r="ADL129" s="158"/>
      <c r="ADM129" s="158"/>
      <c r="ADN129" s="158"/>
      <c r="ADP129" s="158"/>
      <c r="ADQ129" s="158"/>
      <c r="ADR129" s="158"/>
      <c r="ADS129" s="158"/>
      <c r="ADT129" s="158"/>
      <c r="ADU129" s="158"/>
      <c r="ADV129" s="158"/>
      <c r="ADW129" s="158"/>
      <c r="ADX129" s="158"/>
      <c r="ADY129" s="158"/>
      <c r="ADZ129" s="158"/>
      <c r="AEA129" s="158"/>
      <c r="AEB129" s="158"/>
      <c r="AEC129" s="158"/>
      <c r="AED129" s="158"/>
      <c r="AEE129" s="158"/>
      <c r="AEF129" s="158"/>
      <c r="AEG129" s="158"/>
      <c r="AEH129" s="158"/>
      <c r="AEI129" s="158"/>
      <c r="AEK129" s="158"/>
      <c r="AEL129" s="158"/>
      <c r="AEM129" s="158"/>
      <c r="AEN129" s="158"/>
      <c r="AEO129" s="158"/>
      <c r="AEP129" s="158"/>
      <c r="AEQ129" s="158"/>
      <c r="AER129" s="158"/>
      <c r="AES129" s="158"/>
      <c r="AET129" s="158"/>
      <c r="AEU129" s="158"/>
      <c r="AEV129" s="158"/>
      <c r="AEW129" s="158"/>
      <c r="AEX129" s="158"/>
      <c r="AEY129" s="158"/>
      <c r="AEZ129" s="158"/>
      <c r="AFA129" s="158"/>
      <c r="AFB129" s="158"/>
      <c r="AFC129" s="158"/>
      <c r="AFD129" s="158"/>
    </row>
    <row r="130" spans="1:836" s="159" customFormat="1" ht="20.100000000000001" customHeight="1" outlineLevel="4">
      <c r="A130" s="166"/>
      <c r="B130" s="162" t="s">
        <v>506</v>
      </c>
      <c r="C130" s="100" t="s">
        <v>524</v>
      </c>
      <c r="D130" s="110"/>
      <c r="E130" s="167"/>
      <c r="F130" s="217">
        <f t="shared" si="101"/>
        <v>45743</v>
      </c>
      <c r="G130" s="212">
        <f t="shared" si="99"/>
        <v>45747</v>
      </c>
      <c r="H130" s="156">
        <v>5</v>
      </c>
      <c r="I130" s="157">
        <f t="shared" ca="1" si="80"/>
        <v>0</v>
      </c>
      <c r="J130" s="207">
        <f t="shared" ca="1" si="100"/>
        <v>0</v>
      </c>
      <c r="K130" s="111">
        <v>0</v>
      </c>
      <c r="L130" s="158"/>
      <c r="M130" s="158"/>
      <c r="N130" s="158"/>
      <c r="O130" s="158"/>
      <c r="P130" s="158"/>
      <c r="Q130" s="158"/>
      <c r="R130" s="158"/>
      <c r="S130" s="158"/>
      <c r="T130" s="158"/>
      <c r="U130" s="158"/>
      <c r="V130" s="158"/>
      <c r="W130" s="158"/>
      <c r="X130" s="158"/>
      <c r="Y130" s="158"/>
      <c r="Z130" s="158"/>
      <c r="AA130" s="158"/>
      <c r="AB130" s="158"/>
      <c r="AC130" s="158"/>
      <c r="AD130" s="158"/>
      <c r="AE130" s="158"/>
      <c r="AF130" s="158"/>
      <c r="AG130" s="158"/>
      <c r="AH130" s="158"/>
      <c r="AI130" s="158"/>
      <c r="AJ130" s="158"/>
      <c r="AK130" s="158"/>
      <c r="AL130" s="158"/>
      <c r="AM130" s="158"/>
      <c r="AN130" s="158"/>
      <c r="AO130" s="158"/>
      <c r="AP130" s="158"/>
      <c r="AQ130" s="158"/>
      <c r="AR130" s="158"/>
      <c r="AS130" s="158"/>
      <c r="AT130" s="158"/>
      <c r="AU130" s="158"/>
      <c r="AV130" s="158"/>
      <c r="AW130" s="158"/>
      <c r="AX130" s="158"/>
      <c r="AY130" s="158"/>
      <c r="AZ130" s="158"/>
      <c r="BA130" s="158"/>
      <c r="BB130" s="158"/>
      <c r="BC130" s="158"/>
      <c r="BD130" s="158"/>
      <c r="BE130" s="158"/>
      <c r="BF130" s="158"/>
      <c r="BG130" s="158"/>
      <c r="BH130" s="158"/>
      <c r="BI130" s="158"/>
      <c r="BJ130" s="158"/>
      <c r="BK130" s="158"/>
      <c r="BL130" s="158"/>
      <c r="BM130" s="158"/>
      <c r="BN130" s="158"/>
      <c r="BO130" s="158"/>
      <c r="BP130" s="158"/>
      <c r="BQ130" s="158"/>
      <c r="BR130" s="158"/>
      <c r="BS130" s="158"/>
      <c r="BT130" s="158"/>
      <c r="BU130" s="158"/>
      <c r="BV130" s="158"/>
      <c r="BW130" s="158"/>
      <c r="BX130" s="158"/>
      <c r="BY130" s="158"/>
      <c r="BZ130" s="158"/>
      <c r="CA130" s="158"/>
      <c r="CB130" s="158"/>
      <c r="CC130" s="158"/>
      <c r="CD130" s="158"/>
      <c r="CE130" s="158"/>
      <c r="CF130" s="158"/>
      <c r="CG130" s="158"/>
      <c r="CH130" s="158"/>
      <c r="CI130" s="158"/>
      <c r="CJ130" s="158"/>
      <c r="CK130" s="158"/>
      <c r="CL130" s="158"/>
      <c r="CM130" s="158"/>
      <c r="CN130" s="158"/>
      <c r="CO130" s="158"/>
      <c r="CP130" s="158"/>
      <c r="CQ130" s="158"/>
      <c r="CR130" s="158"/>
      <c r="CS130" s="158"/>
      <c r="CT130" s="158"/>
      <c r="CU130" s="158"/>
      <c r="CV130" s="158"/>
      <c r="CW130" s="158"/>
      <c r="CX130" s="158"/>
      <c r="CY130" s="158"/>
      <c r="CZ130" s="158"/>
      <c r="DA130" s="158"/>
      <c r="DB130" s="158"/>
      <c r="DC130" s="158"/>
      <c r="DD130" s="158"/>
      <c r="DE130" s="158"/>
      <c r="DF130" s="158"/>
      <c r="DG130" s="158"/>
      <c r="DH130" s="158"/>
      <c r="DI130" s="158"/>
      <c r="DJ130" s="158"/>
      <c r="DK130" s="158"/>
      <c r="DL130" s="158"/>
      <c r="DM130" s="158"/>
      <c r="DN130" s="158"/>
      <c r="DO130" s="158"/>
      <c r="DP130" s="158"/>
      <c r="DQ130" s="158"/>
      <c r="DR130" s="158"/>
      <c r="DS130" s="158"/>
      <c r="DT130" s="158"/>
      <c r="DU130" s="158"/>
      <c r="DV130" s="158"/>
      <c r="DW130" s="158"/>
      <c r="DX130" s="158"/>
      <c r="DY130" s="158"/>
      <c r="DZ130" s="158"/>
      <c r="EA130" s="158"/>
      <c r="EB130" s="158"/>
      <c r="EC130" s="158"/>
      <c r="ED130" s="158"/>
      <c r="EE130" s="158"/>
      <c r="EF130" s="158"/>
      <c r="EG130" s="158"/>
      <c r="EH130" s="158"/>
      <c r="EI130" s="158"/>
      <c r="EJ130" s="158"/>
      <c r="EK130" s="158"/>
      <c r="EL130" s="158"/>
      <c r="EM130" s="158"/>
      <c r="EN130" s="158"/>
      <c r="EO130" s="158"/>
      <c r="EP130" s="158"/>
      <c r="EQ130" s="158"/>
      <c r="ER130" s="158"/>
      <c r="ES130" s="158"/>
      <c r="ET130" s="158"/>
      <c r="EU130" s="158"/>
      <c r="EV130" s="158"/>
      <c r="EW130" s="158"/>
      <c r="EX130" s="158"/>
      <c r="EY130" s="158"/>
      <c r="EZ130" s="158"/>
      <c r="FA130" s="158"/>
      <c r="FB130" s="158"/>
      <c r="FC130" s="158"/>
      <c r="FD130" s="158"/>
      <c r="FE130" s="158"/>
      <c r="FF130" s="158"/>
      <c r="FG130" s="158"/>
      <c r="FH130" s="158"/>
      <c r="FI130" s="158"/>
      <c r="FJ130" s="158"/>
      <c r="FK130" s="158"/>
      <c r="FL130" s="158"/>
      <c r="FM130" s="158"/>
      <c r="FN130" s="158"/>
      <c r="FO130" s="158"/>
      <c r="FP130" s="158"/>
      <c r="FQ130" s="158"/>
      <c r="FR130" s="158"/>
      <c r="FS130" s="158"/>
      <c r="FT130" s="158"/>
      <c r="FU130" s="158"/>
      <c r="FV130" s="158"/>
      <c r="FW130" s="158"/>
      <c r="FX130" s="158"/>
      <c r="FY130" s="158"/>
      <c r="FZ130" s="158"/>
      <c r="GA130" s="158"/>
      <c r="GB130" s="158"/>
      <c r="GC130" s="158"/>
      <c r="GD130" s="158"/>
      <c r="GE130" s="158"/>
      <c r="GF130" s="158"/>
      <c r="GG130" s="158"/>
      <c r="GH130" s="158"/>
      <c r="GI130" s="158"/>
      <c r="GJ130" s="158"/>
      <c r="GK130" s="158"/>
      <c r="GL130" s="158"/>
      <c r="GM130" s="158"/>
      <c r="GN130" s="158"/>
      <c r="GO130" s="158"/>
      <c r="GP130" s="158"/>
      <c r="GQ130" s="158"/>
      <c r="GR130" s="158"/>
      <c r="GS130" s="158"/>
      <c r="GT130" s="158"/>
      <c r="GU130" s="158"/>
      <c r="GV130" s="158"/>
      <c r="GW130" s="158"/>
      <c r="GX130" s="158"/>
      <c r="GY130" s="158"/>
      <c r="GZ130" s="158"/>
      <c r="HA130" s="158"/>
      <c r="HB130" s="158"/>
      <c r="HC130" s="158"/>
      <c r="HD130" s="158"/>
      <c r="HE130" s="158"/>
      <c r="HF130" s="158"/>
      <c r="HG130" s="158"/>
      <c r="HH130" s="158"/>
      <c r="HI130" s="158"/>
      <c r="HJ130" s="158"/>
      <c r="HK130" s="158"/>
      <c r="HL130" s="158"/>
      <c r="HM130" s="158"/>
      <c r="HN130" s="158"/>
      <c r="HO130" s="158"/>
      <c r="HP130" s="158"/>
      <c r="HQ130" s="158"/>
      <c r="HR130" s="158"/>
      <c r="HS130" s="158"/>
      <c r="HT130" s="158"/>
      <c r="HU130" s="158"/>
      <c r="HV130" s="158"/>
      <c r="HW130" s="158"/>
      <c r="HX130" s="158"/>
      <c r="HY130" s="158"/>
      <c r="HZ130" s="158"/>
      <c r="IA130" s="158"/>
      <c r="IB130" s="158"/>
      <c r="IC130" s="158"/>
      <c r="ID130" s="158"/>
      <c r="IE130" s="158"/>
      <c r="IF130" s="158"/>
      <c r="IG130" s="158"/>
      <c r="IH130" s="158"/>
      <c r="II130" s="158"/>
      <c r="IJ130" s="158"/>
      <c r="IK130" s="158"/>
      <c r="IL130" s="158"/>
      <c r="IM130" s="158"/>
      <c r="IN130" s="158"/>
      <c r="IO130" s="158"/>
      <c r="IP130" s="158"/>
      <c r="IQ130" s="158"/>
      <c r="IR130" s="158"/>
      <c r="IS130" s="158"/>
      <c r="IT130" s="158"/>
      <c r="IU130" s="158"/>
      <c r="IV130" s="158"/>
      <c r="IW130" s="158"/>
      <c r="IX130" s="158"/>
      <c r="IY130" s="158"/>
      <c r="IZ130" s="158"/>
      <c r="JA130" s="158"/>
      <c r="JB130" s="158"/>
      <c r="JC130" s="158"/>
      <c r="JD130" s="158"/>
      <c r="JE130" s="158"/>
      <c r="JF130" s="158"/>
      <c r="JG130" s="158"/>
      <c r="JH130" s="158"/>
      <c r="JI130" s="158"/>
      <c r="JJ130" s="158"/>
      <c r="JK130" s="158"/>
      <c r="JL130" s="158"/>
      <c r="JM130" s="158"/>
      <c r="JN130" s="158"/>
      <c r="JO130" s="158"/>
      <c r="JP130" s="158"/>
      <c r="JQ130" s="158"/>
      <c r="JR130" s="158"/>
      <c r="JS130" s="158"/>
      <c r="JT130" s="158"/>
      <c r="JU130" s="158"/>
      <c r="JV130" s="158"/>
      <c r="JW130" s="158"/>
      <c r="JX130" s="158"/>
      <c r="JY130" s="158"/>
      <c r="JZ130" s="158"/>
      <c r="KA130" s="158"/>
      <c r="KB130" s="158"/>
      <c r="KC130" s="158"/>
      <c r="KD130" s="158"/>
      <c r="KE130" s="158"/>
      <c r="KF130" s="158"/>
      <c r="KG130" s="158"/>
      <c r="KH130" s="158"/>
      <c r="KI130" s="158"/>
      <c r="KJ130" s="158"/>
      <c r="KK130" s="158"/>
      <c r="KL130" s="158"/>
      <c r="KM130" s="158"/>
      <c r="KN130" s="158"/>
      <c r="KO130" s="158"/>
      <c r="KP130" s="158"/>
      <c r="KQ130" s="158"/>
      <c r="KR130" s="158"/>
      <c r="KS130" s="158"/>
      <c r="KT130" s="158"/>
      <c r="KU130" s="158"/>
      <c r="KV130" s="158"/>
      <c r="KW130" s="158"/>
      <c r="KX130" s="158"/>
      <c r="KY130" s="158"/>
      <c r="KZ130" s="158"/>
      <c r="LA130" s="158"/>
      <c r="LB130" s="158"/>
      <c r="LC130" s="158"/>
      <c r="LD130" s="158"/>
      <c r="LE130" s="158"/>
      <c r="LF130" s="158"/>
      <c r="LG130" s="158"/>
      <c r="LH130" s="158"/>
      <c r="LI130" s="158"/>
      <c r="LJ130" s="158"/>
      <c r="LK130" s="158"/>
      <c r="LL130" s="158"/>
      <c r="LM130" s="158"/>
      <c r="LN130" s="158"/>
      <c r="LO130" s="158"/>
      <c r="LP130" s="158"/>
      <c r="LQ130" s="158"/>
      <c r="LR130" s="158"/>
      <c r="LS130" s="158"/>
      <c r="LT130" s="158"/>
      <c r="LU130" s="158"/>
      <c r="LV130" s="158"/>
      <c r="LW130" s="158"/>
      <c r="LX130" s="158"/>
      <c r="LY130" s="158"/>
      <c r="LZ130" s="158"/>
      <c r="MA130" s="158"/>
      <c r="MB130" s="158"/>
      <c r="MC130" s="158"/>
      <c r="MD130" s="158"/>
      <c r="ME130" s="158"/>
      <c r="MF130" s="158"/>
      <c r="MG130" s="158"/>
      <c r="MH130" s="158"/>
      <c r="MI130" s="158"/>
      <c r="MJ130" s="158"/>
      <c r="MK130" s="158"/>
      <c r="ML130" s="158"/>
      <c r="MM130" s="158"/>
      <c r="MN130" s="158"/>
      <c r="MO130" s="158"/>
      <c r="MP130" s="158"/>
      <c r="MQ130" s="158"/>
      <c r="MR130" s="158"/>
      <c r="MS130" s="158"/>
      <c r="MT130" s="158"/>
      <c r="MU130" s="158"/>
      <c r="MV130" s="158"/>
      <c r="MW130" s="158"/>
      <c r="MX130" s="158"/>
      <c r="MY130" s="158"/>
      <c r="MZ130" s="158"/>
      <c r="NA130" s="158"/>
      <c r="NB130" s="158"/>
      <c r="NC130" s="158"/>
      <c r="ND130" s="158"/>
      <c r="NE130" s="158"/>
      <c r="NF130" s="158"/>
      <c r="NG130" s="158"/>
      <c r="NH130" s="158"/>
      <c r="NI130" s="158"/>
      <c r="NJ130" s="158"/>
      <c r="NK130" s="158"/>
      <c r="NL130" s="158"/>
      <c r="NM130" s="158"/>
      <c r="NN130" s="158"/>
      <c r="NO130" s="158"/>
      <c r="NP130" s="158"/>
      <c r="NQ130" s="158"/>
      <c r="NR130" s="158"/>
      <c r="NS130" s="158"/>
      <c r="NT130" s="158"/>
      <c r="NU130" s="158"/>
      <c r="NV130" s="158"/>
      <c r="NW130" s="158"/>
      <c r="NX130" s="158"/>
      <c r="NY130" s="158"/>
      <c r="NZ130" s="158"/>
      <c r="OA130" s="158"/>
      <c r="OB130" s="158"/>
      <c r="OC130" s="158"/>
      <c r="OD130" s="158"/>
      <c r="OE130" s="158"/>
      <c r="OF130" s="158"/>
      <c r="OG130" s="158"/>
      <c r="OH130" s="158"/>
      <c r="OI130" s="158"/>
      <c r="OJ130" s="158"/>
      <c r="OK130" s="158"/>
      <c r="OL130" s="158"/>
      <c r="OM130" s="158"/>
      <c r="ON130" s="158"/>
      <c r="OO130" s="158"/>
      <c r="OP130" s="158"/>
      <c r="OQ130" s="158"/>
      <c r="OR130" s="158"/>
      <c r="OS130" s="158"/>
      <c r="OT130" s="158"/>
      <c r="OU130" s="158"/>
      <c r="OV130" s="158"/>
      <c r="OW130" s="158"/>
      <c r="OX130" s="158"/>
      <c r="OY130" s="158"/>
      <c r="OZ130" s="158"/>
      <c r="PA130" s="158"/>
      <c r="PB130" s="158"/>
      <c r="PC130" s="158"/>
      <c r="PD130" s="158"/>
      <c r="PE130" s="158"/>
      <c r="PF130" s="158"/>
      <c r="PG130" s="158"/>
      <c r="PH130" s="158"/>
      <c r="PI130" s="158"/>
      <c r="PJ130" s="158"/>
      <c r="PK130" s="158"/>
      <c r="PL130" s="158"/>
      <c r="PM130" s="158"/>
      <c r="PN130" s="158"/>
      <c r="PO130" s="158"/>
      <c r="PP130" s="158"/>
      <c r="PQ130" s="158"/>
      <c r="PR130" s="158"/>
      <c r="PS130" s="158"/>
      <c r="PT130" s="158"/>
      <c r="PU130" s="158"/>
      <c r="PV130" s="158"/>
      <c r="PW130" s="158"/>
      <c r="PX130" s="158"/>
      <c r="PY130" s="158"/>
      <c r="PZ130" s="158"/>
      <c r="QA130" s="158"/>
      <c r="QB130" s="158"/>
      <c r="QC130" s="158"/>
      <c r="QD130" s="158"/>
      <c r="QE130" s="158"/>
      <c r="QF130" s="158"/>
      <c r="QG130" s="158"/>
      <c r="QH130" s="158"/>
      <c r="QI130" s="158"/>
      <c r="QJ130" s="158"/>
      <c r="QK130" s="158"/>
      <c r="QL130" s="158"/>
      <c r="QM130" s="158"/>
      <c r="QN130" s="158"/>
      <c r="QO130" s="158"/>
      <c r="QP130" s="158"/>
      <c r="QQ130" s="158"/>
      <c r="QR130" s="158"/>
      <c r="QS130" s="158"/>
      <c r="QT130" s="158"/>
      <c r="QU130" s="158"/>
      <c r="QV130" s="158"/>
      <c r="QW130" s="158"/>
      <c r="QX130" s="158"/>
      <c r="QY130" s="158"/>
      <c r="QZ130" s="158"/>
      <c r="RA130" s="158"/>
      <c r="RB130" s="158"/>
      <c r="RC130" s="158"/>
      <c r="RD130" s="158"/>
      <c r="RE130" s="158"/>
      <c r="RF130" s="158"/>
      <c r="RG130" s="158"/>
      <c r="RH130" s="158"/>
      <c r="RI130" s="158"/>
      <c r="RJ130" s="158"/>
      <c r="RK130" s="158"/>
      <c r="RL130" s="158"/>
      <c r="RM130" s="158"/>
      <c r="RN130" s="158"/>
      <c r="RO130" s="158"/>
      <c r="RP130" s="158"/>
      <c r="RQ130" s="158"/>
      <c r="RR130" s="158"/>
      <c r="RS130" s="158"/>
      <c r="RT130" s="158"/>
      <c r="RU130" s="158"/>
      <c r="RV130" s="158"/>
      <c r="RW130" s="158"/>
      <c r="RX130" s="158"/>
      <c r="RY130" s="158"/>
      <c r="RZ130" s="158"/>
      <c r="SA130" s="158"/>
      <c r="SB130" s="158"/>
      <c r="SC130" s="158"/>
      <c r="SD130" s="158"/>
      <c r="SE130" s="158"/>
      <c r="SF130" s="158"/>
      <c r="SG130" s="158"/>
      <c r="SH130" s="158"/>
      <c r="SI130" s="158"/>
      <c r="SJ130" s="158"/>
      <c r="SK130" s="158"/>
      <c r="SL130" s="158"/>
      <c r="SM130" s="158"/>
      <c r="SN130" s="158"/>
      <c r="SO130" s="158"/>
      <c r="SP130" s="158"/>
      <c r="SQ130" s="158"/>
      <c r="SR130" s="158"/>
      <c r="SS130" s="158"/>
      <c r="ST130" s="158"/>
      <c r="SU130" s="158"/>
      <c r="SV130" s="158"/>
      <c r="SW130" s="158"/>
      <c r="SX130" s="158"/>
      <c r="SY130" s="158"/>
      <c r="SZ130" s="158"/>
      <c r="TA130" s="158"/>
      <c r="TB130" s="158"/>
      <c r="TC130" s="158"/>
      <c r="TD130" s="158"/>
      <c r="TE130" s="158"/>
      <c r="TF130" s="158"/>
      <c r="TG130" s="158"/>
      <c r="TH130" s="158"/>
      <c r="TI130" s="158"/>
      <c r="TJ130" s="158"/>
      <c r="TK130" s="158"/>
      <c r="TL130" s="158"/>
      <c r="TM130" s="158"/>
      <c r="TN130" s="158"/>
      <c r="TO130" s="158"/>
      <c r="TP130" s="158"/>
      <c r="TQ130" s="158"/>
      <c r="TR130" s="158"/>
      <c r="TS130" s="158"/>
      <c r="TT130" s="158"/>
      <c r="TU130" s="158"/>
      <c r="TV130" s="158"/>
      <c r="TW130" s="158"/>
      <c r="TX130" s="158"/>
      <c r="TY130" s="158"/>
      <c r="TZ130" s="158"/>
      <c r="UA130" s="158"/>
      <c r="UB130" s="158"/>
      <c r="UC130" s="158"/>
      <c r="UD130" s="158"/>
      <c r="UE130" s="158"/>
      <c r="UF130" s="158"/>
      <c r="UG130" s="158"/>
      <c r="UH130" s="158"/>
      <c r="UI130" s="158"/>
      <c r="UJ130" s="158"/>
      <c r="UK130" s="158"/>
      <c r="UL130" s="158"/>
      <c r="UM130" s="158"/>
      <c r="UN130" s="158"/>
      <c r="UO130" s="158"/>
      <c r="UP130" s="158"/>
      <c r="UQ130" s="158"/>
      <c r="US130" s="158"/>
      <c r="UT130" s="158"/>
      <c r="UU130" s="158"/>
      <c r="UV130" s="158"/>
      <c r="UW130" s="158"/>
      <c r="UX130" s="158"/>
      <c r="UY130" s="158"/>
      <c r="UZ130" s="158"/>
      <c r="VA130" s="158"/>
      <c r="VB130" s="158"/>
      <c r="VC130" s="158"/>
      <c r="VD130" s="158"/>
      <c r="VE130" s="158"/>
      <c r="VF130" s="158"/>
      <c r="VG130" s="158"/>
      <c r="VH130" s="158"/>
      <c r="VI130" s="158"/>
      <c r="VJ130" s="158"/>
      <c r="VK130" s="158"/>
      <c r="VL130" s="158"/>
      <c r="VN130" s="158"/>
      <c r="VO130" s="158"/>
      <c r="VP130" s="158"/>
      <c r="VQ130" s="158"/>
      <c r="VR130" s="158"/>
      <c r="VS130" s="158"/>
      <c r="VT130" s="158"/>
      <c r="VU130" s="158"/>
      <c r="VV130" s="158"/>
      <c r="VW130" s="158"/>
      <c r="VX130" s="158"/>
      <c r="VY130" s="158"/>
      <c r="VZ130" s="158"/>
      <c r="WA130" s="158"/>
      <c r="WB130" s="158"/>
      <c r="WC130" s="158"/>
      <c r="WD130" s="158"/>
      <c r="WE130" s="158"/>
      <c r="WF130" s="158"/>
      <c r="WG130" s="158"/>
      <c r="WI130" s="158"/>
      <c r="WJ130" s="158"/>
      <c r="WK130" s="158"/>
      <c r="WL130" s="158"/>
      <c r="WM130" s="158"/>
      <c r="WN130" s="158"/>
      <c r="WO130" s="158"/>
      <c r="WP130" s="158"/>
      <c r="WQ130" s="158"/>
      <c r="WR130" s="158"/>
      <c r="WS130" s="158"/>
      <c r="WT130" s="158"/>
      <c r="WU130" s="158"/>
      <c r="WV130" s="158"/>
      <c r="WW130" s="158"/>
      <c r="WX130" s="158"/>
      <c r="WY130" s="158"/>
      <c r="WZ130" s="158"/>
      <c r="XA130" s="158"/>
      <c r="XB130" s="158"/>
      <c r="XD130" s="158"/>
      <c r="XE130" s="158"/>
      <c r="XF130" s="158"/>
      <c r="XG130" s="158"/>
      <c r="XH130" s="158"/>
      <c r="XI130" s="158"/>
      <c r="XJ130" s="158"/>
      <c r="XK130" s="158"/>
      <c r="XL130" s="158"/>
      <c r="XM130" s="158"/>
      <c r="XN130" s="158"/>
      <c r="XO130" s="158"/>
      <c r="XP130" s="158"/>
      <c r="XQ130" s="158"/>
      <c r="XR130" s="158"/>
      <c r="XS130" s="158"/>
      <c r="XT130" s="158"/>
      <c r="XU130" s="158"/>
      <c r="XV130" s="158"/>
      <c r="XW130" s="158"/>
      <c r="XY130" s="158"/>
      <c r="XZ130" s="158"/>
      <c r="YA130" s="158"/>
      <c r="YB130" s="158"/>
      <c r="YC130" s="158"/>
      <c r="YD130" s="158"/>
      <c r="YE130" s="158"/>
      <c r="YF130" s="158"/>
      <c r="YG130" s="158"/>
      <c r="YH130" s="158"/>
      <c r="YI130" s="158"/>
      <c r="YJ130" s="158"/>
      <c r="YK130" s="158"/>
      <c r="YL130" s="158"/>
      <c r="YM130" s="158"/>
      <c r="YN130" s="158"/>
      <c r="YO130" s="158"/>
      <c r="YP130" s="158"/>
      <c r="YQ130" s="158"/>
      <c r="YR130" s="158"/>
      <c r="YT130" s="158"/>
      <c r="YU130" s="158"/>
      <c r="YV130" s="158"/>
      <c r="YW130" s="158"/>
      <c r="YX130" s="158"/>
      <c r="YY130" s="158"/>
      <c r="YZ130" s="158"/>
      <c r="ZA130" s="158"/>
      <c r="ZB130" s="158"/>
      <c r="ZC130" s="158"/>
      <c r="ZD130" s="158"/>
      <c r="ZE130" s="158"/>
      <c r="ZF130" s="158"/>
      <c r="ZG130" s="158"/>
      <c r="ZH130" s="158"/>
      <c r="ZI130" s="158"/>
      <c r="ZJ130" s="158"/>
      <c r="ZK130" s="158"/>
      <c r="ZL130" s="158"/>
      <c r="ZM130" s="158"/>
      <c r="ZO130" s="158"/>
      <c r="ZP130" s="158"/>
      <c r="ZQ130" s="158"/>
      <c r="ZR130" s="158"/>
      <c r="ZS130" s="158"/>
      <c r="ZT130" s="158"/>
      <c r="ZU130" s="158"/>
      <c r="ZV130" s="158"/>
      <c r="ZW130" s="158"/>
      <c r="ZX130" s="158"/>
      <c r="ZY130" s="158"/>
      <c r="ZZ130" s="158"/>
      <c r="AAA130" s="158"/>
      <c r="AAB130" s="158"/>
      <c r="AAC130" s="158"/>
      <c r="AAD130" s="158"/>
      <c r="AAE130" s="158"/>
      <c r="AAF130" s="158"/>
      <c r="AAG130" s="158"/>
      <c r="AAH130" s="158"/>
      <c r="AAJ130" s="158"/>
      <c r="AAK130" s="158"/>
      <c r="AAL130" s="158"/>
      <c r="AAM130" s="158"/>
      <c r="AAN130" s="158"/>
      <c r="AAO130" s="158"/>
      <c r="AAP130" s="158"/>
      <c r="AAQ130" s="158"/>
      <c r="AAR130" s="158"/>
      <c r="AAS130" s="158"/>
      <c r="AAT130" s="158"/>
      <c r="AAU130" s="158"/>
      <c r="AAV130" s="158"/>
      <c r="AAW130" s="158"/>
      <c r="AAX130" s="158"/>
      <c r="AAY130" s="158"/>
      <c r="AAZ130" s="158"/>
      <c r="ABA130" s="158"/>
      <c r="ABB130" s="158"/>
      <c r="ABC130" s="158"/>
      <c r="ABE130" s="158"/>
      <c r="ABF130" s="158"/>
      <c r="ABG130" s="158"/>
      <c r="ABH130" s="158"/>
      <c r="ABI130" s="158"/>
      <c r="ABJ130" s="158"/>
      <c r="ABK130" s="158"/>
      <c r="ABL130" s="158"/>
      <c r="ABM130" s="158"/>
      <c r="ABN130" s="158"/>
      <c r="ABO130" s="158"/>
      <c r="ABP130" s="158"/>
      <c r="ABQ130" s="158"/>
      <c r="ABR130" s="158"/>
      <c r="ABS130" s="158"/>
      <c r="ABT130" s="158"/>
      <c r="ABU130" s="158"/>
      <c r="ABV130" s="158"/>
      <c r="ABW130" s="158"/>
      <c r="ABX130" s="158"/>
      <c r="ABZ130" s="158"/>
      <c r="ACA130" s="158"/>
      <c r="ACB130" s="158"/>
      <c r="ACC130" s="158"/>
      <c r="ACD130" s="158"/>
      <c r="ACE130" s="158"/>
      <c r="ACF130" s="158"/>
      <c r="ACG130" s="158"/>
      <c r="ACH130" s="158"/>
      <c r="ACI130" s="158"/>
      <c r="ACJ130" s="158"/>
      <c r="ACK130" s="158"/>
      <c r="ACL130" s="158"/>
      <c r="ACM130" s="158"/>
      <c r="ACN130" s="158"/>
      <c r="ACO130" s="158"/>
      <c r="ACP130" s="158"/>
      <c r="ACQ130" s="158"/>
      <c r="ACR130" s="158"/>
      <c r="ACS130" s="158"/>
      <c r="ACU130" s="158"/>
      <c r="ACV130" s="158"/>
      <c r="ACW130" s="158"/>
      <c r="ACX130" s="158"/>
      <c r="ACY130" s="158"/>
      <c r="ACZ130" s="158"/>
      <c r="ADA130" s="158"/>
      <c r="ADB130" s="158"/>
      <c r="ADC130" s="158"/>
      <c r="ADD130" s="158"/>
      <c r="ADE130" s="158"/>
      <c r="ADF130" s="158"/>
      <c r="ADG130" s="158"/>
      <c r="ADH130" s="158"/>
      <c r="ADI130" s="158"/>
      <c r="ADJ130" s="158"/>
      <c r="ADK130" s="158"/>
      <c r="ADL130" s="158"/>
      <c r="ADM130" s="158"/>
      <c r="ADN130" s="158"/>
      <c r="ADP130" s="158"/>
      <c r="ADQ130" s="158"/>
      <c r="ADR130" s="158"/>
      <c r="ADS130" s="158"/>
      <c r="ADT130" s="158"/>
      <c r="ADU130" s="158"/>
      <c r="ADV130" s="158"/>
      <c r="ADW130" s="158"/>
      <c r="ADX130" s="158"/>
      <c r="ADY130" s="158"/>
      <c r="ADZ130" s="158"/>
      <c r="AEA130" s="158"/>
      <c r="AEB130" s="158"/>
      <c r="AEC130" s="158"/>
      <c r="AED130" s="158"/>
      <c r="AEE130" s="158"/>
      <c r="AEF130" s="158"/>
      <c r="AEG130" s="158"/>
      <c r="AEH130" s="158"/>
      <c r="AEI130" s="158"/>
      <c r="AEK130" s="158"/>
      <c r="AEL130" s="158"/>
      <c r="AEM130" s="158"/>
      <c r="AEN130" s="158"/>
      <c r="AEO130" s="158"/>
      <c r="AEP130" s="158"/>
      <c r="AEQ130" s="158"/>
      <c r="AER130" s="158"/>
      <c r="AES130" s="158"/>
      <c r="AET130" s="158"/>
      <c r="AEU130" s="158"/>
      <c r="AEV130" s="158"/>
      <c r="AEW130" s="158"/>
      <c r="AEX130" s="158"/>
      <c r="AEY130" s="158"/>
      <c r="AEZ130" s="158"/>
      <c r="AFA130" s="158"/>
      <c r="AFB130" s="158"/>
      <c r="AFC130" s="158"/>
      <c r="AFD130" s="158"/>
    </row>
    <row r="131" spans="1:836" s="151" customFormat="1" ht="20.100000000000001" customHeight="1" outlineLevel="1">
      <c r="A131" s="122" t="s">
        <v>427</v>
      </c>
      <c r="B131" s="123" t="s">
        <v>502</v>
      </c>
      <c r="C131" s="124" t="s">
        <v>413</v>
      </c>
      <c r="D131" s="125"/>
      <c r="E131" s="171"/>
      <c r="F131" s="218">
        <f>MIN(F132:F141)</f>
        <v>45676</v>
      </c>
      <c r="G131" s="218">
        <f>MAX(G132:G141)</f>
        <v>45705</v>
      </c>
      <c r="H131" s="126">
        <f t="shared" si="98"/>
        <v>30</v>
      </c>
      <c r="I131" s="127">
        <f t="shared" ca="1" si="80"/>
        <v>0</v>
      </c>
      <c r="J131" s="205">
        <f ca="1">AVERAGE(J132:J141)*2</f>
        <v>0</v>
      </c>
      <c r="K131" s="97">
        <f ca="1">I131+J131/H131</f>
        <v>0</v>
      </c>
      <c r="IP131" s="172"/>
      <c r="IQ131" s="172"/>
      <c r="IR131" s="172"/>
      <c r="IS131" s="172"/>
      <c r="IT131" s="172"/>
      <c r="IU131" s="172"/>
      <c r="IV131" s="172"/>
      <c r="JK131" s="172"/>
      <c r="JL131" s="172"/>
      <c r="JM131" s="172"/>
      <c r="JN131" s="172"/>
      <c r="JO131" s="172"/>
      <c r="JP131" s="172"/>
      <c r="JQ131" s="172"/>
      <c r="PP131" s="172"/>
      <c r="PQ131" s="172"/>
      <c r="PR131" s="172"/>
      <c r="PS131" s="172"/>
      <c r="PT131" s="172"/>
      <c r="PU131" s="172"/>
      <c r="PV131" s="172"/>
      <c r="QK131" s="172"/>
      <c r="QL131" s="172"/>
      <c r="QM131" s="172"/>
      <c r="QN131" s="172"/>
      <c r="QO131" s="172"/>
      <c r="QP131" s="172"/>
      <c r="QQ131" s="172"/>
    </row>
    <row r="132" spans="1:836" s="159" customFormat="1" ht="20.100000000000001" customHeight="1" outlineLevel="4">
      <c r="A132" s="173"/>
      <c r="B132" s="162" t="s">
        <v>502</v>
      </c>
      <c r="C132" s="128" t="s">
        <v>525</v>
      </c>
      <c r="D132" s="129"/>
      <c r="E132" s="174"/>
      <c r="F132" s="219">
        <f>G127+1</f>
        <v>45676</v>
      </c>
      <c r="G132" s="220">
        <f t="shared" ref="G132:G141" si="102">F132+H132-1</f>
        <v>45680</v>
      </c>
      <c r="H132" s="156">
        <v>5</v>
      </c>
      <c r="I132" s="175">
        <f t="shared" ca="1" si="80"/>
        <v>0</v>
      </c>
      <c r="J132" s="207">
        <f t="shared" ref="J132:J141" ca="1" si="103">H132*K132-H132*I132</f>
        <v>0</v>
      </c>
      <c r="K132" s="130">
        <v>0</v>
      </c>
      <c r="IP132" s="176"/>
      <c r="IQ132" s="176"/>
      <c r="IR132" s="176"/>
      <c r="IS132" s="176"/>
      <c r="IT132" s="176"/>
      <c r="IU132" s="176"/>
      <c r="IV132" s="176"/>
      <c r="JK132" s="176"/>
      <c r="JL132" s="176"/>
      <c r="JM132" s="176"/>
      <c r="JN132" s="176"/>
      <c r="JO132" s="176"/>
      <c r="JP132" s="176"/>
      <c r="JQ132" s="176"/>
      <c r="PP132" s="176"/>
      <c r="PQ132" s="176"/>
      <c r="PR132" s="176"/>
      <c r="PS132" s="176"/>
      <c r="PT132" s="176"/>
      <c r="PU132" s="176"/>
      <c r="PV132" s="176"/>
      <c r="QK132" s="176"/>
      <c r="QL132" s="176"/>
      <c r="QM132" s="176"/>
      <c r="QN132" s="176"/>
      <c r="QO132" s="176"/>
      <c r="QP132" s="176"/>
      <c r="QQ132" s="176"/>
    </row>
    <row r="133" spans="1:836" s="159" customFormat="1" ht="20.100000000000001" customHeight="1" outlineLevel="4">
      <c r="A133" s="173"/>
      <c r="B133" s="162" t="s">
        <v>502</v>
      </c>
      <c r="C133" s="128" t="s">
        <v>526</v>
      </c>
      <c r="D133" s="129"/>
      <c r="E133" s="174"/>
      <c r="F133" s="219">
        <f>G132+1</f>
        <v>45681</v>
      </c>
      <c r="G133" s="220">
        <f t="shared" si="102"/>
        <v>45682</v>
      </c>
      <c r="H133" s="156">
        <v>2</v>
      </c>
      <c r="I133" s="175">
        <f t="shared" ca="1" si="80"/>
        <v>0</v>
      </c>
      <c r="J133" s="207">
        <f t="shared" ca="1" si="103"/>
        <v>0</v>
      </c>
      <c r="K133" s="130">
        <v>0</v>
      </c>
      <c r="IP133" s="176"/>
      <c r="IQ133" s="176"/>
      <c r="IR133" s="176"/>
      <c r="IS133" s="176"/>
      <c r="IT133" s="176"/>
      <c r="IU133" s="176"/>
      <c r="IV133" s="176"/>
      <c r="JK133" s="176"/>
      <c r="JL133" s="176"/>
      <c r="JM133" s="176"/>
      <c r="JN133" s="176"/>
      <c r="JO133" s="176"/>
      <c r="JP133" s="176"/>
      <c r="JQ133" s="176"/>
      <c r="PP133" s="176"/>
      <c r="PQ133" s="176"/>
      <c r="PR133" s="176"/>
      <c r="PS133" s="176"/>
      <c r="PT133" s="176"/>
      <c r="PU133" s="176"/>
      <c r="PV133" s="176"/>
      <c r="QK133" s="176"/>
      <c r="QL133" s="176"/>
      <c r="QM133" s="176"/>
      <c r="QN133" s="176"/>
      <c r="QO133" s="176"/>
      <c r="QP133" s="176"/>
      <c r="QQ133" s="176"/>
    </row>
    <row r="134" spans="1:836" s="159" customFormat="1" ht="20.100000000000001" customHeight="1" outlineLevel="4">
      <c r="A134" s="173"/>
      <c r="B134" s="162" t="s">
        <v>527</v>
      </c>
      <c r="C134" s="128" t="s">
        <v>528</v>
      </c>
      <c r="D134" s="129"/>
      <c r="E134" s="174"/>
      <c r="F134" s="219">
        <f>G133+1</f>
        <v>45683</v>
      </c>
      <c r="G134" s="220">
        <f t="shared" si="102"/>
        <v>45683</v>
      </c>
      <c r="H134" s="156">
        <v>1</v>
      </c>
      <c r="I134" s="175">
        <f t="shared" ca="1" si="80"/>
        <v>0</v>
      </c>
      <c r="J134" s="207">
        <f t="shared" ca="1" si="103"/>
        <v>0</v>
      </c>
      <c r="K134" s="130">
        <v>0</v>
      </c>
      <c r="IP134" s="176"/>
      <c r="IQ134" s="176"/>
      <c r="IR134" s="176"/>
      <c r="IS134" s="176"/>
      <c r="IT134" s="176"/>
      <c r="IU134" s="176"/>
      <c r="IV134" s="176"/>
      <c r="JK134" s="176"/>
      <c r="JL134" s="176"/>
      <c r="JM134" s="176"/>
      <c r="JN134" s="176"/>
      <c r="JO134" s="176"/>
      <c r="JP134" s="176"/>
      <c r="JQ134" s="176"/>
      <c r="PP134" s="176"/>
      <c r="PQ134" s="176"/>
      <c r="PR134" s="176"/>
      <c r="PS134" s="176"/>
      <c r="PT134" s="176"/>
      <c r="PU134" s="176"/>
      <c r="PV134" s="176"/>
      <c r="QK134" s="176"/>
      <c r="QL134" s="176"/>
      <c r="QM134" s="176"/>
      <c r="QN134" s="176"/>
      <c r="QO134" s="176"/>
      <c r="QP134" s="176"/>
      <c r="QQ134" s="176"/>
    </row>
    <row r="135" spans="1:836" s="159" customFormat="1" ht="20.100000000000001" customHeight="1" outlineLevel="4">
      <c r="A135" s="173"/>
      <c r="B135" s="162" t="s">
        <v>527</v>
      </c>
      <c r="C135" s="128" t="s">
        <v>529</v>
      </c>
      <c r="D135" s="129"/>
      <c r="E135" s="174"/>
      <c r="F135" s="219">
        <f>G134+1</f>
        <v>45684</v>
      </c>
      <c r="G135" s="220">
        <f t="shared" si="102"/>
        <v>45685</v>
      </c>
      <c r="H135" s="156">
        <v>2</v>
      </c>
      <c r="I135" s="175">
        <f t="shared" ca="1" si="80"/>
        <v>0</v>
      </c>
      <c r="J135" s="207">
        <f t="shared" ca="1" si="103"/>
        <v>0</v>
      </c>
      <c r="K135" s="130">
        <v>0</v>
      </c>
      <c r="IP135" s="176"/>
      <c r="IQ135" s="176"/>
      <c r="IR135" s="176"/>
      <c r="IS135" s="176"/>
      <c r="IT135" s="176"/>
      <c r="IU135" s="176"/>
      <c r="IV135" s="176"/>
      <c r="JK135" s="176"/>
      <c r="JL135" s="176"/>
      <c r="JM135" s="176"/>
      <c r="JN135" s="176"/>
      <c r="JO135" s="176"/>
      <c r="JP135" s="176"/>
      <c r="JQ135" s="176"/>
      <c r="PP135" s="176"/>
      <c r="PQ135" s="176"/>
      <c r="PR135" s="176"/>
      <c r="PS135" s="176"/>
      <c r="PT135" s="176"/>
      <c r="PU135" s="176"/>
      <c r="PV135" s="176"/>
      <c r="QK135" s="176"/>
      <c r="QL135" s="176"/>
      <c r="QM135" s="176"/>
      <c r="QN135" s="176"/>
      <c r="QO135" s="176"/>
      <c r="QP135" s="176"/>
      <c r="QQ135" s="176"/>
    </row>
    <row r="136" spans="1:836" s="159" customFormat="1" ht="20.100000000000001" customHeight="1" outlineLevel="4">
      <c r="A136" s="173"/>
      <c r="B136" s="162" t="s">
        <v>527</v>
      </c>
      <c r="C136" s="128" t="s">
        <v>530</v>
      </c>
      <c r="D136" s="129"/>
      <c r="E136" s="174"/>
      <c r="F136" s="219">
        <f t="shared" ref="F136:F139" si="104">G135+1</f>
        <v>45686</v>
      </c>
      <c r="G136" s="220">
        <f t="shared" si="102"/>
        <v>45692</v>
      </c>
      <c r="H136" s="156">
        <v>7</v>
      </c>
      <c r="I136" s="175">
        <f t="shared" ref="I136:I199" ca="1" si="105">IF(1&lt;=($E$4-F136)/H136,1,IF(0&gt;=($E$4-F136),0,($E$4-F136)/H136))</f>
        <v>0</v>
      </c>
      <c r="J136" s="207">
        <f t="shared" ca="1" si="103"/>
        <v>0</v>
      </c>
      <c r="K136" s="130">
        <v>0</v>
      </c>
      <c r="IP136" s="176"/>
      <c r="IQ136" s="176"/>
      <c r="IR136" s="176"/>
      <c r="IS136" s="176"/>
      <c r="IT136" s="176"/>
      <c r="IU136" s="176"/>
      <c r="IV136" s="176"/>
      <c r="JK136" s="176"/>
      <c r="JL136" s="176"/>
      <c r="JM136" s="176"/>
      <c r="JN136" s="176"/>
      <c r="JO136" s="176"/>
      <c r="JP136" s="176"/>
      <c r="JQ136" s="176"/>
      <c r="PP136" s="176"/>
      <c r="PQ136" s="176"/>
      <c r="PR136" s="176"/>
      <c r="PS136" s="176"/>
      <c r="PT136" s="176"/>
      <c r="PU136" s="176"/>
      <c r="PV136" s="176"/>
      <c r="QK136" s="176"/>
      <c r="QL136" s="176"/>
      <c r="QM136" s="176"/>
      <c r="QN136" s="176"/>
      <c r="QO136" s="176"/>
      <c r="QP136" s="176"/>
      <c r="QQ136" s="176"/>
    </row>
    <row r="137" spans="1:836" s="159" customFormat="1" ht="20.100000000000001" customHeight="1" outlineLevel="4">
      <c r="A137" s="173"/>
      <c r="B137" s="162" t="s">
        <v>527</v>
      </c>
      <c r="C137" s="128" t="s">
        <v>531</v>
      </c>
      <c r="D137" s="129"/>
      <c r="E137" s="174"/>
      <c r="F137" s="219">
        <f>G136</f>
        <v>45692</v>
      </c>
      <c r="G137" s="220">
        <f t="shared" si="102"/>
        <v>45694</v>
      </c>
      <c r="H137" s="156">
        <v>3</v>
      </c>
      <c r="I137" s="175">
        <f t="shared" ca="1" si="105"/>
        <v>0</v>
      </c>
      <c r="J137" s="207">
        <f t="shared" ca="1" si="103"/>
        <v>0</v>
      </c>
      <c r="K137" s="130">
        <v>0</v>
      </c>
      <c r="IP137" s="176"/>
      <c r="IQ137" s="176"/>
      <c r="IR137" s="176"/>
      <c r="IS137" s="176"/>
      <c r="IT137" s="176"/>
      <c r="IU137" s="176"/>
      <c r="IV137" s="176"/>
      <c r="JK137" s="176"/>
      <c r="JL137" s="176"/>
      <c r="JM137" s="176"/>
      <c r="JN137" s="176"/>
      <c r="JO137" s="176"/>
      <c r="JP137" s="176"/>
      <c r="JQ137" s="176"/>
      <c r="PP137" s="176"/>
      <c r="PQ137" s="176"/>
      <c r="PR137" s="176"/>
      <c r="PS137" s="176"/>
      <c r="PT137" s="176"/>
      <c r="PU137" s="176"/>
      <c r="PV137" s="176"/>
      <c r="QK137" s="176"/>
      <c r="QL137" s="176"/>
      <c r="QM137" s="176"/>
      <c r="QN137" s="176"/>
      <c r="QO137" s="176"/>
      <c r="QP137" s="176"/>
      <c r="QQ137" s="176"/>
    </row>
    <row r="138" spans="1:836" s="159" customFormat="1" ht="20.100000000000001" customHeight="1" outlineLevel="4">
      <c r="A138" s="173"/>
      <c r="B138" s="162" t="s">
        <v>527</v>
      </c>
      <c r="C138" s="128" t="s">
        <v>532</v>
      </c>
      <c r="D138" s="129"/>
      <c r="E138" s="174"/>
      <c r="F138" s="219">
        <f t="shared" si="104"/>
        <v>45695</v>
      </c>
      <c r="G138" s="220">
        <f t="shared" si="102"/>
        <v>45695</v>
      </c>
      <c r="H138" s="156">
        <v>1</v>
      </c>
      <c r="I138" s="175">
        <f t="shared" ca="1" si="105"/>
        <v>0</v>
      </c>
      <c r="J138" s="207">
        <f t="shared" ca="1" si="103"/>
        <v>0</v>
      </c>
      <c r="K138" s="130">
        <v>0</v>
      </c>
      <c r="IP138" s="176"/>
      <c r="IQ138" s="176"/>
      <c r="IR138" s="176"/>
      <c r="IS138" s="176"/>
      <c r="IT138" s="176"/>
      <c r="IU138" s="176"/>
      <c r="IV138" s="176"/>
      <c r="JK138" s="176"/>
      <c r="JL138" s="176"/>
      <c r="JM138" s="176"/>
      <c r="JN138" s="176"/>
      <c r="JO138" s="176"/>
      <c r="JP138" s="176"/>
      <c r="JQ138" s="176"/>
      <c r="PP138" s="176"/>
      <c r="PQ138" s="176"/>
      <c r="PR138" s="176"/>
      <c r="PS138" s="176"/>
      <c r="PT138" s="176"/>
      <c r="PU138" s="176"/>
      <c r="PV138" s="176"/>
      <c r="QK138" s="176"/>
      <c r="QL138" s="176"/>
      <c r="QM138" s="176"/>
      <c r="QN138" s="176"/>
      <c r="QO138" s="176"/>
      <c r="QP138" s="176"/>
      <c r="QQ138" s="176"/>
    </row>
    <row r="139" spans="1:836" s="159" customFormat="1" ht="20.100000000000001" customHeight="1" outlineLevel="4">
      <c r="A139" s="173"/>
      <c r="B139" s="162" t="s">
        <v>527</v>
      </c>
      <c r="C139" s="128" t="s">
        <v>405</v>
      </c>
      <c r="D139" s="129"/>
      <c r="E139" s="174"/>
      <c r="F139" s="219">
        <f t="shared" si="104"/>
        <v>45696</v>
      </c>
      <c r="G139" s="220">
        <f t="shared" si="102"/>
        <v>45698</v>
      </c>
      <c r="H139" s="156">
        <v>3</v>
      </c>
      <c r="I139" s="175">
        <f t="shared" ca="1" si="105"/>
        <v>0</v>
      </c>
      <c r="J139" s="207">
        <f t="shared" ca="1" si="103"/>
        <v>0</v>
      </c>
      <c r="K139" s="130">
        <v>0</v>
      </c>
      <c r="IP139" s="176"/>
      <c r="IQ139" s="176"/>
      <c r="IR139" s="176"/>
      <c r="IS139" s="176"/>
      <c r="IT139" s="176"/>
      <c r="IU139" s="176"/>
      <c r="IV139" s="176"/>
      <c r="JK139" s="176"/>
      <c r="JL139" s="176"/>
      <c r="JM139" s="176"/>
      <c r="JN139" s="176"/>
      <c r="JO139" s="176"/>
      <c r="JP139" s="176"/>
      <c r="JQ139" s="176"/>
      <c r="PP139" s="176"/>
      <c r="PQ139" s="176"/>
      <c r="PR139" s="176"/>
      <c r="PS139" s="176"/>
      <c r="PT139" s="176"/>
      <c r="PU139" s="176"/>
      <c r="PV139" s="176"/>
      <c r="QK139" s="176"/>
      <c r="QL139" s="176"/>
      <c r="QM139" s="176"/>
      <c r="QN139" s="176"/>
      <c r="QO139" s="176"/>
      <c r="QP139" s="176"/>
      <c r="QQ139" s="176"/>
    </row>
    <row r="140" spans="1:836" s="159" customFormat="1" ht="20.100000000000001" customHeight="1" outlineLevel="4">
      <c r="A140" s="173"/>
      <c r="B140" s="162" t="s">
        <v>527</v>
      </c>
      <c r="C140" s="128" t="s">
        <v>533</v>
      </c>
      <c r="D140" s="129"/>
      <c r="E140" s="174"/>
      <c r="F140" s="219">
        <f>F139</f>
        <v>45696</v>
      </c>
      <c r="G140" s="220">
        <f t="shared" si="102"/>
        <v>45696</v>
      </c>
      <c r="H140" s="156">
        <v>1</v>
      </c>
      <c r="I140" s="175">
        <f t="shared" ca="1" si="105"/>
        <v>0</v>
      </c>
      <c r="J140" s="207">
        <f t="shared" ca="1" si="103"/>
        <v>0</v>
      </c>
      <c r="K140" s="130">
        <v>0</v>
      </c>
      <c r="IP140" s="176"/>
      <c r="IQ140" s="176"/>
      <c r="IR140" s="176"/>
      <c r="IS140" s="176"/>
      <c r="IT140" s="176"/>
      <c r="IU140" s="176"/>
      <c r="IV140" s="176"/>
      <c r="JK140" s="176"/>
      <c r="JL140" s="176"/>
      <c r="JM140" s="176"/>
      <c r="JN140" s="176"/>
      <c r="JO140" s="176"/>
      <c r="JP140" s="176"/>
      <c r="JQ140" s="176"/>
      <c r="PP140" s="176"/>
      <c r="PQ140" s="176"/>
      <c r="PR140" s="176"/>
      <c r="PS140" s="176"/>
      <c r="PT140" s="176"/>
      <c r="PU140" s="176"/>
      <c r="PV140" s="176"/>
      <c r="QK140" s="176"/>
      <c r="QL140" s="176"/>
      <c r="QM140" s="176"/>
      <c r="QN140" s="176"/>
      <c r="QO140" s="176"/>
      <c r="QP140" s="176"/>
      <c r="QQ140" s="176"/>
    </row>
    <row r="141" spans="1:836" s="159" customFormat="1" ht="20.100000000000001" customHeight="1" outlineLevel="4">
      <c r="A141" s="173"/>
      <c r="B141" s="162" t="s">
        <v>527</v>
      </c>
      <c r="C141" s="128" t="s">
        <v>534</v>
      </c>
      <c r="D141" s="129"/>
      <c r="E141" s="174"/>
      <c r="F141" s="219">
        <f>G139+1</f>
        <v>45699</v>
      </c>
      <c r="G141" s="220">
        <f t="shared" si="102"/>
        <v>45705</v>
      </c>
      <c r="H141" s="156">
        <v>7</v>
      </c>
      <c r="I141" s="175">
        <f t="shared" ca="1" si="105"/>
        <v>0</v>
      </c>
      <c r="J141" s="207">
        <f t="shared" ca="1" si="103"/>
        <v>0</v>
      </c>
      <c r="K141" s="130">
        <v>0</v>
      </c>
      <c r="IP141" s="176"/>
      <c r="IQ141" s="176"/>
      <c r="IR141" s="176"/>
      <c r="IS141" s="176"/>
      <c r="IT141" s="176"/>
      <c r="IU141" s="176"/>
      <c r="IV141" s="176"/>
      <c r="JK141" s="176"/>
      <c r="JL141" s="176"/>
      <c r="JM141" s="176"/>
      <c r="JN141" s="176"/>
      <c r="JO141" s="176"/>
      <c r="JP141" s="176"/>
      <c r="JQ141" s="176"/>
      <c r="PP141" s="176"/>
      <c r="PQ141" s="176"/>
      <c r="PR141" s="176"/>
      <c r="PS141" s="176"/>
      <c r="PT141" s="176"/>
      <c r="PU141" s="176"/>
      <c r="PV141" s="176"/>
      <c r="QK141" s="176"/>
      <c r="QL141" s="176"/>
      <c r="QM141" s="176"/>
      <c r="QN141" s="176"/>
      <c r="QO141" s="176"/>
      <c r="QP141" s="176"/>
      <c r="QQ141" s="176"/>
    </row>
    <row r="142" spans="1:836" s="151" customFormat="1" ht="20.100000000000001" customHeight="1" outlineLevel="1">
      <c r="A142" s="122" t="s">
        <v>535</v>
      </c>
      <c r="B142" s="123" t="s">
        <v>504</v>
      </c>
      <c r="C142" s="124" t="s">
        <v>413</v>
      </c>
      <c r="D142" s="125"/>
      <c r="E142" s="171"/>
      <c r="F142" s="218">
        <f>MIN(F143:F152)</f>
        <v>45706</v>
      </c>
      <c r="G142" s="218">
        <f>MAX(G143:G152)</f>
        <v>45735</v>
      </c>
      <c r="H142" s="126">
        <f t="shared" si="98"/>
        <v>30</v>
      </c>
      <c r="I142" s="127">
        <f t="shared" ca="1" si="105"/>
        <v>0</v>
      </c>
      <c r="J142" s="205">
        <f ca="1">AVERAGE(J143:J152)*2</f>
        <v>0</v>
      </c>
      <c r="K142" s="97">
        <f ca="1">I142+J142/H142</f>
        <v>0</v>
      </c>
      <c r="IP142" s="172"/>
      <c r="IQ142" s="172"/>
      <c r="IR142" s="172"/>
      <c r="IS142" s="172"/>
      <c r="IT142" s="172"/>
      <c r="IU142" s="172"/>
      <c r="IV142" s="172"/>
      <c r="JK142" s="172"/>
      <c r="JL142" s="172"/>
      <c r="JM142" s="172"/>
      <c r="JN142" s="172"/>
      <c r="JO142" s="172"/>
      <c r="JP142" s="172"/>
      <c r="JQ142" s="172"/>
      <c r="PP142" s="172"/>
      <c r="PQ142" s="172"/>
      <c r="PR142" s="172"/>
      <c r="PS142" s="172"/>
      <c r="PT142" s="172"/>
      <c r="PU142" s="172"/>
      <c r="PV142" s="172"/>
      <c r="QK142" s="172"/>
      <c r="QL142" s="172"/>
      <c r="QM142" s="172"/>
      <c r="QN142" s="172"/>
      <c r="QO142" s="172"/>
      <c r="QP142" s="172"/>
      <c r="QQ142" s="172"/>
    </row>
    <row r="143" spans="1:836" s="159" customFormat="1" ht="20.100000000000001" customHeight="1" outlineLevel="4">
      <c r="A143" s="173"/>
      <c r="B143" s="162" t="s">
        <v>504</v>
      </c>
      <c r="C143" s="128" t="s">
        <v>525</v>
      </c>
      <c r="D143" s="129"/>
      <c r="E143" s="174"/>
      <c r="F143" s="219">
        <f>G128+1</f>
        <v>45706</v>
      </c>
      <c r="G143" s="220">
        <f t="shared" ref="G143:G152" si="106">F143+H143-1</f>
        <v>45710</v>
      </c>
      <c r="H143" s="156">
        <v>5</v>
      </c>
      <c r="I143" s="175">
        <f t="shared" ca="1" si="105"/>
        <v>0</v>
      </c>
      <c r="J143" s="207">
        <f t="shared" ref="J143:J152" ca="1" si="107">H143*K143-H143*I143</f>
        <v>0</v>
      </c>
      <c r="K143" s="130">
        <v>0</v>
      </c>
      <c r="IP143" s="176"/>
      <c r="IQ143" s="176"/>
      <c r="IR143" s="176"/>
      <c r="IS143" s="176"/>
      <c r="IT143" s="176"/>
      <c r="IU143" s="176"/>
      <c r="IV143" s="176"/>
      <c r="JK143" s="176"/>
      <c r="JL143" s="176"/>
      <c r="JM143" s="176"/>
      <c r="JN143" s="176"/>
      <c r="JO143" s="176"/>
      <c r="JP143" s="176"/>
      <c r="JQ143" s="176"/>
      <c r="PP143" s="176"/>
      <c r="PQ143" s="176"/>
      <c r="PR143" s="176"/>
      <c r="PS143" s="176"/>
      <c r="PT143" s="176"/>
      <c r="PU143" s="176"/>
      <c r="PV143" s="176"/>
      <c r="QK143" s="176"/>
      <c r="QL143" s="176"/>
      <c r="QM143" s="176"/>
      <c r="QN143" s="176"/>
      <c r="QO143" s="176"/>
      <c r="QP143" s="176"/>
      <c r="QQ143" s="176"/>
    </row>
    <row r="144" spans="1:836" s="159" customFormat="1" ht="20.100000000000001" customHeight="1" outlineLevel="4">
      <c r="A144" s="173"/>
      <c r="B144" s="162" t="s">
        <v>504</v>
      </c>
      <c r="C144" s="128" t="s">
        <v>526</v>
      </c>
      <c r="D144" s="129"/>
      <c r="E144" s="174"/>
      <c r="F144" s="219">
        <f>G143+1</f>
        <v>45711</v>
      </c>
      <c r="G144" s="220">
        <f t="shared" si="106"/>
        <v>45712</v>
      </c>
      <c r="H144" s="156">
        <v>2</v>
      </c>
      <c r="I144" s="175">
        <f t="shared" ca="1" si="105"/>
        <v>0</v>
      </c>
      <c r="J144" s="207">
        <f t="shared" ca="1" si="107"/>
        <v>0</v>
      </c>
      <c r="K144" s="130">
        <v>0</v>
      </c>
      <c r="IP144" s="176"/>
      <c r="IQ144" s="176"/>
      <c r="IR144" s="176"/>
      <c r="IS144" s="176"/>
      <c r="IT144" s="176"/>
      <c r="IU144" s="176"/>
      <c r="IV144" s="176"/>
      <c r="JK144" s="176"/>
      <c r="JL144" s="176"/>
      <c r="JM144" s="176"/>
      <c r="JN144" s="176"/>
      <c r="JO144" s="176"/>
      <c r="JP144" s="176"/>
      <c r="JQ144" s="176"/>
      <c r="PP144" s="176"/>
      <c r="PQ144" s="176"/>
      <c r="PR144" s="176"/>
      <c r="PS144" s="176"/>
      <c r="PT144" s="176"/>
      <c r="PU144" s="176"/>
      <c r="PV144" s="176"/>
      <c r="QK144" s="176"/>
      <c r="QL144" s="176"/>
      <c r="QM144" s="176"/>
      <c r="QN144" s="176"/>
      <c r="QO144" s="176"/>
      <c r="QP144" s="176"/>
      <c r="QQ144" s="176"/>
    </row>
    <row r="145" spans="1:459" s="159" customFormat="1" ht="20.100000000000001" customHeight="1" outlineLevel="4">
      <c r="A145" s="173"/>
      <c r="B145" s="162" t="s">
        <v>536</v>
      </c>
      <c r="C145" s="128" t="s">
        <v>528</v>
      </c>
      <c r="D145" s="129"/>
      <c r="E145" s="174"/>
      <c r="F145" s="219">
        <f>G144+1</f>
        <v>45713</v>
      </c>
      <c r="G145" s="220">
        <f t="shared" si="106"/>
        <v>45713</v>
      </c>
      <c r="H145" s="156">
        <v>1</v>
      </c>
      <c r="I145" s="175">
        <f t="shared" ca="1" si="105"/>
        <v>0</v>
      </c>
      <c r="J145" s="207">
        <f t="shared" ca="1" si="107"/>
        <v>0</v>
      </c>
      <c r="K145" s="130">
        <v>0</v>
      </c>
      <c r="IP145" s="176"/>
      <c r="IQ145" s="176"/>
      <c r="IR145" s="176"/>
      <c r="IS145" s="176"/>
      <c r="IT145" s="176"/>
      <c r="IU145" s="176"/>
      <c r="IV145" s="176"/>
      <c r="JK145" s="176"/>
      <c r="JL145" s="176"/>
      <c r="JM145" s="176"/>
      <c r="JN145" s="176"/>
      <c r="JO145" s="176"/>
      <c r="JP145" s="176"/>
      <c r="JQ145" s="176"/>
      <c r="PP145" s="176"/>
      <c r="PQ145" s="176"/>
      <c r="PR145" s="176"/>
      <c r="PS145" s="176"/>
      <c r="PT145" s="176"/>
      <c r="PU145" s="176"/>
      <c r="PV145" s="176"/>
      <c r="QK145" s="176"/>
      <c r="QL145" s="176"/>
      <c r="QM145" s="176"/>
      <c r="QN145" s="176"/>
      <c r="QO145" s="176"/>
      <c r="QP145" s="176"/>
      <c r="QQ145" s="176"/>
    </row>
    <row r="146" spans="1:459" s="159" customFormat="1" ht="20.100000000000001" customHeight="1" outlineLevel="4">
      <c r="A146" s="173"/>
      <c r="B146" s="162" t="s">
        <v>536</v>
      </c>
      <c r="C146" s="128" t="s">
        <v>529</v>
      </c>
      <c r="D146" s="129"/>
      <c r="E146" s="174"/>
      <c r="F146" s="219">
        <f t="shared" ref="F146:F147" si="108">G145+1</f>
        <v>45714</v>
      </c>
      <c r="G146" s="220">
        <f t="shared" si="106"/>
        <v>45715</v>
      </c>
      <c r="H146" s="156">
        <v>2</v>
      </c>
      <c r="I146" s="175">
        <f t="shared" ca="1" si="105"/>
        <v>0</v>
      </c>
      <c r="J146" s="207">
        <f t="shared" ca="1" si="107"/>
        <v>0</v>
      </c>
      <c r="K146" s="130">
        <v>0</v>
      </c>
      <c r="IP146" s="176"/>
      <c r="IQ146" s="176"/>
      <c r="IR146" s="176"/>
      <c r="IS146" s="176"/>
      <c r="IT146" s="176"/>
      <c r="IU146" s="176"/>
      <c r="IV146" s="176"/>
      <c r="JK146" s="176"/>
      <c r="JL146" s="176"/>
      <c r="JM146" s="176"/>
      <c r="JN146" s="176"/>
      <c r="JO146" s="176"/>
      <c r="JP146" s="176"/>
      <c r="JQ146" s="176"/>
      <c r="PP146" s="176"/>
      <c r="PQ146" s="176"/>
      <c r="PR146" s="176"/>
      <c r="PS146" s="176"/>
      <c r="PT146" s="176"/>
      <c r="PU146" s="176"/>
      <c r="PV146" s="176"/>
      <c r="QK146" s="176"/>
      <c r="QL146" s="176"/>
      <c r="QM146" s="176"/>
      <c r="QN146" s="176"/>
      <c r="QO146" s="176"/>
      <c r="QP146" s="176"/>
      <c r="QQ146" s="176"/>
    </row>
    <row r="147" spans="1:459" s="159" customFormat="1" ht="20.100000000000001" customHeight="1" outlineLevel="4">
      <c r="A147" s="173"/>
      <c r="B147" s="162" t="s">
        <v>536</v>
      </c>
      <c r="C147" s="128" t="s">
        <v>530</v>
      </c>
      <c r="D147" s="129"/>
      <c r="E147" s="174"/>
      <c r="F147" s="219">
        <f t="shared" si="108"/>
        <v>45716</v>
      </c>
      <c r="G147" s="220">
        <f t="shared" si="106"/>
        <v>45722</v>
      </c>
      <c r="H147" s="156">
        <v>7</v>
      </c>
      <c r="I147" s="175">
        <f t="shared" ca="1" si="105"/>
        <v>0</v>
      </c>
      <c r="J147" s="207">
        <f t="shared" ca="1" si="107"/>
        <v>0</v>
      </c>
      <c r="K147" s="130">
        <v>0</v>
      </c>
      <c r="IP147" s="176"/>
      <c r="IQ147" s="176"/>
      <c r="IR147" s="176"/>
      <c r="IS147" s="176"/>
      <c r="IT147" s="176"/>
      <c r="IU147" s="176"/>
      <c r="IV147" s="176"/>
      <c r="JK147" s="176"/>
      <c r="JL147" s="176"/>
      <c r="JM147" s="176"/>
      <c r="JN147" s="176"/>
      <c r="JO147" s="176"/>
      <c r="JP147" s="176"/>
      <c r="JQ147" s="176"/>
      <c r="PP147" s="176"/>
      <c r="PQ147" s="176"/>
      <c r="PR147" s="176"/>
      <c r="PS147" s="176"/>
      <c r="PT147" s="176"/>
      <c r="PU147" s="176"/>
      <c r="PV147" s="176"/>
      <c r="QK147" s="176"/>
      <c r="QL147" s="176"/>
      <c r="QM147" s="176"/>
      <c r="QN147" s="176"/>
      <c r="QO147" s="176"/>
      <c r="QP147" s="176"/>
      <c r="QQ147" s="176"/>
    </row>
    <row r="148" spans="1:459" s="159" customFormat="1" ht="20.100000000000001" customHeight="1" outlineLevel="4">
      <c r="A148" s="173"/>
      <c r="B148" s="162" t="s">
        <v>536</v>
      </c>
      <c r="C148" s="128" t="s">
        <v>531</v>
      </c>
      <c r="D148" s="129"/>
      <c r="E148" s="174"/>
      <c r="F148" s="219">
        <f>G147</f>
        <v>45722</v>
      </c>
      <c r="G148" s="220">
        <f t="shared" si="106"/>
        <v>45724</v>
      </c>
      <c r="H148" s="156">
        <v>3</v>
      </c>
      <c r="I148" s="175">
        <f t="shared" ca="1" si="105"/>
        <v>0</v>
      </c>
      <c r="J148" s="207">
        <f t="shared" ca="1" si="107"/>
        <v>0</v>
      </c>
      <c r="K148" s="130">
        <v>0</v>
      </c>
      <c r="IP148" s="176"/>
      <c r="IQ148" s="176"/>
      <c r="IR148" s="176"/>
      <c r="IS148" s="176"/>
      <c r="IT148" s="176"/>
      <c r="IU148" s="176"/>
      <c r="IV148" s="176"/>
      <c r="JK148" s="176"/>
      <c r="JL148" s="176"/>
      <c r="JM148" s="176"/>
      <c r="JN148" s="176"/>
      <c r="JO148" s="176"/>
      <c r="JP148" s="176"/>
      <c r="JQ148" s="176"/>
      <c r="PP148" s="176"/>
      <c r="PQ148" s="176"/>
      <c r="PR148" s="176"/>
      <c r="PS148" s="176"/>
      <c r="PT148" s="176"/>
      <c r="PU148" s="176"/>
      <c r="PV148" s="176"/>
      <c r="QK148" s="176"/>
      <c r="QL148" s="176"/>
      <c r="QM148" s="176"/>
      <c r="QN148" s="176"/>
      <c r="QO148" s="176"/>
      <c r="QP148" s="176"/>
      <c r="QQ148" s="176"/>
    </row>
    <row r="149" spans="1:459" s="159" customFormat="1" ht="20.100000000000001" customHeight="1" outlineLevel="4">
      <c r="A149" s="173"/>
      <c r="B149" s="162" t="s">
        <v>536</v>
      </c>
      <c r="C149" s="128" t="s">
        <v>532</v>
      </c>
      <c r="D149" s="129"/>
      <c r="E149" s="174"/>
      <c r="F149" s="219">
        <f t="shared" ref="F149:F150" si="109">G148+1</f>
        <v>45725</v>
      </c>
      <c r="G149" s="220">
        <f t="shared" si="106"/>
        <v>45725</v>
      </c>
      <c r="H149" s="156">
        <v>1</v>
      </c>
      <c r="I149" s="175">
        <f t="shared" ca="1" si="105"/>
        <v>0</v>
      </c>
      <c r="J149" s="207">
        <f t="shared" ca="1" si="107"/>
        <v>0</v>
      </c>
      <c r="K149" s="130">
        <v>0</v>
      </c>
      <c r="IP149" s="176"/>
      <c r="IQ149" s="176"/>
      <c r="IR149" s="176"/>
      <c r="IS149" s="176"/>
      <c r="IT149" s="176"/>
      <c r="IU149" s="176"/>
      <c r="IV149" s="176"/>
      <c r="JK149" s="176"/>
      <c r="JL149" s="176"/>
      <c r="JM149" s="176"/>
      <c r="JN149" s="176"/>
      <c r="JO149" s="176"/>
      <c r="JP149" s="176"/>
      <c r="JQ149" s="176"/>
      <c r="PP149" s="176"/>
      <c r="PQ149" s="176"/>
      <c r="PR149" s="176"/>
      <c r="PS149" s="176"/>
      <c r="PT149" s="176"/>
      <c r="PU149" s="176"/>
      <c r="PV149" s="176"/>
      <c r="QK149" s="176"/>
      <c r="QL149" s="176"/>
      <c r="QM149" s="176"/>
      <c r="QN149" s="176"/>
      <c r="QO149" s="176"/>
      <c r="QP149" s="176"/>
      <c r="QQ149" s="176"/>
    </row>
    <row r="150" spans="1:459" s="159" customFormat="1" ht="20.100000000000001" customHeight="1" outlineLevel="4">
      <c r="A150" s="173"/>
      <c r="B150" s="162" t="s">
        <v>536</v>
      </c>
      <c r="C150" s="128" t="s">
        <v>405</v>
      </c>
      <c r="D150" s="129"/>
      <c r="E150" s="174"/>
      <c r="F150" s="219">
        <f t="shared" si="109"/>
        <v>45726</v>
      </c>
      <c r="G150" s="220">
        <f t="shared" si="106"/>
        <v>45728</v>
      </c>
      <c r="H150" s="156">
        <v>3</v>
      </c>
      <c r="I150" s="175">
        <f t="shared" ca="1" si="105"/>
        <v>0</v>
      </c>
      <c r="J150" s="207">
        <f t="shared" ca="1" si="107"/>
        <v>0</v>
      </c>
      <c r="K150" s="130">
        <v>0</v>
      </c>
      <c r="IP150" s="176"/>
      <c r="IQ150" s="176"/>
      <c r="IR150" s="176"/>
      <c r="IS150" s="176"/>
      <c r="IT150" s="176"/>
      <c r="IU150" s="176"/>
      <c r="IV150" s="176"/>
      <c r="JK150" s="176"/>
      <c r="JL150" s="176"/>
      <c r="JM150" s="176"/>
      <c r="JN150" s="176"/>
      <c r="JO150" s="176"/>
      <c r="JP150" s="176"/>
      <c r="JQ150" s="176"/>
      <c r="PP150" s="176"/>
      <c r="PQ150" s="176"/>
      <c r="PR150" s="176"/>
      <c r="PS150" s="176"/>
      <c r="PT150" s="176"/>
      <c r="PU150" s="176"/>
      <c r="PV150" s="176"/>
      <c r="QK150" s="176"/>
      <c r="QL150" s="176"/>
      <c r="QM150" s="176"/>
      <c r="QN150" s="176"/>
      <c r="QO150" s="176"/>
      <c r="QP150" s="176"/>
      <c r="QQ150" s="176"/>
    </row>
    <row r="151" spans="1:459" s="159" customFormat="1" ht="20.100000000000001" customHeight="1" outlineLevel="4">
      <c r="A151" s="173"/>
      <c r="B151" s="162" t="s">
        <v>536</v>
      </c>
      <c r="C151" s="128" t="s">
        <v>533</v>
      </c>
      <c r="D151" s="129"/>
      <c r="E151" s="174"/>
      <c r="F151" s="219">
        <f>F150</f>
        <v>45726</v>
      </c>
      <c r="G151" s="220">
        <f t="shared" si="106"/>
        <v>45726</v>
      </c>
      <c r="H151" s="156">
        <v>1</v>
      </c>
      <c r="I151" s="175">
        <f t="shared" ca="1" si="105"/>
        <v>0</v>
      </c>
      <c r="J151" s="207">
        <f t="shared" ca="1" si="107"/>
        <v>0</v>
      </c>
      <c r="K151" s="130">
        <v>0</v>
      </c>
      <c r="IP151" s="176"/>
      <c r="IQ151" s="176"/>
      <c r="IR151" s="176"/>
      <c r="IS151" s="176"/>
      <c r="IT151" s="176"/>
      <c r="IU151" s="176"/>
      <c r="IV151" s="176"/>
      <c r="JK151" s="176"/>
      <c r="JL151" s="176"/>
      <c r="JM151" s="176"/>
      <c r="JN151" s="176"/>
      <c r="JO151" s="176"/>
      <c r="JP151" s="176"/>
      <c r="JQ151" s="176"/>
      <c r="PP151" s="176"/>
      <c r="PQ151" s="176"/>
      <c r="PR151" s="176"/>
      <c r="PS151" s="176"/>
      <c r="PT151" s="176"/>
      <c r="PU151" s="176"/>
      <c r="PV151" s="176"/>
      <c r="QK151" s="176"/>
      <c r="QL151" s="176"/>
      <c r="QM151" s="176"/>
      <c r="QN151" s="176"/>
      <c r="QO151" s="176"/>
      <c r="QP151" s="176"/>
      <c r="QQ151" s="176"/>
    </row>
    <row r="152" spans="1:459" s="159" customFormat="1" ht="20.100000000000001" customHeight="1" outlineLevel="4">
      <c r="A152" s="173"/>
      <c r="B152" s="162" t="s">
        <v>536</v>
      </c>
      <c r="C152" s="128" t="s">
        <v>534</v>
      </c>
      <c r="D152" s="129"/>
      <c r="E152" s="174"/>
      <c r="F152" s="219">
        <f>G150+1</f>
        <v>45729</v>
      </c>
      <c r="G152" s="220">
        <f t="shared" si="106"/>
        <v>45735</v>
      </c>
      <c r="H152" s="156">
        <v>7</v>
      </c>
      <c r="I152" s="175">
        <f t="shared" ca="1" si="105"/>
        <v>0</v>
      </c>
      <c r="J152" s="207">
        <f t="shared" ca="1" si="107"/>
        <v>0</v>
      </c>
      <c r="K152" s="130">
        <v>0</v>
      </c>
      <c r="IP152" s="176"/>
      <c r="IQ152" s="176"/>
      <c r="IR152" s="176"/>
      <c r="IS152" s="176"/>
      <c r="IT152" s="176"/>
      <c r="IU152" s="176"/>
      <c r="IV152" s="176"/>
      <c r="JK152" s="176"/>
      <c r="JL152" s="176"/>
      <c r="JM152" s="176"/>
      <c r="JN152" s="176"/>
      <c r="JO152" s="176"/>
      <c r="JP152" s="176"/>
      <c r="JQ152" s="176"/>
      <c r="PP152" s="176"/>
      <c r="PQ152" s="176"/>
      <c r="PR152" s="176"/>
      <c r="PS152" s="176"/>
      <c r="PT152" s="176"/>
      <c r="PU152" s="176"/>
      <c r="PV152" s="176"/>
      <c r="QK152" s="176"/>
      <c r="QL152" s="176"/>
      <c r="QM152" s="176"/>
      <c r="QN152" s="176"/>
      <c r="QO152" s="176"/>
      <c r="QP152" s="176"/>
      <c r="QQ152" s="176"/>
    </row>
    <row r="153" spans="1:459" s="151" customFormat="1" ht="20.100000000000001" customHeight="1" outlineLevel="1">
      <c r="A153" s="122" t="s">
        <v>535</v>
      </c>
      <c r="B153" s="123" t="s">
        <v>505</v>
      </c>
      <c r="C153" s="124" t="s">
        <v>413</v>
      </c>
      <c r="D153" s="125"/>
      <c r="E153" s="171"/>
      <c r="F153" s="218">
        <f>MIN(F154:F163)</f>
        <v>45727</v>
      </c>
      <c r="G153" s="218">
        <f>MAX(G154:G163)</f>
        <v>45756</v>
      </c>
      <c r="H153" s="126">
        <f t="shared" si="98"/>
        <v>30</v>
      </c>
      <c r="I153" s="127">
        <f t="shared" ca="1" si="105"/>
        <v>0</v>
      </c>
      <c r="J153" s="205">
        <f ca="1">AVERAGE(J154:J163)*2</f>
        <v>0</v>
      </c>
      <c r="K153" s="97">
        <f ca="1">I153+J153/H153</f>
        <v>0</v>
      </c>
      <c r="IP153" s="172"/>
      <c r="IQ153" s="172"/>
      <c r="IR153" s="172"/>
      <c r="IS153" s="172"/>
      <c r="IT153" s="172"/>
      <c r="IU153" s="172"/>
      <c r="IV153" s="172"/>
      <c r="JK153" s="172"/>
      <c r="JL153" s="172"/>
      <c r="JM153" s="172"/>
      <c r="JN153" s="172"/>
      <c r="JO153" s="172"/>
      <c r="JP153" s="172"/>
      <c r="JQ153" s="172"/>
      <c r="PP153" s="172"/>
      <c r="PQ153" s="172"/>
      <c r="PR153" s="172"/>
      <c r="PS153" s="172"/>
      <c r="PT153" s="172"/>
      <c r="PU153" s="172"/>
      <c r="PV153" s="172"/>
      <c r="QK153" s="172"/>
      <c r="QL153" s="172"/>
      <c r="QM153" s="172"/>
      <c r="QN153" s="172"/>
      <c r="QO153" s="172"/>
      <c r="QP153" s="172"/>
      <c r="QQ153" s="172"/>
    </row>
    <row r="154" spans="1:459" s="159" customFormat="1" ht="20.100000000000001" customHeight="1" outlineLevel="4">
      <c r="A154" s="173"/>
      <c r="B154" s="162" t="s">
        <v>505</v>
      </c>
      <c r="C154" s="128" t="s">
        <v>525</v>
      </c>
      <c r="D154" s="129"/>
      <c r="E154" s="174"/>
      <c r="F154" s="219">
        <f>G129+1</f>
        <v>45727</v>
      </c>
      <c r="G154" s="220">
        <f t="shared" ref="G154:G163" si="110">F154+H154-1</f>
        <v>45731</v>
      </c>
      <c r="H154" s="156">
        <v>5</v>
      </c>
      <c r="I154" s="175">
        <f t="shared" ca="1" si="105"/>
        <v>0</v>
      </c>
      <c r="J154" s="207">
        <f t="shared" ref="J154:J163" ca="1" si="111">H154*K154-H154*I154</f>
        <v>0</v>
      </c>
      <c r="K154" s="130">
        <v>0</v>
      </c>
      <c r="IP154" s="176"/>
      <c r="IQ154" s="176"/>
      <c r="IR154" s="176"/>
      <c r="IS154" s="176"/>
      <c r="IT154" s="176"/>
      <c r="IU154" s="176"/>
      <c r="IV154" s="176"/>
      <c r="JK154" s="176"/>
      <c r="JL154" s="176"/>
      <c r="JM154" s="176"/>
      <c r="JN154" s="176"/>
      <c r="JO154" s="176"/>
      <c r="JP154" s="176"/>
      <c r="JQ154" s="176"/>
      <c r="PP154" s="176"/>
      <c r="PQ154" s="176"/>
      <c r="PR154" s="176"/>
      <c r="PS154" s="176"/>
      <c r="PT154" s="176"/>
      <c r="PU154" s="176"/>
      <c r="PV154" s="176"/>
      <c r="QK154" s="176"/>
      <c r="QL154" s="176"/>
      <c r="QM154" s="176"/>
      <c r="QN154" s="176"/>
      <c r="QO154" s="176"/>
      <c r="QP154" s="176"/>
      <c r="QQ154" s="176"/>
    </row>
    <row r="155" spans="1:459" s="159" customFormat="1" ht="20.100000000000001" customHeight="1" outlineLevel="4">
      <c r="A155" s="173"/>
      <c r="B155" s="162" t="s">
        <v>505</v>
      </c>
      <c r="C155" s="128" t="s">
        <v>526</v>
      </c>
      <c r="D155" s="129"/>
      <c r="E155" s="174"/>
      <c r="F155" s="219">
        <f>G154+1</f>
        <v>45732</v>
      </c>
      <c r="G155" s="220">
        <f t="shared" si="110"/>
        <v>45733</v>
      </c>
      <c r="H155" s="156">
        <v>2</v>
      </c>
      <c r="I155" s="175">
        <f t="shared" ca="1" si="105"/>
        <v>0</v>
      </c>
      <c r="J155" s="207">
        <f t="shared" ca="1" si="111"/>
        <v>0</v>
      </c>
      <c r="K155" s="130">
        <v>0</v>
      </c>
      <c r="IP155" s="176"/>
      <c r="IQ155" s="176"/>
      <c r="IR155" s="176"/>
      <c r="IS155" s="176"/>
      <c r="IT155" s="176"/>
      <c r="IU155" s="176"/>
      <c r="IV155" s="176"/>
      <c r="JK155" s="176"/>
      <c r="JL155" s="176"/>
      <c r="JM155" s="176"/>
      <c r="JN155" s="176"/>
      <c r="JO155" s="176"/>
      <c r="JP155" s="176"/>
      <c r="JQ155" s="176"/>
      <c r="PP155" s="176"/>
      <c r="PQ155" s="176"/>
      <c r="PR155" s="176"/>
      <c r="PS155" s="176"/>
      <c r="PT155" s="176"/>
      <c r="PU155" s="176"/>
      <c r="PV155" s="176"/>
      <c r="QK155" s="176"/>
      <c r="QL155" s="176"/>
      <c r="QM155" s="176"/>
      <c r="QN155" s="176"/>
      <c r="QO155" s="176"/>
      <c r="QP155" s="176"/>
      <c r="QQ155" s="176"/>
    </row>
    <row r="156" spans="1:459" s="159" customFormat="1" ht="20.100000000000001" customHeight="1" outlineLevel="4">
      <c r="A156" s="173"/>
      <c r="B156" s="162" t="s">
        <v>537</v>
      </c>
      <c r="C156" s="128" t="s">
        <v>528</v>
      </c>
      <c r="D156" s="129"/>
      <c r="E156" s="174"/>
      <c r="F156" s="219">
        <f>G155+1</f>
        <v>45734</v>
      </c>
      <c r="G156" s="220">
        <f t="shared" si="110"/>
        <v>45734</v>
      </c>
      <c r="H156" s="156">
        <v>1</v>
      </c>
      <c r="I156" s="175">
        <f t="shared" ca="1" si="105"/>
        <v>0</v>
      </c>
      <c r="J156" s="207">
        <f t="shared" ca="1" si="111"/>
        <v>0</v>
      </c>
      <c r="K156" s="130">
        <v>0</v>
      </c>
      <c r="IP156" s="176"/>
      <c r="IQ156" s="176"/>
      <c r="IR156" s="176"/>
      <c r="IS156" s="176"/>
      <c r="IT156" s="176"/>
      <c r="IU156" s="176"/>
      <c r="IV156" s="176"/>
      <c r="JK156" s="176"/>
      <c r="JL156" s="176"/>
      <c r="JM156" s="176"/>
      <c r="JN156" s="176"/>
      <c r="JO156" s="176"/>
      <c r="JP156" s="176"/>
      <c r="JQ156" s="176"/>
      <c r="PP156" s="176"/>
      <c r="PQ156" s="176"/>
      <c r="PR156" s="176"/>
      <c r="PS156" s="176"/>
      <c r="PT156" s="176"/>
      <c r="PU156" s="176"/>
      <c r="PV156" s="176"/>
      <c r="QK156" s="176"/>
      <c r="QL156" s="176"/>
      <c r="QM156" s="176"/>
      <c r="QN156" s="176"/>
      <c r="QO156" s="176"/>
      <c r="QP156" s="176"/>
      <c r="QQ156" s="176"/>
    </row>
    <row r="157" spans="1:459" s="159" customFormat="1" ht="20.100000000000001" customHeight="1" outlineLevel="4">
      <c r="A157" s="173"/>
      <c r="B157" s="162" t="s">
        <v>537</v>
      </c>
      <c r="C157" s="128" t="s">
        <v>529</v>
      </c>
      <c r="D157" s="129"/>
      <c r="E157" s="174"/>
      <c r="F157" s="219">
        <f t="shared" ref="F157:F158" si="112">G156+1</f>
        <v>45735</v>
      </c>
      <c r="G157" s="220">
        <f t="shared" si="110"/>
        <v>45736</v>
      </c>
      <c r="H157" s="156">
        <v>2</v>
      </c>
      <c r="I157" s="175">
        <f t="shared" ca="1" si="105"/>
        <v>0</v>
      </c>
      <c r="J157" s="207">
        <f t="shared" ca="1" si="111"/>
        <v>0</v>
      </c>
      <c r="K157" s="130">
        <v>0</v>
      </c>
      <c r="IP157" s="176"/>
      <c r="IQ157" s="176"/>
      <c r="IR157" s="176"/>
      <c r="IS157" s="176"/>
      <c r="IT157" s="176"/>
      <c r="IU157" s="176"/>
      <c r="IV157" s="176"/>
      <c r="JK157" s="176"/>
      <c r="JL157" s="176"/>
      <c r="JM157" s="176"/>
      <c r="JN157" s="176"/>
      <c r="JO157" s="176"/>
      <c r="JP157" s="176"/>
      <c r="JQ157" s="176"/>
      <c r="PP157" s="176"/>
      <c r="PQ157" s="176"/>
      <c r="PR157" s="176"/>
      <c r="PS157" s="176"/>
      <c r="PT157" s="176"/>
      <c r="PU157" s="176"/>
      <c r="PV157" s="176"/>
      <c r="QK157" s="176"/>
      <c r="QL157" s="176"/>
      <c r="QM157" s="176"/>
      <c r="QN157" s="176"/>
      <c r="QO157" s="176"/>
      <c r="QP157" s="176"/>
      <c r="QQ157" s="176"/>
    </row>
    <row r="158" spans="1:459" s="159" customFormat="1" ht="20.100000000000001" customHeight="1" outlineLevel="4">
      <c r="A158" s="173"/>
      <c r="B158" s="162" t="s">
        <v>537</v>
      </c>
      <c r="C158" s="128" t="s">
        <v>530</v>
      </c>
      <c r="D158" s="129"/>
      <c r="E158" s="174"/>
      <c r="F158" s="219">
        <f t="shared" si="112"/>
        <v>45737</v>
      </c>
      <c r="G158" s="220">
        <f t="shared" si="110"/>
        <v>45743</v>
      </c>
      <c r="H158" s="156">
        <v>7</v>
      </c>
      <c r="I158" s="175">
        <f t="shared" ca="1" si="105"/>
        <v>0</v>
      </c>
      <c r="J158" s="207">
        <f t="shared" ca="1" si="111"/>
        <v>0</v>
      </c>
      <c r="K158" s="130">
        <v>0</v>
      </c>
      <c r="IP158" s="176"/>
      <c r="IQ158" s="176"/>
      <c r="IR158" s="176"/>
      <c r="IS158" s="176"/>
      <c r="IT158" s="176"/>
      <c r="IU158" s="176"/>
      <c r="IV158" s="176"/>
      <c r="JK158" s="176"/>
      <c r="JL158" s="176"/>
      <c r="JM158" s="176"/>
      <c r="JN158" s="176"/>
      <c r="JO158" s="176"/>
      <c r="JP158" s="176"/>
      <c r="JQ158" s="176"/>
      <c r="PP158" s="176"/>
      <c r="PQ158" s="176"/>
      <c r="PR158" s="176"/>
      <c r="PS158" s="176"/>
      <c r="PT158" s="176"/>
      <c r="PU158" s="176"/>
      <c r="PV158" s="176"/>
      <c r="QK158" s="176"/>
      <c r="QL158" s="176"/>
      <c r="QM158" s="176"/>
      <c r="QN158" s="176"/>
      <c r="QO158" s="176"/>
      <c r="QP158" s="176"/>
      <c r="QQ158" s="176"/>
    </row>
    <row r="159" spans="1:459" s="159" customFormat="1" ht="20.100000000000001" customHeight="1" outlineLevel="4">
      <c r="A159" s="173"/>
      <c r="B159" s="162" t="s">
        <v>537</v>
      </c>
      <c r="C159" s="128" t="s">
        <v>531</v>
      </c>
      <c r="D159" s="129"/>
      <c r="E159" s="174"/>
      <c r="F159" s="219">
        <f>G158</f>
        <v>45743</v>
      </c>
      <c r="G159" s="220">
        <f t="shared" si="110"/>
        <v>45745</v>
      </c>
      <c r="H159" s="156">
        <v>3</v>
      </c>
      <c r="I159" s="175">
        <f t="shared" ca="1" si="105"/>
        <v>0</v>
      </c>
      <c r="J159" s="207">
        <f t="shared" ca="1" si="111"/>
        <v>0</v>
      </c>
      <c r="K159" s="130">
        <v>0</v>
      </c>
      <c r="IP159" s="176"/>
      <c r="IQ159" s="176"/>
      <c r="IR159" s="176"/>
      <c r="IS159" s="176"/>
      <c r="IT159" s="176"/>
      <c r="IU159" s="176"/>
      <c r="IV159" s="176"/>
      <c r="JK159" s="176"/>
      <c r="JL159" s="176"/>
      <c r="JM159" s="176"/>
      <c r="JN159" s="176"/>
      <c r="JO159" s="176"/>
      <c r="JP159" s="176"/>
      <c r="JQ159" s="176"/>
      <c r="PP159" s="176"/>
      <c r="PQ159" s="176"/>
      <c r="PR159" s="176"/>
      <c r="PS159" s="176"/>
      <c r="PT159" s="176"/>
      <c r="PU159" s="176"/>
      <c r="PV159" s="176"/>
      <c r="QK159" s="176"/>
      <c r="QL159" s="176"/>
      <c r="QM159" s="176"/>
      <c r="QN159" s="176"/>
      <c r="QO159" s="176"/>
      <c r="QP159" s="176"/>
      <c r="QQ159" s="176"/>
    </row>
    <row r="160" spans="1:459" s="159" customFormat="1" ht="20.100000000000001" customHeight="1" outlineLevel="4">
      <c r="A160" s="173"/>
      <c r="B160" s="162" t="s">
        <v>537</v>
      </c>
      <c r="C160" s="128" t="s">
        <v>532</v>
      </c>
      <c r="D160" s="129"/>
      <c r="E160" s="174"/>
      <c r="F160" s="219">
        <f t="shared" ref="F160:F161" si="113">G159+1</f>
        <v>45746</v>
      </c>
      <c r="G160" s="220">
        <f t="shared" si="110"/>
        <v>45746</v>
      </c>
      <c r="H160" s="156">
        <v>1</v>
      </c>
      <c r="I160" s="175">
        <f t="shared" ca="1" si="105"/>
        <v>0</v>
      </c>
      <c r="J160" s="207">
        <f t="shared" ca="1" si="111"/>
        <v>0</v>
      </c>
      <c r="K160" s="130">
        <v>0</v>
      </c>
      <c r="IP160" s="176"/>
      <c r="IQ160" s="176"/>
      <c r="IR160" s="176"/>
      <c r="IS160" s="176"/>
      <c r="IT160" s="176"/>
      <c r="IU160" s="176"/>
      <c r="IV160" s="176"/>
      <c r="JK160" s="176"/>
      <c r="JL160" s="176"/>
      <c r="JM160" s="176"/>
      <c r="JN160" s="176"/>
      <c r="JO160" s="176"/>
      <c r="JP160" s="176"/>
      <c r="JQ160" s="176"/>
      <c r="PP160" s="176"/>
      <c r="PQ160" s="176"/>
      <c r="PR160" s="176"/>
      <c r="PS160" s="176"/>
      <c r="PT160" s="176"/>
      <c r="PU160" s="176"/>
      <c r="PV160" s="176"/>
      <c r="QK160" s="176"/>
      <c r="QL160" s="176"/>
      <c r="QM160" s="176"/>
      <c r="QN160" s="176"/>
      <c r="QO160" s="176"/>
      <c r="QP160" s="176"/>
      <c r="QQ160" s="176"/>
    </row>
    <row r="161" spans="1:459" s="159" customFormat="1" ht="20.100000000000001" customHeight="1" outlineLevel="4">
      <c r="A161" s="173"/>
      <c r="B161" s="162" t="s">
        <v>537</v>
      </c>
      <c r="C161" s="128" t="s">
        <v>405</v>
      </c>
      <c r="D161" s="129"/>
      <c r="E161" s="174"/>
      <c r="F161" s="219">
        <f t="shared" si="113"/>
        <v>45747</v>
      </c>
      <c r="G161" s="220">
        <f t="shared" si="110"/>
        <v>45749</v>
      </c>
      <c r="H161" s="156">
        <v>3</v>
      </c>
      <c r="I161" s="175">
        <f t="shared" ca="1" si="105"/>
        <v>0</v>
      </c>
      <c r="J161" s="207">
        <f t="shared" ca="1" si="111"/>
        <v>0</v>
      </c>
      <c r="K161" s="130">
        <v>0</v>
      </c>
      <c r="IP161" s="176"/>
      <c r="IQ161" s="176"/>
      <c r="IR161" s="176"/>
      <c r="IS161" s="176"/>
      <c r="IT161" s="176"/>
      <c r="IU161" s="176"/>
      <c r="IV161" s="176"/>
      <c r="JK161" s="176"/>
      <c r="JL161" s="176"/>
      <c r="JM161" s="176"/>
      <c r="JN161" s="176"/>
      <c r="JO161" s="176"/>
      <c r="JP161" s="176"/>
      <c r="JQ161" s="176"/>
      <c r="PP161" s="176"/>
      <c r="PQ161" s="176"/>
      <c r="PR161" s="176"/>
      <c r="PS161" s="176"/>
      <c r="PT161" s="176"/>
      <c r="PU161" s="176"/>
      <c r="PV161" s="176"/>
      <c r="QK161" s="176"/>
      <c r="QL161" s="176"/>
      <c r="QM161" s="176"/>
      <c r="QN161" s="176"/>
      <c r="QO161" s="176"/>
      <c r="QP161" s="176"/>
      <c r="QQ161" s="176"/>
    </row>
    <row r="162" spans="1:459" s="159" customFormat="1" ht="20.100000000000001" customHeight="1" outlineLevel="4">
      <c r="A162" s="173"/>
      <c r="B162" s="162" t="s">
        <v>537</v>
      </c>
      <c r="C162" s="128" t="s">
        <v>533</v>
      </c>
      <c r="D162" s="129"/>
      <c r="E162" s="174"/>
      <c r="F162" s="219">
        <f>F161</f>
        <v>45747</v>
      </c>
      <c r="G162" s="220">
        <f t="shared" si="110"/>
        <v>45747</v>
      </c>
      <c r="H162" s="156">
        <v>1</v>
      </c>
      <c r="I162" s="175">
        <f t="shared" ca="1" si="105"/>
        <v>0</v>
      </c>
      <c r="J162" s="207">
        <f t="shared" ca="1" si="111"/>
        <v>0</v>
      </c>
      <c r="K162" s="130">
        <v>0</v>
      </c>
      <c r="IP162" s="176"/>
      <c r="IQ162" s="176"/>
      <c r="IR162" s="176"/>
      <c r="IS162" s="176"/>
      <c r="IT162" s="176"/>
      <c r="IU162" s="176"/>
      <c r="IV162" s="176"/>
      <c r="JK162" s="176"/>
      <c r="JL162" s="176"/>
      <c r="JM162" s="176"/>
      <c r="JN162" s="176"/>
      <c r="JO162" s="176"/>
      <c r="JP162" s="176"/>
      <c r="JQ162" s="176"/>
      <c r="PP162" s="176"/>
      <c r="PQ162" s="176"/>
      <c r="PR162" s="176"/>
      <c r="PS162" s="176"/>
      <c r="PT162" s="176"/>
      <c r="PU162" s="176"/>
      <c r="PV162" s="176"/>
      <c r="QK162" s="176"/>
      <c r="QL162" s="176"/>
      <c r="QM162" s="176"/>
      <c r="QN162" s="176"/>
      <c r="QO162" s="176"/>
      <c r="QP162" s="176"/>
      <c r="QQ162" s="176"/>
    </row>
    <row r="163" spans="1:459" s="159" customFormat="1" ht="20.100000000000001" customHeight="1" outlineLevel="4">
      <c r="A163" s="173"/>
      <c r="B163" s="162" t="s">
        <v>537</v>
      </c>
      <c r="C163" s="128" t="s">
        <v>534</v>
      </c>
      <c r="D163" s="129"/>
      <c r="E163" s="174"/>
      <c r="F163" s="219">
        <f>G161+1</f>
        <v>45750</v>
      </c>
      <c r="G163" s="220">
        <f t="shared" si="110"/>
        <v>45756</v>
      </c>
      <c r="H163" s="156">
        <v>7</v>
      </c>
      <c r="I163" s="175">
        <f t="shared" ca="1" si="105"/>
        <v>0</v>
      </c>
      <c r="J163" s="207">
        <f t="shared" ca="1" si="111"/>
        <v>0</v>
      </c>
      <c r="K163" s="130">
        <v>0</v>
      </c>
      <c r="IP163" s="176"/>
      <c r="IQ163" s="176"/>
      <c r="IR163" s="176"/>
      <c r="IS163" s="176"/>
      <c r="IT163" s="176"/>
      <c r="IU163" s="176"/>
      <c r="IV163" s="176"/>
      <c r="JK163" s="176"/>
      <c r="JL163" s="176"/>
      <c r="JM163" s="176"/>
      <c r="JN163" s="176"/>
      <c r="JO163" s="176"/>
      <c r="JP163" s="176"/>
      <c r="JQ163" s="176"/>
      <c r="PP163" s="176"/>
      <c r="PQ163" s="176"/>
      <c r="PR163" s="176"/>
      <c r="PS163" s="176"/>
      <c r="PT163" s="176"/>
      <c r="PU163" s="176"/>
      <c r="PV163" s="176"/>
      <c r="QK163" s="176"/>
      <c r="QL163" s="176"/>
      <c r="QM163" s="176"/>
      <c r="QN163" s="176"/>
      <c r="QO163" s="176"/>
      <c r="QP163" s="176"/>
      <c r="QQ163" s="176"/>
    </row>
    <row r="164" spans="1:459" s="151" customFormat="1" ht="20.100000000000001" customHeight="1" outlineLevel="1">
      <c r="A164" s="122" t="s">
        <v>535</v>
      </c>
      <c r="B164" s="123" t="s">
        <v>506</v>
      </c>
      <c r="C164" s="124" t="s">
        <v>413</v>
      </c>
      <c r="D164" s="125"/>
      <c r="E164" s="171"/>
      <c r="F164" s="218">
        <f>MIN(F165:F174)</f>
        <v>45748</v>
      </c>
      <c r="G164" s="218">
        <f>MAX(G165:G174)</f>
        <v>45777</v>
      </c>
      <c r="H164" s="126">
        <f t="shared" si="98"/>
        <v>30</v>
      </c>
      <c r="I164" s="127">
        <f t="shared" ca="1" si="105"/>
        <v>0</v>
      </c>
      <c r="J164" s="205">
        <f ca="1">AVERAGE(J165:J174)*2</f>
        <v>0</v>
      </c>
      <c r="K164" s="97">
        <f ca="1">I164+J164/H164</f>
        <v>0</v>
      </c>
      <c r="IP164" s="172"/>
      <c r="IQ164" s="172"/>
      <c r="IR164" s="172"/>
      <c r="IS164" s="172"/>
      <c r="IT164" s="172"/>
      <c r="IU164" s="172"/>
      <c r="IV164" s="172"/>
      <c r="JK164" s="172"/>
      <c r="JL164" s="172"/>
      <c r="JM164" s="172"/>
      <c r="JN164" s="172"/>
      <c r="JO164" s="172"/>
      <c r="JP164" s="172"/>
      <c r="JQ164" s="172"/>
      <c r="PP164" s="172"/>
      <c r="PQ164" s="172"/>
      <c r="PR164" s="172"/>
      <c r="PS164" s="172"/>
      <c r="PT164" s="172"/>
      <c r="PU164" s="172"/>
      <c r="PV164" s="172"/>
      <c r="QK164" s="172"/>
      <c r="QL164" s="172"/>
      <c r="QM164" s="172"/>
      <c r="QN164" s="172"/>
      <c r="QO164" s="172"/>
      <c r="QP164" s="172"/>
      <c r="QQ164" s="172"/>
    </row>
    <row r="165" spans="1:459" s="159" customFormat="1" ht="20.100000000000001" customHeight="1" outlineLevel="4">
      <c r="A165" s="173"/>
      <c r="B165" s="162" t="s">
        <v>506</v>
      </c>
      <c r="C165" s="128" t="s">
        <v>525</v>
      </c>
      <c r="D165" s="129"/>
      <c r="E165" s="174"/>
      <c r="F165" s="219">
        <f>G130+1</f>
        <v>45748</v>
      </c>
      <c r="G165" s="220">
        <f t="shared" ref="G165:G174" si="114">F165+H165-1</f>
        <v>45752</v>
      </c>
      <c r="H165" s="156">
        <v>5</v>
      </c>
      <c r="I165" s="175">
        <f t="shared" ca="1" si="105"/>
        <v>0</v>
      </c>
      <c r="J165" s="207">
        <f t="shared" ref="J165:J174" ca="1" si="115">H165*K165-H165*I165</f>
        <v>0</v>
      </c>
      <c r="K165" s="130">
        <v>0</v>
      </c>
      <c r="IP165" s="176"/>
      <c r="IQ165" s="176"/>
      <c r="IR165" s="176"/>
      <c r="IS165" s="176"/>
      <c r="IT165" s="176"/>
      <c r="IU165" s="176"/>
      <c r="IV165" s="176"/>
      <c r="JK165" s="176"/>
      <c r="JL165" s="176"/>
      <c r="JM165" s="176"/>
      <c r="JN165" s="176"/>
      <c r="JO165" s="176"/>
      <c r="JP165" s="176"/>
      <c r="JQ165" s="176"/>
      <c r="PP165" s="176"/>
      <c r="PQ165" s="176"/>
      <c r="PR165" s="176"/>
      <c r="PS165" s="176"/>
      <c r="PT165" s="176"/>
      <c r="PU165" s="176"/>
      <c r="PV165" s="176"/>
      <c r="QK165" s="176"/>
      <c r="QL165" s="176"/>
      <c r="QM165" s="176"/>
      <c r="QN165" s="176"/>
      <c r="QO165" s="176"/>
      <c r="QP165" s="176"/>
      <c r="QQ165" s="176"/>
    </row>
    <row r="166" spans="1:459" s="159" customFormat="1" ht="20.100000000000001" customHeight="1" outlineLevel="4">
      <c r="A166" s="173"/>
      <c r="B166" s="162" t="s">
        <v>506</v>
      </c>
      <c r="C166" s="128" t="s">
        <v>526</v>
      </c>
      <c r="D166" s="129"/>
      <c r="E166" s="174"/>
      <c r="F166" s="219">
        <f>G165+1</f>
        <v>45753</v>
      </c>
      <c r="G166" s="220">
        <f t="shared" si="114"/>
        <v>45754</v>
      </c>
      <c r="H166" s="156">
        <v>2</v>
      </c>
      <c r="I166" s="175">
        <f t="shared" ca="1" si="105"/>
        <v>0</v>
      </c>
      <c r="J166" s="207">
        <f t="shared" ca="1" si="115"/>
        <v>0</v>
      </c>
      <c r="K166" s="130">
        <v>0</v>
      </c>
      <c r="IP166" s="176"/>
      <c r="IQ166" s="176"/>
      <c r="IR166" s="176"/>
      <c r="IS166" s="176"/>
      <c r="IT166" s="176"/>
      <c r="IU166" s="176"/>
      <c r="IV166" s="176"/>
      <c r="JK166" s="176"/>
      <c r="JL166" s="176"/>
      <c r="JM166" s="176"/>
      <c r="JN166" s="176"/>
      <c r="JO166" s="176"/>
      <c r="JP166" s="176"/>
      <c r="JQ166" s="176"/>
      <c r="PP166" s="176"/>
      <c r="PQ166" s="176"/>
      <c r="PR166" s="176"/>
      <c r="PS166" s="176"/>
      <c r="PT166" s="176"/>
      <c r="PU166" s="176"/>
      <c r="PV166" s="176"/>
      <c r="QK166" s="176"/>
      <c r="QL166" s="176"/>
      <c r="QM166" s="176"/>
      <c r="QN166" s="176"/>
      <c r="QO166" s="176"/>
      <c r="QP166" s="176"/>
      <c r="QQ166" s="176"/>
    </row>
    <row r="167" spans="1:459" s="159" customFormat="1" ht="20.100000000000001" customHeight="1" outlineLevel="4">
      <c r="A167" s="173"/>
      <c r="B167" s="162" t="s">
        <v>538</v>
      </c>
      <c r="C167" s="128" t="s">
        <v>528</v>
      </c>
      <c r="D167" s="129"/>
      <c r="E167" s="174"/>
      <c r="F167" s="219">
        <f>G166+1</f>
        <v>45755</v>
      </c>
      <c r="G167" s="220">
        <f t="shared" si="114"/>
        <v>45755</v>
      </c>
      <c r="H167" s="156">
        <v>1</v>
      </c>
      <c r="I167" s="175">
        <f t="shared" ca="1" si="105"/>
        <v>0</v>
      </c>
      <c r="J167" s="207">
        <f t="shared" ca="1" si="115"/>
        <v>0</v>
      </c>
      <c r="K167" s="130">
        <v>0</v>
      </c>
      <c r="IP167" s="176"/>
      <c r="IQ167" s="176"/>
      <c r="IR167" s="176"/>
      <c r="IS167" s="176"/>
      <c r="IT167" s="176"/>
      <c r="IU167" s="176"/>
      <c r="IV167" s="176"/>
      <c r="JK167" s="176"/>
      <c r="JL167" s="176"/>
      <c r="JM167" s="176"/>
      <c r="JN167" s="176"/>
      <c r="JO167" s="176"/>
      <c r="JP167" s="176"/>
      <c r="JQ167" s="176"/>
      <c r="PP167" s="176"/>
      <c r="PQ167" s="176"/>
      <c r="PR167" s="176"/>
      <c r="PS167" s="176"/>
      <c r="PT167" s="176"/>
      <c r="PU167" s="176"/>
      <c r="PV167" s="176"/>
      <c r="QK167" s="176"/>
      <c r="QL167" s="176"/>
      <c r="QM167" s="176"/>
      <c r="QN167" s="176"/>
      <c r="QO167" s="176"/>
      <c r="QP167" s="176"/>
      <c r="QQ167" s="176"/>
    </row>
    <row r="168" spans="1:459" s="159" customFormat="1" ht="20.100000000000001" customHeight="1" outlineLevel="4">
      <c r="A168" s="173"/>
      <c r="B168" s="162" t="s">
        <v>538</v>
      </c>
      <c r="C168" s="128" t="s">
        <v>529</v>
      </c>
      <c r="D168" s="129"/>
      <c r="E168" s="174"/>
      <c r="F168" s="219">
        <f t="shared" ref="F168:F169" si="116">G167+1</f>
        <v>45756</v>
      </c>
      <c r="G168" s="220">
        <f t="shared" si="114"/>
        <v>45757</v>
      </c>
      <c r="H168" s="156">
        <v>2</v>
      </c>
      <c r="I168" s="175">
        <f t="shared" ca="1" si="105"/>
        <v>0</v>
      </c>
      <c r="J168" s="207">
        <f t="shared" ca="1" si="115"/>
        <v>0</v>
      </c>
      <c r="K168" s="130">
        <v>0</v>
      </c>
      <c r="IP168" s="176"/>
      <c r="IQ168" s="176"/>
      <c r="IR168" s="176"/>
      <c r="IS168" s="176"/>
      <c r="IT168" s="176"/>
      <c r="IU168" s="176"/>
      <c r="IV168" s="176"/>
      <c r="JK168" s="176"/>
      <c r="JL168" s="176"/>
      <c r="JM168" s="176"/>
      <c r="JN168" s="176"/>
      <c r="JO168" s="176"/>
      <c r="JP168" s="176"/>
      <c r="JQ168" s="176"/>
      <c r="PP168" s="176"/>
      <c r="PQ168" s="176"/>
      <c r="PR168" s="176"/>
      <c r="PS168" s="176"/>
      <c r="PT168" s="176"/>
      <c r="PU168" s="176"/>
      <c r="PV168" s="176"/>
      <c r="QK168" s="176"/>
      <c r="QL168" s="176"/>
      <c r="QM168" s="176"/>
      <c r="QN168" s="176"/>
      <c r="QO168" s="176"/>
      <c r="QP168" s="176"/>
      <c r="QQ168" s="176"/>
    </row>
    <row r="169" spans="1:459" s="159" customFormat="1" ht="20.100000000000001" customHeight="1" outlineLevel="4">
      <c r="A169" s="173"/>
      <c r="B169" s="162" t="s">
        <v>538</v>
      </c>
      <c r="C169" s="128" t="s">
        <v>530</v>
      </c>
      <c r="D169" s="129"/>
      <c r="E169" s="174"/>
      <c r="F169" s="219">
        <f t="shared" si="116"/>
        <v>45758</v>
      </c>
      <c r="G169" s="220">
        <f t="shared" si="114"/>
        <v>45764</v>
      </c>
      <c r="H169" s="156">
        <v>7</v>
      </c>
      <c r="I169" s="175">
        <f t="shared" ca="1" si="105"/>
        <v>0</v>
      </c>
      <c r="J169" s="207">
        <f t="shared" ca="1" si="115"/>
        <v>0</v>
      </c>
      <c r="K169" s="130">
        <v>0</v>
      </c>
      <c r="IP169" s="176"/>
      <c r="IQ169" s="176"/>
      <c r="IR169" s="176"/>
      <c r="IS169" s="176"/>
      <c r="IT169" s="176"/>
      <c r="IU169" s="176"/>
      <c r="IV169" s="176"/>
      <c r="JK169" s="176"/>
      <c r="JL169" s="176"/>
      <c r="JM169" s="176"/>
      <c r="JN169" s="176"/>
      <c r="JO169" s="176"/>
      <c r="JP169" s="176"/>
      <c r="JQ169" s="176"/>
      <c r="PP169" s="176"/>
      <c r="PQ169" s="176"/>
      <c r="PR169" s="176"/>
      <c r="PS169" s="176"/>
      <c r="PT169" s="176"/>
      <c r="PU169" s="176"/>
      <c r="PV169" s="176"/>
      <c r="QK169" s="176"/>
      <c r="QL169" s="176"/>
      <c r="QM169" s="176"/>
      <c r="QN169" s="176"/>
      <c r="QO169" s="176"/>
      <c r="QP169" s="176"/>
      <c r="QQ169" s="176"/>
    </row>
    <row r="170" spans="1:459" s="159" customFormat="1" ht="20.100000000000001" customHeight="1" outlineLevel="4">
      <c r="A170" s="173"/>
      <c r="B170" s="162" t="s">
        <v>538</v>
      </c>
      <c r="C170" s="128" t="s">
        <v>531</v>
      </c>
      <c r="D170" s="129"/>
      <c r="E170" s="174"/>
      <c r="F170" s="219">
        <f>G169</f>
        <v>45764</v>
      </c>
      <c r="G170" s="220">
        <f t="shared" si="114"/>
        <v>45766</v>
      </c>
      <c r="H170" s="156">
        <v>3</v>
      </c>
      <c r="I170" s="175">
        <f t="shared" ca="1" si="105"/>
        <v>0</v>
      </c>
      <c r="J170" s="207">
        <f t="shared" ca="1" si="115"/>
        <v>0</v>
      </c>
      <c r="K170" s="130">
        <v>0</v>
      </c>
      <c r="IP170" s="176"/>
      <c r="IQ170" s="176"/>
      <c r="IR170" s="176"/>
      <c r="IS170" s="176"/>
      <c r="IT170" s="176"/>
      <c r="IU170" s="176"/>
      <c r="IV170" s="176"/>
      <c r="JK170" s="176"/>
      <c r="JL170" s="176"/>
      <c r="JM170" s="176"/>
      <c r="JN170" s="176"/>
      <c r="JO170" s="176"/>
      <c r="JP170" s="176"/>
      <c r="JQ170" s="176"/>
      <c r="PP170" s="176"/>
      <c r="PQ170" s="176"/>
      <c r="PR170" s="176"/>
      <c r="PS170" s="176"/>
      <c r="PT170" s="176"/>
      <c r="PU170" s="176"/>
      <c r="PV170" s="176"/>
      <c r="QK170" s="176"/>
      <c r="QL170" s="176"/>
      <c r="QM170" s="176"/>
      <c r="QN170" s="176"/>
      <c r="QO170" s="176"/>
      <c r="QP170" s="176"/>
      <c r="QQ170" s="176"/>
    </row>
    <row r="171" spans="1:459" s="159" customFormat="1" ht="20.100000000000001" customHeight="1" outlineLevel="4">
      <c r="A171" s="173"/>
      <c r="B171" s="162" t="s">
        <v>538</v>
      </c>
      <c r="C171" s="128" t="s">
        <v>532</v>
      </c>
      <c r="D171" s="129"/>
      <c r="E171" s="174"/>
      <c r="F171" s="219">
        <f t="shared" ref="F171:F172" si="117">G170+1</f>
        <v>45767</v>
      </c>
      <c r="G171" s="220">
        <f t="shared" si="114"/>
        <v>45767</v>
      </c>
      <c r="H171" s="156">
        <v>1</v>
      </c>
      <c r="I171" s="175">
        <f t="shared" ca="1" si="105"/>
        <v>0</v>
      </c>
      <c r="J171" s="207">
        <f t="shared" ca="1" si="115"/>
        <v>0</v>
      </c>
      <c r="K171" s="130">
        <v>0</v>
      </c>
      <c r="IP171" s="176"/>
      <c r="IQ171" s="176"/>
      <c r="IR171" s="176"/>
      <c r="IS171" s="176"/>
      <c r="IT171" s="176"/>
      <c r="IU171" s="176"/>
      <c r="IV171" s="176"/>
      <c r="JK171" s="176"/>
      <c r="JL171" s="176"/>
      <c r="JM171" s="176"/>
      <c r="JN171" s="176"/>
      <c r="JO171" s="176"/>
      <c r="JP171" s="176"/>
      <c r="JQ171" s="176"/>
      <c r="PP171" s="176"/>
      <c r="PQ171" s="176"/>
      <c r="PR171" s="176"/>
      <c r="PS171" s="176"/>
      <c r="PT171" s="176"/>
      <c r="PU171" s="176"/>
      <c r="PV171" s="176"/>
      <c r="QK171" s="176"/>
      <c r="QL171" s="176"/>
      <c r="QM171" s="176"/>
      <c r="QN171" s="176"/>
      <c r="QO171" s="176"/>
      <c r="QP171" s="176"/>
      <c r="QQ171" s="176"/>
    </row>
    <row r="172" spans="1:459" s="159" customFormat="1" ht="20.100000000000001" customHeight="1" outlineLevel="4">
      <c r="A172" s="173"/>
      <c r="B172" s="162" t="s">
        <v>538</v>
      </c>
      <c r="C172" s="128" t="s">
        <v>405</v>
      </c>
      <c r="D172" s="129"/>
      <c r="E172" s="174"/>
      <c r="F172" s="219">
        <f t="shared" si="117"/>
        <v>45768</v>
      </c>
      <c r="G172" s="220">
        <f t="shared" si="114"/>
        <v>45770</v>
      </c>
      <c r="H172" s="156">
        <v>3</v>
      </c>
      <c r="I172" s="175">
        <f t="shared" ca="1" si="105"/>
        <v>0</v>
      </c>
      <c r="J172" s="207">
        <f t="shared" ca="1" si="115"/>
        <v>0</v>
      </c>
      <c r="K172" s="130">
        <v>0</v>
      </c>
      <c r="IP172" s="176"/>
      <c r="IQ172" s="176"/>
      <c r="IR172" s="176"/>
      <c r="IS172" s="176"/>
      <c r="IT172" s="176"/>
      <c r="IU172" s="176"/>
      <c r="IV172" s="176"/>
      <c r="JK172" s="176"/>
      <c r="JL172" s="176"/>
      <c r="JM172" s="176"/>
      <c r="JN172" s="176"/>
      <c r="JO172" s="176"/>
      <c r="JP172" s="176"/>
      <c r="JQ172" s="176"/>
      <c r="PP172" s="176"/>
      <c r="PQ172" s="176"/>
      <c r="PR172" s="176"/>
      <c r="PS172" s="176"/>
      <c r="PT172" s="176"/>
      <c r="PU172" s="176"/>
      <c r="PV172" s="176"/>
      <c r="QK172" s="176"/>
      <c r="QL172" s="176"/>
      <c r="QM172" s="176"/>
      <c r="QN172" s="176"/>
      <c r="QO172" s="176"/>
      <c r="QP172" s="176"/>
      <c r="QQ172" s="176"/>
    </row>
    <row r="173" spans="1:459" s="159" customFormat="1" ht="20.100000000000001" customHeight="1" outlineLevel="4">
      <c r="A173" s="173"/>
      <c r="B173" s="162" t="s">
        <v>538</v>
      </c>
      <c r="C173" s="128" t="s">
        <v>533</v>
      </c>
      <c r="D173" s="129"/>
      <c r="E173" s="174"/>
      <c r="F173" s="219">
        <f>F172</f>
        <v>45768</v>
      </c>
      <c r="G173" s="220">
        <f t="shared" si="114"/>
        <v>45768</v>
      </c>
      <c r="H173" s="156">
        <v>1</v>
      </c>
      <c r="I173" s="175">
        <f t="shared" ca="1" si="105"/>
        <v>0</v>
      </c>
      <c r="J173" s="207">
        <f t="shared" ca="1" si="115"/>
        <v>0</v>
      </c>
      <c r="K173" s="130">
        <v>0</v>
      </c>
      <c r="IP173" s="176"/>
      <c r="IQ173" s="176"/>
      <c r="IR173" s="176"/>
      <c r="IS173" s="176"/>
      <c r="IT173" s="176"/>
      <c r="IU173" s="176"/>
      <c r="IV173" s="176"/>
      <c r="JK173" s="176"/>
      <c r="JL173" s="176"/>
      <c r="JM173" s="176"/>
      <c r="JN173" s="176"/>
      <c r="JO173" s="176"/>
      <c r="JP173" s="176"/>
      <c r="JQ173" s="176"/>
      <c r="PP173" s="176"/>
      <c r="PQ173" s="176"/>
      <c r="PR173" s="176"/>
      <c r="PS173" s="176"/>
      <c r="PT173" s="176"/>
      <c r="PU173" s="176"/>
      <c r="PV173" s="176"/>
      <c r="QK173" s="176"/>
      <c r="QL173" s="176"/>
      <c r="QM173" s="176"/>
      <c r="QN173" s="176"/>
      <c r="QO173" s="176"/>
      <c r="QP173" s="176"/>
      <c r="QQ173" s="176"/>
    </row>
    <row r="174" spans="1:459" s="159" customFormat="1" ht="20.100000000000001" customHeight="1" outlineLevel="4">
      <c r="A174" s="173"/>
      <c r="B174" s="162" t="s">
        <v>538</v>
      </c>
      <c r="C174" s="128" t="s">
        <v>534</v>
      </c>
      <c r="D174" s="129"/>
      <c r="E174" s="174"/>
      <c r="F174" s="219">
        <f>G172+1</f>
        <v>45771</v>
      </c>
      <c r="G174" s="220">
        <f t="shared" si="114"/>
        <v>45777</v>
      </c>
      <c r="H174" s="156">
        <v>7</v>
      </c>
      <c r="I174" s="175">
        <f t="shared" ca="1" si="105"/>
        <v>0</v>
      </c>
      <c r="J174" s="207">
        <f t="shared" ca="1" si="115"/>
        <v>0</v>
      </c>
      <c r="K174" s="130">
        <v>0</v>
      </c>
      <c r="IP174" s="176"/>
      <c r="IQ174" s="176"/>
      <c r="IR174" s="176"/>
      <c r="IS174" s="176"/>
      <c r="IT174" s="176"/>
      <c r="IU174" s="176"/>
      <c r="IV174" s="176"/>
      <c r="JK174" s="176"/>
      <c r="JL174" s="176"/>
      <c r="JM174" s="176"/>
      <c r="JN174" s="176"/>
      <c r="JO174" s="176"/>
      <c r="JP174" s="176"/>
      <c r="JQ174" s="176"/>
      <c r="PP174" s="176"/>
      <c r="PQ174" s="176"/>
      <c r="PR174" s="176"/>
      <c r="PS174" s="176"/>
      <c r="PT174" s="176"/>
      <c r="PU174" s="176"/>
      <c r="PV174" s="176"/>
      <c r="QK174" s="176"/>
      <c r="QL174" s="176"/>
      <c r="QM174" s="176"/>
      <c r="QN174" s="176"/>
      <c r="QO174" s="176"/>
      <c r="QP174" s="176"/>
      <c r="QQ174" s="176"/>
    </row>
    <row r="175" spans="1:459" s="151" customFormat="1" ht="20.100000000000001" customHeight="1" outlineLevel="1">
      <c r="A175" s="122">
        <v>5.3</v>
      </c>
      <c r="B175" s="123" t="s">
        <v>502</v>
      </c>
      <c r="C175" s="124" t="s">
        <v>539</v>
      </c>
      <c r="D175" s="125"/>
      <c r="E175" s="171"/>
      <c r="F175" s="218">
        <f>MIN(F176:F177)</f>
        <v>45706</v>
      </c>
      <c r="G175" s="218">
        <f>MAX(G176:G177)</f>
        <v>45719</v>
      </c>
      <c r="H175" s="126">
        <f t="shared" si="98"/>
        <v>14</v>
      </c>
      <c r="I175" s="127">
        <f t="shared" ca="1" si="105"/>
        <v>0</v>
      </c>
      <c r="J175" s="205">
        <f ca="1">AVERAGE(J176:J177)*2</f>
        <v>0</v>
      </c>
      <c r="K175" s="97">
        <f ca="1">I175+J175/H175</f>
        <v>0</v>
      </c>
      <c r="IP175" s="172"/>
      <c r="IQ175" s="172"/>
      <c r="IR175" s="172"/>
      <c r="IS175" s="172"/>
      <c r="IT175" s="172"/>
      <c r="IU175" s="172"/>
      <c r="IV175" s="172"/>
      <c r="JK175" s="172"/>
      <c r="JL175" s="172"/>
      <c r="JM175" s="172"/>
      <c r="JN175" s="172"/>
      <c r="JO175" s="172"/>
      <c r="JP175" s="172"/>
      <c r="JQ175" s="172"/>
      <c r="PP175" s="172"/>
      <c r="PQ175" s="172"/>
      <c r="PR175" s="172"/>
      <c r="PS175" s="172"/>
      <c r="PT175" s="172"/>
      <c r="PU175" s="172"/>
      <c r="PV175" s="172"/>
      <c r="QK175" s="172"/>
      <c r="QL175" s="172"/>
      <c r="QM175" s="172"/>
      <c r="QN175" s="172"/>
      <c r="QO175" s="172"/>
      <c r="QP175" s="172"/>
      <c r="QQ175" s="172"/>
    </row>
    <row r="176" spans="1:459" s="177" customFormat="1" ht="20.100000000000001" customHeight="1" outlineLevel="4">
      <c r="A176" s="173"/>
      <c r="B176" s="162" t="s">
        <v>502</v>
      </c>
      <c r="C176" s="100" t="s">
        <v>498</v>
      </c>
      <c r="D176" s="129"/>
      <c r="E176" s="174"/>
      <c r="F176" s="219">
        <f>G141+1</f>
        <v>45706</v>
      </c>
      <c r="G176" s="220">
        <f>F176+H176-1</f>
        <v>45712</v>
      </c>
      <c r="H176" s="156">
        <v>7</v>
      </c>
      <c r="I176" s="175">
        <f t="shared" ca="1" si="105"/>
        <v>0</v>
      </c>
      <c r="J176" s="207">
        <f ca="1">H176*K176-H176*I176</f>
        <v>0</v>
      </c>
      <c r="K176" s="130">
        <v>0</v>
      </c>
      <c r="IP176" s="178"/>
      <c r="IQ176" s="178"/>
      <c r="IR176" s="178"/>
      <c r="IS176" s="178"/>
      <c r="IT176" s="178"/>
      <c r="IU176" s="178"/>
      <c r="IV176" s="178"/>
      <c r="JK176" s="178"/>
      <c r="JL176" s="178"/>
      <c r="JM176" s="178"/>
      <c r="JN176" s="178"/>
      <c r="JO176" s="178"/>
      <c r="JP176" s="178"/>
      <c r="JQ176" s="178"/>
      <c r="PP176" s="178"/>
      <c r="PQ176" s="178"/>
      <c r="PR176" s="178"/>
      <c r="PS176" s="178"/>
      <c r="PT176" s="178"/>
      <c r="PU176" s="178"/>
      <c r="PV176" s="178"/>
      <c r="QK176" s="178"/>
      <c r="QL176" s="178"/>
      <c r="QM176" s="178"/>
      <c r="QN176" s="178"/>
      <c r="QO176" s="178"/>
      <c r="QP176" s="178"/>
      <c r="QQ176" s="178"/>
    </row>
    <row r="177" spans="1:836" s="177" customFormat="1" ht="20.100000000000001" customHeight="1" outlineLevel="4">
      <c r="A177" s="173"/>
      <c r="B177" s="162" t="s">
        <v>502</v>
      </c>
      <c r="C177" s="128" t="s">
        <v>540</v>
      </c>
      <c r="D177" s="129"/>
      <c r="E177" s="174"/>
      <c r="F177" s="219">
        <f>G176+1</f>
        <v>45713</v>
      </c>
      <c r="G177" s="220">
        <f>F177+H177-1</f>
        <v>45719</v>
      </c>
      <c r="H177" s="156">
        <v>7</v>
      </c>
      <c r="I177" s="175">
        <f t="shared" ca="1" si="105"/>
        <v>0</v>
      </c>
      <c r="J177" s="207">
        <f ca="1">H177*K177-H177*I177</f>
        <v>0</v>
      </c>
      <c r="K177" s="130">
        <v>0</v>
      </c>
      <c r="IP177" s="178"/>
      <c r="IQ177" s="178"/>
      <c r="IR177" s="178"/>
      <c r="IS177" s="178"/>
      <c r="IT177" s="178"/>
      <c r="IU177" s="178"/>
      <c r="IV177" s="178"/>
      <c r="JK177" s="178"/>
      <c r="JL177" s="178"/>
      <c r="JM177" s="178"/>
      <c r="JN177" s="178"/>
      <c r="JO177" s="178"/>
      <c r="JP177" s="178"/>
      <c r="JQ177" s="178"/>
      <c r="PP177" s="178"/>
      <c r="PQ177" s="178"/>
      <c r="PR177" s="178"/>
      <c r="PS177" s="178"/>
      <c r="PT177" s="178"/>
      <c r="PU177" s="178"/>
      <c r="PV177" s="178"/>
      <c r="QK177" s="178"/>
      <c r="QL177" s="178"/>
      <c r="QM177" s="178"/>
      <c r="QN177" s="178"/>
      <c r="QO177" s="178"/>
      <c r="QP177" s="178"/>
      <c r="QQ177" s="178"/>
    </row>
    <row r="178" spans="1:836" s="151" customFormat="1" ht="20.100000000000001" customHeight="1" outlineLevel="1">
      <c r="A178" s="122">
        <v>5.3</v>
      </c>
      <c r="B178" s="123" t="s">
        <v>504</v>
      </c>
      <c r="C178" s="124" t="s">
        <v>539</v>
      </c>
      <c r="D178" s="125"/>
      <c r="E178" s="171"/>
      <c r="F178" s="218">
        <f>MIN(F179:F180)</f>
        <v>45736</v>
      </c>
      <c r="G178" s="218">
        <f>MAX(G179:G180)</f>
        <v>45749</v>
      </c>
      <c r="H178" s="126">
        <f t="shared" si="98"/>
        <v>14</v>
      </c>
      <c r="I178" s="127">
        <f t="shared" ca="1" si="105"/>
        <v>0</v>
      </c>
      <c r="J178" s="205">
        <f ca="1">AVERAGE(J179:J180)*2</f>
        <v>0</v>
      </c>
      <c r="K178" s="97">
        <f ca="1">I178+J178/H178</f>
        <v>0</v>
      </c>
      <c r="IP178" s="172"/>
      <c r="IQ178" s="172"/>
      <c r="IR178" s="172"/>
      <c r="IS178" s="172"/>
      <c r="IT178" s="172"/>
      <c r="IU178" s="172"/>
      <c r="IV178" s="172"/>
      <c r="JK178" s="172"/>
      <c r="JL178" s="172"/>
      <c r="JM178" s="172"/>
      <c r="JN178" s="172"/>
      <c r="JO178" s="172"/>
      <c r="JP178" s="172"/>
      <c r="JQ178" s="172"/>
      <c r="PP178" s="172"/>
      <c r="PQ178" s="172"/>
      <c r="PR178" s="172"/>
      <c r="PS178" s="172"/>
      <c r="PT178" s="172"/>
      <c r="PU178" s="172"/>
      <c r="PV178" s="172"/>
      <c r="QK178" s="172"/>
      <c r="QL178" s="172"/>
      <c r="QM178" s="172"/>
      <c r="QN178" s="172"/>
      <c r="QO178" s="172"/>
      <c r="QP178" s="172"/>
      <c r="QQ178" s="172"/>
    </row>
    <row r="179" spans="1:836" s="177" customFormat="1" ht="20.100000000000001" customHeight="1" outlineLevel="4">
      <c r="A179" s="173"/>
      <c r="B179" s="162" t="s">
        <v>504</v>
      </c>
      <c r="C179" s="100" t="s">
        <v>498</v>
      </c>
      <c r="D179" s="129"/>
      <c r="E179" s="174"/>
      <c r="F179" s="219">
        <f>G152+1</f>
        <v>45736</v>
      </c>
      <c r="G179" s="220">
        <f>F179+H179-1</f>
        <v>45742</v>
      </c>
      <c r="H179" s="156">
        <v>7</v>
      </c>
      <c r="I179" s="175">
        <f t="shared" ca="1" si="105"/>
        <v>0</v>
      </c>
      <c r="J179" s="207">
        <f ca="1">H179*K179-H179*I179</f>
        <v>0</v>
      </c>
      <c r="K179" s="130">
        <v>0</v>
      </c>
      <c r="IP179" s="178"/>
      <c r="IQ179" s="178"/>
      <c r="IR179" s="178"/>
      <c r="IS179" s="178"/>
      <c r="IT179" s="178"/>
      <c r="IU179" s="178"/>
      <c r="IV179" s="178"/>
      <c r="JK179" s="178"/>
      <c r="JL179" s="178"/>
      <c r="JM179" s="178"/>
      <c r="JN179" s="178"/>
      <c r="JO179" s="178"/>
      <c r="JP179" s="178"/>
      <c r="JQ179" s="178"/>
      <c r="PP179" s="178"/>
      <c r="PQ179" s="178"/>
      <c r="PR179" s="178"/>
      <c r="PS179" s="178"/>
      <c r="PT179" s="178"/>
      <c r="PU179" s="178"/>
      <c r="PV179" s="178"/>
      <c r="QK179" s="178"/>
      <c r="QL179" s="178"/>
      <c r="QM179" s="178"/>
      <c r="QN179" s="178"/>
      <c r="QO179" s="178"/>
      <c r="QP179" s="178"/>
      <c r="QQ179" s="178"/>
    </row>
    <row r="180" spans="1:836" s="177" customFormat="1" ht="20.100000000000001" customHeight="1" outlineLevel="4">
      <c r="A180" s="173"/>
      <c r="B180" s="162" t="s">
        <v>504</v>
      </c>
      <c r="C180" s="128" t="s">
        <v>540</v>
      </c>
      <c r="D180" s="129"/>
      <c r="E180" s="174"/>
      <c r="F180" s="219">
        <f>G179+1</f>
        <v>45743</v>
      </c>
      <c r="G180" s="220">
        <f>F180+H180-1</f>
        <v>45749</v>
      </c>
      <c r="H180" s="156">
        <v>7</v>
      </c>
      <c r="I180" s="175">
        <f t="shared" ca="1" si="105"/>
        <v>0</v>
      </c>
      <c r="J180" s="207">
        <f ca="1">H180*K180-H180*I180</f>
        <v>0</v>
      </c>
      <c r="K180" s="130">
        <v>0</v>
      </c>
      <c r="IP180" s="178"/>
      <c r="IQ180" s="178"/>
      <c r="IR180" s="178"/>
      <c r="IS180" s="178"/>
      <c r="IT180" s="178"/>
      <c r="IU180" s="178"/>
      <c r="IV180" s="178"/>
      <c r="JK180" s="178"/>
      <c r="JL180" s="178"/>
      <c r="JM180" s="178"/>
      <c r="JN180" s="178"/>
      <c r="JO180" s="178"/>
      <c r="JP180" s="178"/>
      <c r="JQ180" s="178"/>
      <c r="PP180" s="178"/>
      <c r="PQ180" s="178"/>
      <c r="PR180" s="178"/>
      <c r="PS180" s="178"/>
      <c r="PT180" s="178"/>
      <c r="PU180" s="178"/>
      <c r="PV180" s="178"/>
      <c r="QK180" s="178"/>
      <c r="QL180" s="178"/>
      <c r="QM180" s="178"/>
      <c r="QN180" s="178"/>
      <c r="QO180" s="178"/>
      <c r="QP180" s="178"/>
      <c r="QQ180" s="178"/>
    </row>
    <row r="181" spans="1:836" s="151" customFormat="1" ht="20.100000000000001" customHeight="1" outlineLevel="1">
      <c r="A181" s="122">
        <v>5.3</v>
      </c>
      <c r="B181" s="123" t="s">
        <v>505</v>
      </c>
      <c r="C181" s="124" t="s">
        <v>539</v>
      </c>
      <c r="D181" s="125"/>
      <c r="E181" s="171"/>
      <c r="F181" s="218">
        <f>MIN(F182:F183)</f>
        <v>45757</v>
      </c>
      <c r="G181" s="218">
        <f>MAX(G182:G183)</f>
        <v>45770</v>
      </c>
      <c r="H181" s="126">
        <f t="shared" si="98"/>
        <v>14</v>
      </c>
      <c r="I181" s="127">
        <f t="shared" ca="1" si="105"/>
        <v>0</v>
      </c>
      <c r="J181" s="205">
        <f ca="1">AVERAGE(J182:J183)*2</f>
        <v>0</v>
      </c>
      <c r="K181" s="97">
        <f ca="1">I181+J181/H181</f>
        <v>0</v>
      </c>
      <c r="IP181" s="172"/>
      <c r="IQ181" s="172"/>
      <c r="IR181" s="172"/>
      <c r="IS181" s="172"/>
      <c r="IT181" s="172"/>
      <c r="IU181" s="172"/>
      <c r="IV181" s="172"/>
      <c r="JK181" s="172"/>
      <c r="JL181" s="172"/>
      <c r="JM181" s="172"/>
      <c r="JN181" s="172"/>
      <c r="JO181" s="172"/>
      <c r="JP181" s="172"/>
      <c r="JQ181" s="172"/>
      <c r="PP181" s="172"/>
      <c r="PQ181" s="172"/>
      <c r="PR181" s="172"/>
      <c r="PS181" s="172"/>
      <c r="PT181" s="172"/>
      <c r="PU181" s="172"/>
      <c r="PV181" s="172"/>
      <c r="QK181" s="172"/>
      <c r="QL181" s="172"/>
      <c r="QM181" s="172"/>
      <c r="QN181" s="172"/>
      <c r="QO181" s="172"/>
      <c r="QP181" s="172"/>
      <c r="QQ181" s="172"/>
    </row>
    <row r="182" spans="1:836" s="177" customFormat="1" ht="20.100000000000001" customHeight="1" outlineLevel="4">
      <c r="A182" s="173"/>
      <c r="B182" s="162" t="s">
        <v>505</v>
      </c>
      <c r="C182" s="100" t="s">
        <v>498</v>
      </c>
      <c r="D182" s="129"/>
      <c r="E182" s="174"/>
      <c r="F182" s="219">
        <f>G163+1</f>
        <v>45757</v>
      </c>
      <c r="G182" s="220">
        <f>F182+H182-1</f>
        <v>45763</v>
      </c>
      <c r="H182" s="156">
        <v>7</v>
      </c>
      <c r="I182" s="175">
        <f t="shared" ca="1" si="105"/>
        <v>0</v>
      </c>
      <c r="J182" s="207">
        <f ca="1">H182*K182-H182*I182</f>
        <v>0</v>
      </c>
      <c r="K182" s="130">
        <v>0</v>
      </c>
      <c r="IP182" s="178"/>
      <c r="IQ182" s="178"/>
      <c r="IR182" s="178"/>
      <c r="IS182" s="178"/>
      <c r="IT182" s="178"/>
      <c r="IU182" s="178"/>
      <c r="IV182" s="178"/>
      <c r="JK182" s="178"/>
      <c r="JL182" s="178"/>
      <c r="JM182" s="178"/>
      <c r="JN182" s="178"/>
      <c r="JO182" s="178"/>
      <c r="JP182" s="178"/>
      <c r="JQ182" s="178"/>
      <c r="PP182" s="178"/>
      <c r="PQ182" s="178"/>
      <c r="PR182" s="178"/>
      <c r="PS182" s="178"/>
      <c r="PT182" s="178"/>
      <c r="PU182" s="178"/>
      <c r="PV182" s="178"/>
      <c r="QK182" s="178"/>
      <c r="QL182" s="178"/>
      <c r="QM182" s="178"/>
      <c r="QN182" s="178"/>
      <c r="QO182" s="178"/>
      <c r="QP182" s="178"/>
      <c r="QQ182" s="178"/>
    </row>
    <row r="183" spans="1:836" s="177" customFormat="1" ht="20.100000000000001" customHeight="1" outlineLevel="4">
      <c r="A183" s="173"/>
      <c r="B183" s="162" t="s">
        <v>505</v>
      </c>
      <c r="C183" s="128" t="s">
        <v>540</v>
      </c>
      <c r="D183" s="129"/>
      <c r="E183" s="174"/>
      <c r="F183" s="219">
        <f>G182+1</f>
        <v>45764</v>
      </c>
      <c r="G183" s="220">
        <f>F183+H183-1</f>
        <v>45770</v>
      </c>
      <c r="H183" s="156">
        <v>7</v>
      </c>
      <c r="I183" s="175">
        <f t="shared" ca="1" si="105"/>
        <v>0</v>
      </c>
      <c r="J183" s="207">
        <f ca="1">H183*K183-H183*I183</f>
        <v>0</v>
      </c>
      <c r="K183" s="130">
        <v>0</v>
      </c>
      <c r="IP183" s="178"/>
      <c r="IQ183" s="178"/>
      <c r="IR183" s="178"/>
      <c r="IS183" s="178"/>
      <c r="IT183" s="178"/>
      <c r="IU183" s="178"/>
      <c r="IV183" s="178"/>
      <c r="JK183" s="178"/>
      <c r="JL183" s="178"/>
      <c r="JM183" s="178"/>
      <c r="JN183" s="178"/>
      <c r="JO183" s="178"/>
      <c r="JP183" s="178"/>
      <c r="JQ183" s="178"/>
      <c r="PP183" s="178"/>
      <c r="PQ183" s="178"/>
      <c r="PR183" s="178"/>
      <c r="PS183" s="178"/>
      <c r="PT183" s="178"/>
      <c r="PU183" s="178"/>
      <c r="PV183" s="178"/>
      <c r="QK183" s="178"/>
      <c r="QL183" s="178"/>
      <c r="QM183" s="178"/>
      <c r="QN183" s="178"/>
      <c r="QO183" s="178"/>
      <c r="QP183" s="178"/>
      <c r="QQ183" s="178"/>
    </row>
    <row r="184" spans="1:836" s="151" customFormat="1" ht="20.100000000000001" customHeight="1" outlineLevel="1">
      <c r="A184" s="122">
        <v>5.3</v>
      </c>
      <c r="B184" s="123" t="s">
        <v>506</v>
      </c>
      <c r="C184" s="124" t="s">
        <v>539</v>
      </c>
      <c r="D184" s="125"/>
      <c r="E184" s="171"/>
      <c r="F184" s="218">
        <f>MIN(F185:F186)</f>
        <v>45778</v>
      </c>
      <c r="G184" s="218">
        <f>MAX(G185:G186)</f>
        <v>45791</v>
      </c>
      <c r="H184" s="126">
        <f t="shared" si="98"/>
        <v>14</v>
      </c>
      <c r="I184" s="127">
        <f t="shared" ca="1" si="105"/>
        <v>0</v>
      </c>
      <c r="J184" s="205">
        <f ca="1">AVERAGE(J185:J186)*2</f>
        <v>0</v>
      </c>
      <c r="K184" s="97">
        <f ca="1">I184+J184/H184</f>
        <v>0</v>
      </c>
      <c r="IP184" s="172"/>
      <c r="IQ184" s="172"/>
      <c r="IR184" s="172"/>
      <c r="IS184" s="172"/>
      <c r="IT184" s="172"/>
      <c r="IU184" s="172"/>
      <c r="IV184" s="172"/>
      <c r="JK184" s="172"/>
      <c r="JL184" s="172"/>
      <c r="JM184" s="172"/>
      <c r="JN184" s="172"/>
      <c r="JO184" s="172"/>
      <c r="JP184" s="172"/>
      <c r="JQ184" s="172"/>
      <c r="PP184" s="172"/>
      <c r="PQ184" s="172"/>
      <c r="PR184" s="172"/>
      <c r="PS184" s="172"/>
      <c r="PT184" s="172"/>
      <c r="PU184" s="172"/>
      <c r="PV184" s="172"/>
      <c r="QK184" s="172"/>
      <c r="QL184" s="172"/>
      <c r="QM184" s="172"/>
      <c r="QN184" s="172"/>
      <c r="QO184" s="172"/>
      <c r="QP184" s="172"/>
      <c r="QQ184" s="172"/>
    </row>
    <row r="185" spans="1:836" s="177" customFormat="1" ht="20.100000000000001" customHeight="1" outlineLevel="4">
      <c r="A185" s="173"/>
      <c r="B185" s="162" t="s">
        <v>506</v>
      </c>
      <c r="C185" s="100" t="s">
        <v>498</v>
      </c>
      <c r="D185" s="129"/>
      <c r="E185" s="174"/>
      <c r="F185" s="219">
        <f>G174+1</f>
        <v>45778</v>
      </c>
      <c r="G185" s="220">
        <f>F185+H185-1</f>
        <v>45784</v>
      </c>
      <c r="H185" s="156">
        <v>7</v>
      </c>
      <c r="I185" s="175">
        <f t="shared" ca="1" si="105"/>
        <v>0</v>
      </c>
      <c r="J185" s="207">
        <f ca="1">H185*K185-H185*I185</f>
        <v>0</v>
      </c>
      <c r="K185" s="130">
        <v>0</v>
      </c>
      <c r="IP185" s="178"/>
      <c r="IQ185" s="178"/>
      <c r="IR185" s="178"/>
      <c r="IS185" s="178"/>
      <c r="IT185" s="178"/>
      <c r="IU185" s="178"/>
      <c r="IV185" s="178"/>
      <c r="JK185" s="178"/>
      <c r="JL185" s="178"/>
      <c r="JM185" s="178"/>
      <c r="JN185" s="178"/>
      <c r="JO185" s="178"/>
      <c r="JP185" s="178"/>
      <c r="JQ185" s="178"/>
      <c r="PP185" s="178"/>
      <c r="PQ185" s="178"/>
      <c r="PR185" s="178"/>
      <c r="PS185" s="178"/>
      <c r="PT185" s="178"/>
      <c r="PU185" s="178"/>
      <c r="PV185" s="178"/>
      <c r="QK185" s="178"/>
      <c r="QL185" s="178"/>
      <c r="QM185" s="178"/>
      <c r="QN185" s="178"/>
      <c r="QO185" s="178"/>
      <c r="QP185" s="178"/>
      <c r="QQ185" s="178"/>
    </row>
    <row r="186" spans="1:836" s="177" customFormat="1" ht="20.100000000000001" customHeight="1" outlineLevel="4">
      <c r="A186" s="173"/>
      <c r="B186" s="162" t="s">
        <v>506</v>
      </c>
      <c r="C186" s="128" t="s">
        <v>540</v>
      </c>
      <c r="D186" s="129"/>
      <c r="E186" s="174"/>
      <c r="F186" s="219">
        <f>G185+1</f>
        <v>45785</v>
      </c>
      <c r="G186" s="220">
        <f>F186+H186-1</f>
        <v>45791</v>
      </c>
      <c r="H186" s="156">
        <v>7</v>
      </c>
      <c r="I186" s="175">
        <f t="shared" ca="1" si="105"/>
        <v>0</v>
      </c>
      <c r="J186" s="207">
        <f ca="1">H186*K186-H186*I186</f>
        <v>0</v>
      </c>
      <c r="K186" s="130">
        <v>0</v>
      </c>
      <c r="IP186" s="178"/>
      <c r="IQ186" s="178"/>
      <c r="IR186" s="178"/>
      <c r="IS186" s="178"/>
      <c r="IT186" s="178"/>
      <c r="IU186" s="178"/>
      <c r="IV186" s="178"/>
      <c r="JK186" s="178"/>
      <c r="JL186" s="178"/>
      <c r="JM186" s="178"/>
      <c r="JN186" s="178"/>
      <c r="JO186" s="178"/>
      <c r="JP186" s="178"/>
      <c r="JQ186" s="178"/>
      <c r="PP186" s="178"/>
      <c r="PQ186" s="178"/>
      <c r="PR186" s="178"/>
      <c r="PS186" s="178"/>
      <c r="PT186" s="178"/>
      <c r="PU186" s="178"/>
      <c r="PV186" s="178"/>
      <c r="QK186" s="178"/>
      <c r="QL186" s="178"/>
      <c r="QM186" s="178"/>
      <c r="QN186" s="178"/>
      <c r="QO186" s="178"/>
      <c r="QP186" s="178"/>
      <c r="QQ186" s="178"/>
    </row>
    <row r="187" spans="1:836" s="151" customFormat="1" ht="20.100000000000001" customHeight="1" outlineLevel="1">
      <c r="A187" s="122" t="s">
        <v>541</v>
      </c>
      <c r="B187" s="123" t="s">
        <v>374</v>
      </c>
      <c r="C187" s="124" t="s">
        <v>542</v>
      </c>
      <c r="D187" s="125"/>
      <c r="E187" s="171"/>
      <c r="F187" s="218">
        <f>MIN(F188:F191)</f>
        <v>45720</v>
      </c>
      <c r="G187" s="218">
        <f>MAX(G188:G191)</f>
        <v>45805</v>
      </c>
      <c r="H187" s="126">
        <f t="shared" si="98"/>
        <v>86</v>
      </c>
      <c r="I187" s="127">
        <f t="shared" ca="1" si="105"/>
        <v>0</v>
      </c>
      <c r="J187" s="205">
        <f ca="1">AVERAGE(J188:J191)*2</f>
        <v>0</v>
      </c>
      <c r="K187" s="97">
        <f ca="1">I187+J187/H187</f>
        <v>0</v>
      </c>
      <c r="IP187" s="172"/>
      <c r="IQ187" s="172"/>
      <c r="IR187" s="172"/>
      <c r="IS187" s="172"/>
      <c r="IT187" s="172"/>
      <c r="IU187" s="172"/>
      <c r="IV187" s="172"/>
      <c r="JK187" s="172"/>
      <c r="JL187" s="172"/>
      <c r="JM187" s="172"/>
      <c r="JN187" s="172"/>
      <c r="JO187" s="172"/>
      <c r="JP187" s="172"/>
      <c r="JQ187" s="172"/>
      <c r="PP187" s="172"/>
      <c r="PQ187" s="172"/>
      <c r="PR187" s="172"/>
      <c r="PS187" s="172"/>
      <c r="PT187" s="172"/>
      <c r="PU187" s="172"/>
      <c r="PV187" s="172"/>
      <c r="QK187" s="172"/>
      <c r="QL187" s="172"/>
      <c r="QM187" s="172"/>
      <c r="QN187" s="172"/>
      <c r="QO187" s="172"/>
      <c r="QP187" s="172"/>
      <c r="QQ187" s="172"/>
    </row>
    <row r="188" spans="1:836" s="159" customFormat="1" ht="20.100000000000001" customHeight="1" outlineLevel="4">
      <c r="A188" s="166"/>
      <c r="B188" s="162" t="s">
        <v>502</v>
      </c>
      <c r="C188" s="100" t="s">
        <v>542</v>
      </c>
      <c r="D188" s="110"/>
      <c r="E188" s="167"/>
      <c r="F188" s="211">
        <f>G177+1</f>
        <v>45720</v>
      </c>
      <c r="G188" s="212">
        <f t="shared" ref="G188:G191" si="118">F188+H188-1</f>
        <v>45733</v>
      </c>
      <c r="H188" s="156">
        <v>14</v>
      </c>
      <c r="I188" s="157">
        <f t="shared" ca="1" si="105"/>
        <v>0</v>
      </c>
      <c r="J188" s="207">
        <f t="shared" ref="J188:J191" ca="1" si="119">H188*K188-H188*I188</f>
        <v>0</v>
      </c>
      <c r="K188" s="111">
        <v>0</v>
      </c>
      <c r="L188" s="158"/>
      <c r="M188" s="158"/>
      <c r="N188" s="158"/>
      <c r="O188" s="158"/>
      <c r="P188" s="158"/>
      <c r="Q188" s="158"/>
      <c r="R188" s="158"/>
      <c r="S188" s="158"/>
      <c r="T188" s="158"/>
      <c r="U188" s="158"/>
      <c r="V188" s="158"/>
      <c r="W188" s="158"/>
      <c r="X188" s="158"/>
      <c r="Y188" s="158"/>
      <c r="Z188" s="158"/>
      <c r="AA188" s="158"/>
      <c r="AB188" s="158"/>
      <c r="AC188" s="158"/>
      <c r="AD188" s="158"/>
      <c r="AE188" s="158"/>
      <c r="AF188" s="158"/>
      <c r="AG188" s="158"/>
      <c r="AH188" s="158"/>
      <c r="AI188" s="158"/>
      <c r="AJ188" s="158"/>
      <c r="AK188" s="158"/>
      <c r="AL188" s="158"/>
      <c r="AM188" s="158"/>
      <c r="AN188" s="158"/>
      <c r="AO188" s="158"/>
      <c r="AP188" s="158"/>
      <c r="AQ188" s="158"/>
      <c r="AR188" s="158"/>
      <c r="AS188" s="158"/>
      <c r="AT188" s="158"/>
      <c r="AU188" s="158"/>
      <c r="AV188" s="158"/>
      <c r="AW188" s="158"/>
      <c r="AX188" s="158"/>
      <c r="AY188" s="158"/>
      <c r="AZ188" s="158"/>
      <c r="BA188" s="158"/>
      <c r="BB188" s="158"/>
      <c r="BC188" s="158"/>
      <c r="BD188" s="158"/>
      <c r="BE188" s="158"/>
      <c r="BF188" s="158"/>
      <c r="BG188" s="158"/>
      <c r="BH188" s="158"/>
      <c r="BI188" s="158"/>
      <c r="BJ188" s="158"/>
      <c r="BK188" s="158"/>
      <c r="BL188" s="158"/>
      <c r="BM188" s="158"/>
      <c r="BN188" s="158"/>
      <c r="BO188" s="158"/>
      <c r="BP188" s="158"/>
      <c r="BQ188" s="158"/>
      <c r="BR188" s="158"/>
      <c r="BS188" s="158"/>
      <c r="BT188" s="158"/>
      <c r="BU188" s="158"/>
      <c r="BV188" s="158"/>
      <c r="BW188" s="158"/>
      <c r="BX188" s="158"/>
      <c r="BY188" s="158"/>
      <c r="BZ188" s="158"/>
      <c r="CA188" s="158"/>
      <c r="CB188" s="158"/>
      <c r="CC188" s="158"/>
      <c r="CD188" s="158"/>
      <c r="CE188" s="158"/>
      <c r="CF188" s="158"/>
      <c r="CG188" s="158"/>
      <c r="CH188" s="158"/>
      <c r="CI188" s="158"/>
      <c r="CJ188" s="158"/>
      <c r="CK188" s="158"/>
      <c r="CL188" s="158"/>
      <c r="CM188" s="158"/>
      <c r="CN188" s="158"/>
      <c r="CO188" s="158"/>
      <c r="CP188" s="158"/>
      <c r="CQ188" s="158"/>
      <c r="CR188" s="158"/>
      <c r="CS188" s="158"/>
      <c r="CT188" s="158"/>
      <c r="CU188" s="158"/>
      <c r="CV188" s="158"/>
      <c r="CW188" s="158"/>
      <c r="CX188" s="158"/>
      <c r="CY188" s="158"/>
      <c r="CZ188" s="158"/>
      <c r="DA188" s="158"/>
      <c r="DB188" s="158"/>
      <c r="DC188" s="158"/>
      <c r="DD188" s="158"/>
      <c r="DE188" s="158"/>
      <c r="DF188" s="158"/>
      <c r="DG188" s="158"/>
      <c r="DH188" s="158"/>
      <c r="DI188" s="158"/>
      <c r="DJ188" s="158"/>
      <c r="DK188" s="158"/>
      <c r="DL188" s="158"/>
      <c r="DM188" s="158"/>
      <c r="DN188" s="158"/>
      <c r="DO188" s="158"/>
      <c r="DP188" s="158"/>
      <c r="DQ188" s="158"/>
      <c r="DR188" s="158"/>
      <c r="DS188" s="158"/>
      <c r="DT188" s="158"/>
      <c r="DU188" s="158"/>
      <c r="DV188" s="158"/>
      <c r="DW188" s="158"/>
      <c r="DX188" s="158"/>
      <c r="DY188" s="158"/>
      <c r="DZ188" s="158"/>
      <c r="EA188" s="158"/>
      <c r="EB188" s="158"/>
      <c r="EC188" s="158"/>
      <c r="ED188" s="158"/>
      <c r="EE188" s="158"/>
      <c r="EF188" s="158"/>
      <c r="EG188" s="158"/>
      <c r="EH188" s="158"/>
      <c r="EI188" s="158"/>
      <c r="EJ188" s="158"/>
      <c r="EK188" s="158"/>
      <c r="EL188" s="158"/>
      <c r="EM188" s="158"/>
      <c r="EN188" s="158"/>
      <c r="EO188" s="158"/>
      <c r="EP188" s="158"/>
      <c r="EQ188" s="158"/>
      <c r="ER188" s="158"/>
      <c r="ES188" s="158"/>
      <c r="ET188" s="158"/>
      <c r="EU188" s="158"/>
      <c r="EV188" s="158"/>
      <c r="EW188" s="158"/>
      <c r="EX188" s="158"/>
      <c r="EY188" s="158"/>
      <c r="EZ188" s="158"/>
      <c r="FA188" s="158"/>
      <c r="FB188" s="158"/>
      <c r="FC188" s="158"/>
      <c r="FD188" s="158"/>
      <c r="FE188" s="158"/>
      <c r="FF188" s="158"/>
      <c r="FG188" s="158"/>
      <c r="FH188" s="158"/>
      <c r="FI188" s="158"/>
      <c r="FJ188" s="158"/>
      <c r="FK188" s="158"/>
      <c r="FL188" s="158"/>
      <c r="FM188" s="158"/>
      <c r="FN188" s="158"/>
      <c r="FO188" s="158"/>
      <c r="FP188" s="158"/>
      <c r="FQ188" s="158"/>
      <c r="FR188" s="158"/>
      <c r="FS188" s="158"/>
      <c r="FT188" s="158"/>
      <c r="FU188" s="158"/>
      <c r="FV188" s="158"/>
      <c r="FW188" s="158"/>
      <c r="FX188" s="158"/>
      <c r="FY188" s="158"/>
      <c r="FZ188" s="158"/>
      <c r="GA188" s="158"/>
      <c r="GB188" s="158"/>
      <c r="GC188" s="158"/>
      <c r="GD188" s="158"/>
      <c r="GE188" s="158"/>
      <c r="GF188" s="158"/>
      <c r="GG188" s="158"/>
      <c r="GH188" s="158"/>
      <c r="GI188" s="158"/>
      <c r="GJ188" s="158"/>
      <c r="GK188" s="158"/>
      <c r="GL188" s="158"/>
      <c r="GM188" s="158"/>
      <c r="GN188" s="158"/>
      <c r="GO188" s="158"/>
      <c r="GP188" s="158"/>
      <c r="GQ188" s="158"/>
      <c r="GR188" s="158"/>
      <c r="GS188" s="158"/>
      <c r="GT188" s="158"/>
      <c r="GU188" s="158"/>
      <c r="GV188" s="158"/>
      <c r="GW188" s="158"/>
      <c r="GX188" s="158"/>
      <c r="GY188" s="158"/>
      <c r="GZ188" s="158"/>
      <c r="HA188" s="158"/>
      <c r="HB188" s="158"/>
      <c r="HC188" s="158"/>
      <c r="HD188" s="158"/>
      <c r="HE188" s="158"/>
      <c r="HF188" s="158"/>
      <c r="HG188" s="158"/>
      <c r="HH188" s="158"/>
      <c r="HI188" s="158"/>
      <c r="HJ188" s="158"/>
      <c r="HK188" s="158"/>
      <c r="HL188" s="158"/>
      <c r="HM188" s="158"/>
      <c r="HN188" s="158"/>
      <c r="HO188" s="158"/>
      <c r="HP188" s="158"/>
      <c r="HQ188" s="158"/>
      <c r="HR188" s="158"/>
      <c r="HS188" s="158"/>
      <c r="HT188" s="158"/>
      <c r="HU188" s="158"/>
      <c r="HV188" s="158"/>
      <c r="HW188" s="158"/>
      <c r="HX188" s="158"/>
      <c r="HY188" s="158"/>
      <c r="HZ188" s="158"/>
      <c r="IA188" s="158"/>
      <c r="IB188" s="158"/>
      <c r="IC188" s="158"/>
      <c r="ID188" s="158"/>
      <c r="IE188" s="158"/>
      <c r="IF188" s="158"/>
      <c r="IG188" s="158"/>
      <c r="IH188" s="158"/>
      <c r="II188" s="158"/>
      <c r="IJ188" s="158"/>
      <c r="IK188" s="158"/>
      <c r="IL188" s="158"/>
      <c r="IM188" s="158"/>
      <c r="IN188" s="158"/>
      <c r="IO188" s="158"/>
      <c r="IP188" s="158"/>
      <c r="IQ188" s="158"/>
      <c r="IR188" s="158"/>
      <c r="IS188" s="158"/>
      <c r="IT188" s="158"/>
      <c r="IU188" s="158"/>
      <c r="IV188" s="158"/>
      <c r="IW188" s="158"/>
      <c r="IX188" s="158"/>
      <c r="IY188" s="158"/>
      <c r="IZ188" s="158"/>
      <c r="JA188" s="158"/>
      <c r="JB188" s="158"/>
      <c r="JC188" s="158"/>
      <c r="JD188" s="158"/>
      <c r="JE188" s="158"/>
      <c r="JF188" s="158"/>
      <c r="JG188" s="158"/>
      <c r="JH188" s="158"/>
      <c r="JI188" s="158"/>
      <c r="JJ188" s="158"/>
      <c r="JK188" s="158"/>
      <c r="JL188" s="158"/>
      <c r="JM188" s="158"/>
      <c r="JN188" s="158"/>
      <c r="JO188" s="158"/>
      <c r="JP188" s="158"/>
      <c r="JQ188" s="158"/>
      <c r="JR188" s="158"/>
      <c r="JS188" s="158"/>
      <c r="JT188" s="158"/>
      <c r="JU188" s="158"/>
      <c r="JV188" s="158"/>
      <c r="JW188" s="158"/>
      <c r="JX188" s="158"/>
      <c r="JY188" s="158"/>
      <c r="JZ188" s="158"/>
      <c r="KA188" s="158"/>
      <c r="KB188" s="158"/>
      <c r="KC188" s="158"/>
      <c r="KD188" s="158"/>
      <c r="KE188" s="158"/>
      <c r="KF188" s="158"/>
      <c r="KG188" s="158"/>
      <c r="KH188" s="158"/>
      <c r="KI188" s="158"/>
      <c r="KJ188" s="158"/>
      <c r="KK188" s="158"/>
      <c r="KL188" s="158"/>
      <c r="KM188" s="158"/>
      <c r="KN188" s="158"/>
      <c r="KO188" s="158"/>
      <c r="KP188" s="158"/>
      <c r="KQ188" s="158"/>
      <c r="KR188" s="158"/>
      <c r="KS188" s="158"/>
      <c r="KT188" s="158"/>
      <c r="KU188" s="158"/>
      <c r="KV188" s="158"/>
      <c r="KW188" s="158"/>
      <c r="KX188" s="158"/>
      <c r="KY188" s="158"/>
      <c r="KZ188" s="158"/>
      <c r="LA188" s="158"/>
      <c r="LB188" s="158"/>
      <c r="LC188" s="158"/>
      <c r="LD188" s="158"/>
      <c r="LE188" s="158"/>
      <c r="LF188" s="158"/>
      <c r="LG188" s="158"/>
      <c r="LH188" s="158"/>
      <c r="LI188" s="158"/>
      <c r="LJ188" s="158"/>
      <c r="LK188" s="158"/>
      <c r="LL188" s="158"/>
      <c r="LM188" s="158"/>
      <c r="LN188" s="158"/>
      <c r="LO188" s="158"/>
      <c r="LP188" s="158"/>
      <c r="LQ188" s="158"/>
      <c r="LR188" s="158"/>
      <c r="LS188" s="158"/>
      <c r="LT188" s="158"/>
      <c r="LU188" s="158"/>
      <c r="LV188" s="158"/>
      <c r="LW188" s="158"/>
      <c r="LX188" s="158"/>
      <c r="LY188" s="158"/>
      <c r="LZ188" s="158"/>
      <c r="MA188" s="158"/>
      <c r="MB188" s="158"/>
      <c r="MC188" s="158"/>
      <c r="MD188" s="158"/>
      <c r="ME188" s="158"/>
      <c r="MF188" s="158"/>
      <c r="MG188" s="158"/>
      <c r="MH188" s="158"/>
      <c r="MI188" s="158"/>
      <c r="MJ188" s="158"/>
      <c r="MK188" s="158"/>
      <c r="ML188" s="158"/>
      <c r="MM188" s="158"/>
      <c r="MN188" s="158"/>
      <c r="MO188" s="158"/>
      <c r="MP188" s="158"/>
      <c r="MQ188" s="158"/>
      <c r="MR188" s="158"/>
      <c r="MS188" s="158"/>
      <c r="MT188" s="158"/>
      <c r="MU188" s="158"/>
      <c r="MV188" s="158"/>
      <c r="MW188" s="158"/>
      <c r="MX188" s="158"/>
      <c r="MY188" s="158"/>
      <c r="MZ188" s="158"/>
      <c r="NA188" s="158"/>
      <c r="NB188" s="158"/>
      <c r="NC188" s="158"/>
      <c r="ND188" s="158"/>
      <c r="NE188" s="158"/>
      <c r="NF188" s="158"/>
      <c r="NG188" s="158"/>
      <c r="NH188" s="158"/>
      <c r="NI188" s="158"/>
      <c r="NJ188" s="158"/>
      <c r="NK188" s="158"/>
      <c r="NL188" s="158"/>
      <c r="NM188" s="158"/>
      <c r="NN188" s="158"/>
      <c r="NO188" s="158"/>
      <c r="NP188" s="158"/>
      <c r="NQ188" s="158"/>
      <c r="NR188" s="158"/>
      <c r="NS188" s="158"/>
      <c r="NT188" s="158"/>
      <c r="NU188" s="158"/>
      <c r="NV188" s="158"/>
      <c r="NW188" s="158"/>
      <c r="NX188" s="158"/>
      <c r="NY188" s="158"/>
      <c r="NZ188" s="158"/>
      <c r="OA188" s="158"/>
      <c r="OB188" s="158"/>
      <c r="OC188" s="158"/>
      <c r="OD188" s="158"/>
      <c r="OE188" s="158"/>
      <c r="OF188" s="158"/>
      <c r="OG188" s="158"/>
      <c r="OH188" s="158"/>
      <c r="OI188" s="158"/>
      <c r="OJ188" s="158"/>
      <c r="OK188" s="158"/>
      <c r="OL188" s="158"/>
      <c r="OM188" s="158"/>
      <c r="ON188" s="158"/>
      <c r="OO188" s="158"/>
      <c r="OP188" s="158"/>
      <c r="OQ188" s="158"/>
      <c r="OR188" s="158"/>
      <c r="OS188" s="158"/>
      <c r="OT188" s="158"/>
      <c r="OU188" s="158"/>
      <c r="OV188" s="158"/>
      <c r="OW188" s="158"/>
      <c r="OX188" s="158"/>
      <c r="OY188" s="158"/>
      <c r="OZ188" s="158"/>
      <c r="PA188" s="158"/>
      <c r="PB188" s="158"/>
      <c r="PC188" s="158"/>
      <c r="PD188" s="158"/>
      <c r="PE188" s="158"/>
      <c r="PF188" s="158"/>
      <c r="PG188" s="158"/>
      <c r="PH188" s="158"/>
      <c r="PI188" s="158"/>
      <c r="PJ188" s="158"/>
      <c r="PK188" s="158"/>
      <c r="PL188" s="158"/>
      <c r="PM188" s="158"/>
      <c r="PN188" s="158"/>
      <c r="PO188" s="158"/>
      <c r="PP188" s="158"/>
      <c r="PQ188" s="158"/>
      <c r="PR188" s="158"/>
      <c r="PS188" s="158"/>
      <c r="PT188" s="158"/>
      <c r="PU188" s="158"/>
      <c r="PV188" s="158"/>
      <c r="PW188" s="158"/>
      <c r="PX188" s="158"/>
      <c r="PY188" s="158"/>
      <c r="PZ188" s="158"/>
      <c r="QA188" s="158"/>
      <c r="QB188" s="158"/>
      <c r="QC188" s="158"/>
      <c r="QD188" s="158"/>
      <c r="QE188" s="158"/>
      <c r="QF188" s="158"/>
      <c r="QG188" s="158"/>
      <c r="QH188" s="158"/>
      <c r="QI188" s="158"/>
      <c r="QJ188" s="158"/>
      <c r="QK188" s="158"/>
      <c r="QL188" s="158"/>
      <c r="QM188" s="158"/>
      <c r="QN188" s="158"/>
      <c r="QO188" s="158"/>
      <c r="QP188" s="158"/>
      <c r="QQ188" s="158"/>
      <c r="QR188" s="158"/>
      <c r="QS188" s="158"/>
      <c r="QT188" s="158"/>
      <c r="QU188" s="158"/>
      <c r="QV188" s="158"/>
      <c r="QW188" s="158"/>
      <c r="QX188" s="158"/>
      <c r="QY188" s="158"/>
      <c r="QZ188" s="158"/>
      <c r="RA188" s="158"/>
      <c r="RB188" s="158"/>
      <c r="RC188" s="158"/>
      <c r="RD188" s="158"/>
      <c r="RE188" s="158"/>
      <c r="RF188" s="158"/>
      <c r="RG188" s="158"/>
      <c r="RH188" s="158"/>
      <c r="RI188" s="158"/>
      <c r="RJ188" s="158"/>
      <c r="RK188" s="158"/>
      <c r="RL188" s="158"/>
      <c r="RM188" s="158"/>
      <c r="RN188" s="158"/>
      <c r="RO188" s="158"/>
      <c r="RP188" s="158"/>
      <c r="RQ188" s="158"/>
      <c r="RR188" s="158"/>
      <c r="RS188" s="158"/>
      <c r="RT188" s="158"/>
      <c r="RU188" s="158"/>
      <c r="RV188" s="158"/>
      <c r="RW188" s="158"/>
      <c r="RX188" s="158"/>
      <c r="RY188" s="158"/>
      <c r="RZ188" s="158"/>
      <c r="SA188" s="158"/>
      <c r="SB188" s="158"/>
      <c r="SC188" s="158"/>
      <c r="SD188" s="158"/>
      <c r="SE188" s="158"/>
      <c r="SF188" s="158"/>
      <c r="SG188" s="158"/>
      <c r="SH188" s="158"/>
      <c r="SI188" s="158"/>
      <c r="SJ188" s="158"/>
      <c r="SK188" s="158"/>
      <c r="SL188" s="158"/>
      <c r="SM188" s="158"/>
      <c r="SN188" s="158"/>
      <c r="SO188" s="158"/>
      <c r="SP188" s="158"/>
      <c r="SQ188" s="158"/>
      <c r="SR188" s="158"/>
      <c r="SS188" s="158"/>
      <c r="ST188" s="158"/>
      <c r="SU188" s="158"/>
      <c r="SV188" s="158"/>
      <c r="SW188" s="158"/>
      <c r="SX188" s="158"/>
      <c r="SY188" s="158"/>
      <c r="SZ188" s="158"/>
      <c r="TA188" s="158"/>
      <c r="TB188" s="158"/>
      <c r="TC188" s="158"/>
      <c r="TD188" s="158"/>
      <c r="TE188" s="158"/>
      <c r="TF188" s="158"/>
      <c r="TG188" s="158"/>
      <c r="TH188" s="158"/>
      <c r="TI188" s="158"/>
      <c r="TJ188" s="158"/>
      <c r="TK188" s="158"/>
      <c r="TL188" s="158"/>
      <c r="TM188" s="158"/>
      <c r="TN188" s="158"/>
      <c r="TO188" s="158"/>
      <c r="TP188" s="158"/>
      <c r="TQ188" s="158"/>
      <c r="TR188" s="158"/>
      <c r="TS188" s="158"/>
      <c r="TT188" s="158"/>
      <c r="TU188" s="158"/>
      <c r="TV188" s="158"/>
      <c r="TW188" s="158"/>
      <c r="TX188" s="158"/>
      <c r="TY188" s="158"/>
      <c r="TZ188" s="158"/>
      <c r="UA188" s="158"/>
      <c r="UB188" s="158"/>
      <c r="UC188" s="158"/>
      <c r="UD188" s="158"/>
      <c r="UE188" s="158"/>
      <c r="UF188" s="158"/>
      <c r="UG188" s="158"/>
      <c r="UH188" s="158"/>
      <c r="UI188" s="158"/>
      <c r="UJ188" s="158"/>
      <c r="UK188" s="158"/>
      <c r="UL188" s="158"/>
      <c r="UM188" s="158"/>
      <c r="UN188" s="158"/>
      <c r="UO188" s="158"/>
      <c r="UP188" s="158"/>
      <c r="UQ188" s="158"/>
      <c r="US188" s="158"/>
      <c r="UT188" s="158"/>
      <c r="UU188" s="158"/>
      <c r="UV188" s="158"/>
      <c r="UW188" s="158"/>
      <c r="UX188" s="158"/>
      <c r="UY188" s="158"/>
      <c r="UZ188" s="158"/>
      <c r="VA188" s="158"/>
      <c r="VB188" s="158"/>
      <c r="VC188" s="158"/>
      <c r="VD188" s="158"/>
      <c r="VE188" s="158"/>
      <c r="VF188" s="158"/>
      <c r="VG188" s="158"/>
      <c r="VH188" s="158"/>
      <c r="VI188" s="158"/>
      <c r="VJ188" s="158"/>
      <c r="VK188" s="158"/>
      <c r="VL188" s="158"/>
      <c r="VN188" s="158"/>
      <c r="VO188" s="158"/>
      <c r="VP188" s="158"/>
      <c r="VQ188" s="158"/>
      <c r="VR188" s="158"/>
      <c r="VS188" s="158"/>
      <c r="VT188" s="158"/>
      <c r="VU188" s="158"/>
      <c r="VV188" s="158"/>
      <c r="VW188" s="158"/>
      <c r="VX188" s="158"/>
      <c r="VY188" s="158"/>
      <c r="VZ188" s="158"/>
      <c r="WA188" s="158"/>
      <c r="WB188" s="158"/>
      <c r="WC188" s="158"/>
      <c r="WD188" s="158"/>
      <c r="WE188" s="158"/>
      <c r="WF188" s="158"/>
      <c r="WG188" s="158"/>
      <c r="WI188" s="158"/>
      <c r="WJ188" s="158"/>
      <c r="WK188" s="158"/>
      <c r="WL188" s="158"/>
      <c r="WM188" s="158"/>
      <c r="WN188" s="158"/>
      <c r="WO188" s="158"/>
      <c r="WP188" s="158"/>
      <c r="WQ188" s="158"/>
      <c r="WR188" s="158"/>
      <c r="WS188" s="158"/>
      <c r="WT188" s="158"/>
      <c r="WU188" s="158"/>
      <c r="WV188" s="158"/>
      <c r="WW188" s="158"/>
      <c r="WX188" s="158"/>
      <c r="WY188" s="158"/>
      <c r="WZ188" s="158"/>
      <c r="XA188" s="158"/>
      <c r="XB188" s="158"/>
      <c r="XD188" s="158"/>
      <c r="XE188" s="158"/>
      <c r="XF188" s="158"/>
      <c r="XG188" s="158"/>
      <c r="XH188" s="158"/>
      <c r="XI188" s="158"/>
      <c r="XJ188" s="158"/>
      <c r="XK188" s="158"/>
      <c r="XL188" s="158"/>
      <c r="XM188" s="158"/>
      <c r="XN188" s="158"/>
      <c r="XO188" s="158"/>
      <c r="XP188" s="158"/>
      <c r="XQ188" s="158"/>
      <c r="XR188" s="158"/>
      <c r="XS188" s="158"/>
      <c r="XT188" s="158"/>
      <c r="XU188" s="158"/>
      <c r="XV188" s="158"/>
      <c r="XW188" s="158"/>
      <c r="XY188" s="158"/>
      <c r="XZ188" s="158"/>
      <c r="YA188" s="158"/>
      <c r="YB188" s="158"/>
      <c r="YC188" s="158"/>
      <c r="YD188" s="158"/>
      <c r="YE188" s="158"/>
      <c r="YF188" s="158"/>
      <c r="YG188" s="158"/>
      <c r="YH188" s="158"/>
      <c r="YI188" s="158"/>
      <c r="YJ188" s="158"/>
      <c r="YK188" s="158"/>
      <c r="YL188" s="158"/>
      <c r="YM188" s="158"/>
      <c r="YN188" s="158"/>
      <c r="YO188" s="158"/>
      <c r="YP188" s="158"/>
      <c r="YQ188" s="158"/>
      <c r="YR188" s="158"/>
      <c r="YT188" s="158"/>
      <c r="YU188" s="158"/>
      <c r="YV188" s="158"/>
      <c r="YW188" s="158"/>
      <c r="YX188" s="158"/>
      <c r="YY188" s="158"/>
      <c r="YZ188" s="158"/>
      <c r="ZA188" s="158"/>
      <c r="ZB188" s="158"/>
      <c r="ZC188" s="158"/>
      <c r="ZD188" s="158"/>
      <c r="ZE188" s="158"/>
      <c r="ZF188" s="158"/>
      <c r="ZG188" s="158"/>
      <c r="ZH188" s="158"/>
      <c r="ZI188" s="158"/>
      <c r="ZJ188" s="158"/>
      <c r="ZK188" s="158"/>
      <c r="ZL188" s="158"/>
      <c r="ZM188" s="158"/>
      <c r="ZO188" s="158"/>
      <c r="ZP188" s="158"/>
      <c r="ZQ188" s="158"/>
      <c r="ZR188" s="158"/>
      <c r="ZS188" s="158"/>
      <c r="ZT188" s="158"/>
      <c r="ZU188" s="158"/>
      <c r="ZV188" s="158"/>
      <c r="ZW188" s="158"/>
      <c r="ZX188" s="158"/>
      <c r="ZY188" s="158"/>
      <c r="ZZ188" s="158"/>
      <c r="AAA188" s="158"/>
      <c r="AAB188" s="158"/>
      <c r="AAC188" s="158"/>
      <c r="AAD188" s="158"/>
      <c r="AAE188" s="158"/>
      <c r="AAF188" s="158"/>
      <c r="AAG188" s="158"/>
      <c r="AAH188" s="158"/>
      <c r="AAJ188" s="158"/>
      <c r="AAK188" s="158"/>
      <c r="AAL188" s="158"/>
      <c r="AAM188" s="158"/>
      <c r="AAN188" s="158"/>
      <c r="AAO188" s="158"/>
      <c r="AAP188" s="158"/>
      <c r="AAQ188" s="158"/>
      <c r="AAR188" s="158"/>
      <c r="AAS188" s="158"/>
      <c r="AAT188" s="158"/>
      <c r="AAU188" s="158"/>
      <c r="AAV188" s="158"/>
      <c r="AAW188" s="158"/>
      <c r="AAX188" s="158"/>
      <c r="AAY188" s="158"/>
      <c r="AAZ188" s="158"/>
      <c r="ABA188" s="158"/>
      <c r="ABB188" s="158"/>
      <c r="ABC188" s="158"/>
      <c r="ABE188" s="158"/>
      <c r="ABF188" s="158"/>
      <c r="ABG188" s="158"/>
      <c r="ABH188" s="158"/>
      <c r="ABI188" s="158"/>
      <c r="ABJ188" s="158"/>
      <c r="ABK188" s="158"/>
      <c r="ABL188" s="158"/>
      <c r="ABM188" s="158"/>
      <c r="ABN188" s="158"/>
      <c r="ABO188" s="158"/>
      <c r="ABP188" s="158"/>
      <c r="ABQ188" s="158"/>
      <c r="ABR188" s="158"/>
      <c r="ABS188" s="158"/>
      <c r="ABT188" s="158"/>
      <c r="ABU188" s="158"/>
      <c r="ABV188" s="158"/>
      <c r="ABW188" s="158"/>
      <c r="ABX188" s="158"/>
      <c r="ABZ188" s="158"/>
      <c r="ACA188" s="158"/>
      <c r="ACB188" s="158"/>
      <c r="ACC188" s="158"/>
      <c r="ACD188" s="158"/>
      <c r="ACE188" s="158"/>
      <c r="ACF188" s="158"/>
      <c r="ACG188" s="158"/>
      <c r="ACH188" s="158"/>
      <c r="ACI188" s="158"/>
      <c r="ACJ188" s="158"/>
      <c r="ACK188" s="158"/>
      <c r="ACL188" s="158"/>
      <c r="ACM188" s="158"/>
      <c r="ACN188" s="158"/>
      <c r="ACO188" s="158"/>
      <c r="ACP188" s="158"/>
      <c r="ACQ188" s="158"/>
      <c r="ACR188" s="158"/>
      <c r="ACS188" s="158"/>
      <c r="ACU188" s="158"/>
      <c r="ACV188" s="158"/>
      <c r="ACW188" s="158"/>
      <c r="ACX188" s="158"/>
      <c r="ACY188" s="158"/>
      <c r="ACZ188" s="158"/>
      <c r="ADA188" s="158"/>
      <c r="ADB188" s="158"/>
      <c r="ADC188" s="158"/>
      <c r="ADD188" s="158"/>
      <c r="ADE188" s="158"/>
      <c r="ADF188" s="158"/>
      <c r="ADG188" s="158"/>
      <c r="ADH188" s="158"/>
      <c r="ADI188" s="158"/>
      <c r="ADJ188" s="158"/>
      <c r="ADK188" s="158"/>
      <c r="ADL188" s="158"/>
      <c r="ADM188" s="158"/>
      <c r="ADN188" s="158"/>
      <c r="ADP188" s="158"/>
      <c r="ADQ188" s="158"/>
      <c r="ADR188" s="158"/>
      <c r="ADS188" s="158"/>
      <c r="ADT188" s="158"/>
      <c r="ADU188" s="158"/>
      <c r="ADV188" s="158"/>
      <c r="ADW188" s="158"/>
      <c r="ADX188" s="158"/>
      <c r="ADY188" s="158"/>
      <c r="ADZ188" s="158"/>
      <c r="AEA188" s="158"/>
      <c r="AEB188" s="158"/>
      <c r="AEC188" s="158"/>
      <c r="AED188" s="158"/>
      <c r="AEE188" s="158"/>
      <c r="AEF188" s="158"/>
      <c r="AEG188" s="158"/>
      <c r="AEH188" s="158"/>
      <c r="AEI188" s="158"/>
      <c r="AEK188" s="158"/>
      <c r="AEL188" s="158"/>
      <c r="AEM188" s="158"/>
      <c r="AEN188" s="158"/>
      <c r="AEO188" s="158"/>
      <c r="AEP188" s="158"/>
      <c r="AEQ188" s="158"/>
      <c r="AER188" s="158"/>
      <c r="AES188" s="158"/>
      <c r="AET188" s="158"/>
      <c r="AEU188" s="158"/>
      <c r="AEV188" s="158"/>
      <c r="AEW188" s="158"/>
      <c r="AEX188" s="158"/>
      <c r="AEY188" s="158"/>
      <c r="AEZ188" s="158"/>
      <c r="AFA188" s="158"/>
      <c r="AFB188" s="158"/>
      <c r="AFC188" s="158"/>
      <c r="AFD188" s="158"/>
    </row>
    <row r="189" spans="1:836" s="159" customFormat="1" ht="20.100000000000001" customHeight="1" outlineLevel="4">
      <c r="A189" s="166"/>
      <c r="B189" s="162" t="s">
        <v>504</v>
      </c>
      <c r="C189" s="100" t="s">
        <v>542</v>
      </c>
      <c r="D189" s="110"/>
      <c r="E189" s="167"/>
      <c r="F189" s="211">
        <f>G180+1</f>
        <v>45750</v>
      </c>
      <c r="G189" s="212">
        <f t="shared" si="118"/>
        <v>45763</v>
      </c>
      <c r="H189" s="156">
        <v>14</v>
      </c>
      <c r="I189" s="157">
        <f t="shared" ca="1" si="105"/>
        <v>0</v>
      </c>
      <c r="J189" s="207">
        <f t="shared" ca="1" si="119"/>
        <v>0</v>
      </c>
      <c r="K189" s="111">
        <v>0</v>
      </c>
      <c r="L189" s="158"/>
      <c r="M189" s="158"/>
      <c r="N189" s="158"/>
      <c r="O189" s="158"/>
      <c r="P189" s="158"/>
      <c r="Q189" s="158"/>
      <c r="R189" s="158"/>
      <c r="S189" s="158"/>
      <c r="T189" s="158"/>
      <c r="U189" s="158"/>
      <c r="V189" s="158"/>
      <c r="W189" s="158"/>
      <c r="X189" s="158"/>
      <c r="Y189" s="158"/>
      <c r="Z189" s="158"/>
      <c r="AA189" s="158"/>
      <c r="AB189" s="158"/>
      <c r="AC189" s="158"/>
      <c r="AD189" s="158"/>
      <c r="AE189" s="158"/>
      <c r="AF189" s="158"/>
      <c r="AG189" s="158"/>
      <c r="AH189" s="158"/>
      <c r="AI189" s="158"/>
      <c r="AJ189" s="158"/>
      <c r="AK189" s="158"/>
      <c r="AL189" s="158"/>
      <c r="AM189" s="158"/>
      <c r="AN189" s="158"/>
      <c r="AO189" s="158"/>
      <c r="AP189" s="158"/>
      <c r="AQ189" s="158"/>
      <c r="AR189" s="158"/>
      <c r="AS189" s="158"/>
      <c r="AT189" s="158"/>
      <c r="AU189" s="158"/>
      <c r="AV189" s="158"/>
      <c r="AW189" s="158"/>
      <c r="AX189" s="158"/>
      <c r="AY189" s="158"/>
      <c r="AZ189" s="158"/>
      <c r="BA189" s="158"/>
      <c r="BB189" s="158"/>
      <c r="BC189" s="158"/>
      <c r="BD189" s="158"/>
      <c r="BE189" s="158"/>
      <c r="BF189" s="158"/>
      <c r="BG189" s="158"/>
      <c r="BH189" s="158"/>
      <c r="BI189" s="158"/>
      <c r="BJ189" s="158"/>
      <c r="BK189" s="158"/>
      <c r="BL189" s="158"/>
      <c r="BM189" s="158"/>
      <c r="BN189" s="158"/>
      <c r="BO189" s="158"/>
      <c r="BP189" s="158"/>
      <c r="BQ189" s="158"/>
      <c r="BR189" s="158"/>
      <c r="BS189" s="158"/>
      <c r="BT189" s="158"/>
      <c r="BU189" s="158"/>
      <c r="BV189" s="158"/>
      <c r="BW189" s="158"/>
      <c r="BX189" s="158"/>
      <c r="BY189" s="158"/>
      <c r="BZ189" s="158"/>
      <c r="CA189" s="158"/>
      <c r="CB189" s="158"/>
      <c r="CC189" s="158"/>
      <c r="CD189" s="158"/>
      <c r="CE189" s="158"/>
      <c r="CF189" s="158"/>
      <c r="CG189" s="158"/>
      <c r="CH189" s="158"/>
      <c r="CI189" s="158"/>
      <c r="CJ189" s="158"/>
      <c r="CK189" s="158"/>
      <c r="CL189" s="158"/>
      <c r="CM189" s="158"/>
      <c r="CN189" s="158"/>
      <c r="CO189" s="158"/>
      <c r="CP189" s="158"/>
      <c r="CQ189" s="158"/>
      <c r="CR189" s="158"/>
      <c r="CS189" s="158"/>
      <c r="CT189" s="158"/>
      <c r="CU189" s="158"/>
      <c r="CV189" s="158"/>
      <c r="CW189" s="158"/>
      <c r="CX189" s="158"/>
      <c r="CY189" s="158"/>
      <c r="CZ189" s="158"/>
      <c r="DA189" s="158"/>
      <c r="DB189" s="158"/>
      <c r="DC189" s="158"/>
      <c r="DD189" s="158"/>
      <c r="DE189" s="158"/>
      <c r="DF189" s="158"/>
      <c r="DG189" s="158"/>
      <c r="DH189" s="158"/>
      <c r="DI189" s="158"/>
      <c r="DJ189" s="158"/>
      <c r="DK189" s="158"/>
      <c r="DL189" s="158"/>
      <c r="DM189" s="158"/>
      <c r="DN189" s="158"/>
      <c r="DO189" s="158"/>
      <c r="DP189" s="158"/>
      <c r="DQ189" s="158"/>
      <c r="DR189" s="158"/>
      <c r="DS189" s="158"/>
      <c r="DT189" s="158"/>
      <c r="DU189" s="158"/>
      <c r="DV189" s="158"/>
      <c r="DW189" s="158"/>
      <c r="DX189" s="158"/>
      <c r="DY189" s="158"/>
      <c r="DZ189" s="158"/>
      <c r="EA189" s="158"/>
      <c r="EB189" s="158"/>
      <c r="EC189" s="158"/>
      <c r="ED189" s="158"/>
      <c r="EE189" s="158"/>
      <c r="EF189" s="158"/>
      <c r="EG189" s="158"/>
      <c r="EH189" s="158"/>
      <c r="EI189" s="158"/>
      <c r="EJ189" s="158"/>
      <c r="EK189" s="158"/>
      <c r="EL189" s="158"/>
      <c r="EM189" s="158"/>
      <c r="EN189" s="158"/>
      <c r="EO189" s="158"/>
      <c r="EP189" s="158"/>
      <c r="EQ189" s="158"/>
      <c r="ER189" s="158"/>
      <c r="ES189" s="158"/>
      <c r="ET189" s="158"/>
      <c r="EU189" s="158"/>
      <c r="EV189" s="158"/>
      <c r="EW189" s="158"/>
      <c r="EX189" s="158"/>
      <c r="EY189" s="158"/>
      <c r="EZ189" s="158"/>
      <c r="FA189" s="158"/>
      <c r="FB189" s="158"/>
      <c r="FC189" s="158"/>
      <c r="FD189" s="158"/>
      <c r="FE189" s="158"/>
      <c r="FF189" s="158"/>
      <c r="FG189" s="158"/>
      <c r="FH189" s="158"/>
      <c r="FI189" s="158"/>
      <c r="FJ189" s="158"/>
      <c r="FK189" s="158"/>
      <c r="FL189" s="158"/>
      <c r="FM189" s="158"/>
      <c r="FN189" s="158"/>
      <c r="FO189" s="158"/>
      <c r="FP189" s="158"/>
      <c r="FQ189" s="158"/>
      <c r="FR189" s="158"/>
      <c r="FS189" s="158"/>
      <c r="FT189" s="158"/>
      <c r="FU189" s="158"/>
      <c r="FV189" s="158"/>
      <c r="FW189" s="158"/>
      <c r="FX189" s="158"/>
      <c r="FY189" s="158"/>
      <c r="FZ189" s="158"/>
      <c r="GA189" s="158"/>
      <c r="GB189" s="158"/>
      <c r="GC189" s="158"/>
      <c r="GD189" s="158"/>
      <c r="GE189" s="158"/>
      <c r="GF189" s="158"/>
      <c r="GG189" s="158"/>
      <c r="GH189" s="158"/>
      <c r="GI189" s="158"/>
      <c r="GJ189" s="158"/>
      <c r="GK189" s="158"/>
      <c r="GL189" s="158"/>
      <c r="GM189" s="158"/>
      <c r="GN189" s="158"/>
      <c r="GO189" s="158"/>
      <c r="GP189" s="158"/>
      <c r="GQ189" s="158"/>
      <c r="GR189" s="158"/>
      <c r="GS189" s="158"/>
      <c r="GT189" s="158"/>
      <c r="GU189" s="158"/>
      <c r="GV189" s="158"/>
      <c r="GW189" s="158"/>
      <c r="GX189" s="158"/>
      <c r="GY189" s="158"/>
      <c r="GZ189" s="158"/>
      <c r="HA189" s="158"/>
      <c r="HB189" s="158"/>
      <c r="HC189" s="158"/>
      <c r="HD189" s="158"/>
      <c r="HE189" s="158"/>
      <c r="HF189" s="158"/>
      <c r="HG189" s="158"/>
      <c r="HH189" s="158"/>
      <c r="HI189" s="158"/>
      <c r="HJ189" s="158"/>
      <c r="HK189" s="158"/>
      <c r="HL189" s="158"/>
      <c r="HM189" s="158"/>
      <c r="HN189" s="158"/>
      <c r="HO189" s="158"/>
      <c r="HP189" s="158"/>
      <c r="HQ189" s="158"/>
      <c r="HR189" s="158"/>
      <c r="HS189" s="158"/>
      <c r="HT189" s="158"/>
      <c r="HU189" s="158"/>
      <c r="HV189" s="158"/>
      <c r="HW189" s="158"/>
      <c r="HX189" s="158"/>
      <c r="HY189" s="158"/>
      <c r="HZ189" s="158"/>
      <c r="IA189" s="158"/>
      <c r="IB189" s="158"/>
      <c r="IC189" s="158"/>
      <c r="ID189" s="158"/>
      <c r="IE189" s="158"/>
      <c r="IF189" s="158"/>
      <c r="IG189" s="158"/>
      <c r="IH189" s="158"/>
      <c r="II189" s="158"/>
      <c r="IJ189" s="158"/>
      <c r="IK189" s="158"/>
      <c r="IL189" s="158"/>
      <c r="IM189" s="158"/>
      <c r="IN189" s="158"/>
      <c r="IO189" s="158"/>
      <c r="IP189" s="158"/>
      <c r="IQ189" s="158"/>
      <c r="IR189" s="158"/>
      <c r="IS189" s="158"/>
      <c r="IT189" s="158"/>
      <c r="IU189" s="158"/>
      <c r="IV189" s="158"/>
      <c r="IW189" s="158"/>
      <c r="IX189" s="158"/>
      <c r="IY189" s="158"/>
      <c r="IZ189" s="158"/>
      <c r="JA189" s="158"/>
      <c r="JB189" s="158"/>
      <c r="JC189" s="158"/>
      <c r="JD189" s="158"/>
      <c r="JE189" s="158"/>
      <c r="JF189" s="158"/>
      <c r="JG189" s="158"/>
      <c r="JH189" s="158"/>
      <c r="JI189" s="158"/>
      <c r="JJ189" s="158"/>
      <c r="JK189" s="158"/>
      <c r="JL189" s="158"/>
      <c r="JM189" s="158"/>
      <c r="JN189" s="158"/>
      <c r="JO189" s="158"/>
      <c r="JP189" s="158"/>
      <c r="JQ189" s="158"/>
      <c r="JR189" s="158"/>
      <c r="JS189" s="158"/>
      <c r="JT189" s="158"/>
      <c r="JU189" s="158"/>
      <c r="JV189" s="158"/>
      <c r="JW189" s="158"/>
      <c r="JX189" s="158"/>
      <c r="JY189" s="158"/>
      <c r="JZ189" s="158"/>
      <c r="KA189" s="158"/>
      <c r="KB189" s="158"/>
      <c r="KC189" s="158"/>
      <c r="KD189" s="158"/>
      <c r="KE189" s="158"/>
      <c r="KF189" s="158"/>
      <c r="KG189" s="158"/>
      <c r="KH189" s="158"/>
      <c r="KI189" s="158"/>
      <c r="KJ189" s="158"/>
      <c r="KK189" s="158"/>
      <c r="KL189" s="158"/>
      <c r="KM189" s="158"/>
      <c r="KN189" s="158"/>
      <c r="KO189" s="158"/>
      <c r="KP189" s="158"/>
      <c r="KQ189" s="158"/>
      <c r="KR189" s="158"/>
      <c r="KS189" s="158"/>
      <c r="KT189" s="158"/>
      <c r="KU189" s="158"/>
      <c r="KV189" s="158"/>
      <c r="KW189" s="158"/>
      <c r="KX189" s="158"/>
      <c r="KY189" s="158"/>
      <c r="KZ189" s="158"/>
      <c r="LA189" s="158"/>
      <c r="LB189" s="158"/>
      <c r="LC189" s="158"/>
      <c r="LD189" s="158"/>
      <c r="LE189" s="158"/>
      <c r="LF189" s="158"/>
      <c r="LG189" s="158"/>
      <c r="LH189" s="158"/>
      <c r="LI189" s="158"/>
      <c r="LJ189" s="158"/>
      <c r="LK189" s="158"/>
      <c r="LL189" s="158"/>
      <c r="LM189" s="158"/>
      <c r="LN189" s="158"/>
      <c r="LO189" s="158"/>
      <c r="LP189" s="158"/>
      <c r="LQ189" s="158"/>
      <c r="LR189" s="158"/>
      <c r="LS189" s="158"/>
      <c r="LT189" s="158"/>
      <c r="LU189" s="158"/>
      <c r="LV189" s="158"/>
      <c r="LW189" s="158"/>
      <c r="LX189" s="158"/>
      <c r="LY189" s="158"/>
      <c r="LZ189" s="158"/>
      <c r="MA189" s="158"/>
      <c r="MB189" s="158"/>
      <c r="MC189" s="158"/>
      <c r="MD189" s="158"/>
      <c r="ME189" s="158"/>
      <c r="MF189" s="158"/>
      <c r="MG189" s="158"/>
      <c r="MH189" s="158"/>
      <c r="MI189" s="158"/>
      <c r="MJ189" s="158"/>
      <c r="MK189" s="158"/>
      <c r="ML189" s="158"/>
      <c r="MM189" s="158"/>
      <c r="MN189" s="158"/>
      <c r="MO189" s="158"/>
      <c r="MP189" s="158"/>
      <c r="MQ189" s="158"/>
      <c r="MR189" s="158"/>
      <c r="MS189" s="158"/>
      <c r="MT189" s="158"/>
      <c r="MU189" s="158"/>
      <c r="MV189" s="158"/>
      <c r="MW189" s="158"/>
      <c r="MX189" s="158"/>
      <c r="MY189" s="158"/>
      <c r="MZ189" s="158"/>
      <c r="NA189" s="158"/>
      <c r="NB189" s="158"/>
      <c r="NC189" s="158"/>
      <c r="ND189" s="158"/>
      <c r="NE189" s="158"/>
      <c r="NF189" s="158"/>
      <c r="NG189" s="158"/>
      <c r="NH189" s="158"/>
      <c r="NI189" s="158"/>
      <c r="NJ189" s="158"/>
      <c r="NK189" s="158"/>
      <c r="NL189" s="158"/>
      <c r="NM189" s="158"/>
      <c r="NN189" s="158"/>
      <c r="NO189" s="158"/>
      <c r="NP189" s="158"/>
      <c r="NQ189" s="158"/>
      <c r="NR189" s="158"/>
      <c r="NS189" s="158"/>
      <c r="NT189" s="158"/>
      <c r="NU189" s="158"/>
      <c r="NV189" s="158"/>
      <c r="NW189" s="158"/>
      <c r="NX189" s="158"/>
      <c r="NY189" s="158"/>
      <c r="NZ189" s="158"/>
      <c r="OA189" s="158"/>
      <c r="OB189" s="158"/>
      <c r="OC189" s="158"/>
      <c r="OD189" s="158"/>
      <c r="OE189" s="158"/>
      <c r="OF189" s="158"/>
      <c r="OG189" s="158"/>
      <c r="OH189" s="158"/>
      <c r="OI189" s="158"/>
      <c r="OJ189" s="158"/>
      <c r="OK189" s="158"/>
      <c r="OL189" s="158"/>
      <c r="OM189" s="158"/>
      <c r="ON189" s="158"/>
      <c r="OO189" s="158"/>
      <c r="OP189" s="158"/>
      <c r="OQ189" s="158"/>
      <c r="OR189" s="158"/>
      <c r="OS189" s="158"/>
      <c r="OT189" s="158"/>
      <c r="OU189" s="158"/>
      <c r="OV189" s="158"/>
      <c r="OW189" s="158"/>
      <c r="OX189" s="158"/>
      <c r="OY189" s="158"/>
      <c r="OZ189" s="158"/>
      <c r="PA189" s="158"/>
      <c r="PB189" s="158"/>
      <c r="PC189" s="158"/>
      <c r="PD189" s="158"/>
      <c r="PE189" s="158"/>
      <c r="PF189" s="158"/>
      <c r="PG189" s="158"/>
      <c r="PH189" s="158"/>
      <c r="PI189" s="158"/>
      <c r="PJ189" s="158"/>
      <c r="PK189" s="158"/>
      <c r="PL189" s="158"/>
      <c r="PM189" s="158"/>
      <c r="PN189" s="158"/>
      <c r="PO189" s="158"/>
      <c r="PP189" s="158"/>
      <c r="PQ189" s="158"/>
      <c r="PR189" s="158"/>
      <c r="PS189" s="158"/>
      <c r="PT189" s="158"/>
      <c r="PU189" s="158"/>
      <c r="PV189" s="158"/>
      <c r="PW189" s="158"/>
      <c r="PX189" s="158"/>
      <c r="PY189" s="158"/>
      <c r="PZ189" s="158"/>
      <c r="QA189" s="158"/>
      <c r="QB189" s="158"/>
      <c r="QC189" s="158"/>
      <c r="QD189" s="158"/>
      <c r="QE189" s="158"/>
      <c r="QF189" s="158"/>
      <c r="QG189" s="158"/>
      <c r="QH189" s="158"/>
      <c r="QI189" s="158"/>
      <c r="QJ189" s="158"/>
      <c r="QK189" s="158"/>
      <c r="QL189" s="158"/>
      <c r="QM189" s="158"/>
      <c r="QN189" s="158"/>
      <c r="QO189" s="158"/>
      <c r="QP189" s="158"/>
      <c r="QQ189" s="158"/>
      <c r="QR189" s="158"/>
      <c r="QS189" s="158"/>
      <c r="QT189" s="158"/>
      <c r="QU189" s="158"/>
      <c r="QV189" s="158"/>
      <c r="QW189" s="158"/>
      <c r="QX189" s="158"/>
      <c r="QY189" s="158"/>
      <c r="QZ189" s="158"/>
      <c r="RA189" s="158"/>
      <c r="RB189" s="158"/>
      <c r="RC189" s="158"/>
      <c r="RD189" s="158"/>
      <c r="RE189" s="158"/>
      <c r="RF189" s="158"/>
      <c r="RG189" s="158"/>
      <c r="RH189" s="158"/>
      <c r="RI189" s="158"/>
      <c r="RJ189" s="158"/>
      <c r="RK189" s="158"/>
      <c r="RL189" s="158"/>
      <c r="RM189" s="158"/>
      <c r="RN189" s="158"/>
      <c r="RO189" s="158"/>
      <c r="RP189" s="158"/>
      <c r="RQ189" s="158"/>
      <c r="RR189" s="158"/>
      <c r="RS189" s="158"/>
      <c r="RT189" s="158"/>
      <c r="RU189" s="158"/>
      <c r="RV189" s="158"/>
      <c r="RW189" s="158"/>
      <c r="RX189" s="158"/>
      <c r="RY189" s="158"/>
      <c r="RZ189" s="158"/>
      <c r="SA189" s="158"/>
      <c r="SB189" s="158"/>
      <c r="SC189" s="158"/>
      <c r="SD189" s="158"/>
      <c r="SE189" s="158"/>
      <c r="SF189" s="158"/>
      <c r="SG189" s="158"/>
      <c r="SH189" s="158"/>
      <c r="SI189" s="158"/>
      <c r="SJ189" s="158"/>
      <c r="SK189" s="158"/>
      <c r="SL189" s="158"/>
      <c r="SM189" s="158"/>
      <c r="SN189" s="158"/>
      <c r="SO189" s="158"/>
      <c r="SP189" s="158"/>
      <c r="SQ189" s="158"/>
      <c r="SR189" s="158"/>
      <c r="SS189" s="158"/>
      <c r="ST189" s="158"/>
      <c r="SU189" s="158"/>
      <c r="SV189" s="158"/>
      <c r="SW189" s="158"/>
      <c r="SX189" s="158"/>
      <c r="SY189" s="158"/>
      <c r="SZ189" s="158"/>
      <c r="TA189" s="158"/>
      <c r="TB189" s="158"/>
      <c r="TC189" s="158"/>
      <c r="TD189" s="158"/>
      <c r="TE189" s="158"/>
      <c r="TF189" s="158"/>
      <c r="TG189" s="158"/>
      <c r="TH189" s="158"/>
      <c r="TI189" s="158"/>
      <c r="TJ189" s="158"/>
      <c r="TK189" s="158"/>
      <c r="TL189" s="158"/>
      <c r="TM189" s="158"/>
      <c r="TN189" s="158"/>
      <c r="TO189" s="158"/>
      <c r="TP189" s="158"/>
      <c r="TQ189" s="158"/>
      <c r="TR189" s="158"/>
      <c r="TS189" s="158"/>
      <c r="TT189" s="158"/>
      <c r="TU189" s="158"/>
      <c r="TV189" s="158"/>
      <c r="TW189" s="158"/>
      <c r="TX189" s="158"/>
      <c r="TY189" s="158"/>
      <c r="TZ189" s="158"/>
      <c r="UA189" s="158"/>
      <c r="UB189" s="158"/>
      <c r="UC189" s="158"/>
      <c r="UD189" s="158"/>
      <c r="UE189" s="158"/>
      <c r="UF189" s="158"/>
      <c r="UG189" s="158"/>
      <c r="UH189" s="158"/>
      <c r="UI189" s="158"/>
      <c r="UJ189" s="158"/>
      <c r="UK189" s="158"/>
      <c r="UL189" s="158"/>
      <c r="UM189" s="158"/>
      <c r="UN189" s="158"/>
      <c r="UO189" s="158"/>
      <c r="UP189" s="158"/>
      <c r="UQ189" s="158"/>
      <c r="US189" s="158"/>
      <c r="UT189" s="158"/>
      <c r="UU189" s="158"/>
      <c r="UV189" s="158"/>
      <c r="UW189" s="158"/>
      <c r="UX189" s="158"/>
      <c r="UY189" s="158"/>
      <c r="UZ189" s="158"/>
      <c r="VA189" s="158"/>
      <c r="VB189" s="158"/>
      <c r="VC189" s="158"/>
      <c r="VD189" s="158"/>
      <c r="VE189" s="158"/>
      <c r="VF189" s="158"/>
      <c r="VG189" s="158"/>
      <c r="VH189" s="158"/>
      <c r="VI189" s="158"/>
      <c r="VJ189" s="158"/>
      <c r="VK189" s="158"/>
      <c r="VL189" s="158"/>
      <c r="VN189" s="158"/>
      <c r="VO189" s="158"/>
      <c r="VP189" s="158"/>
      <c r="VQ189" s="158"/>
      <c r="VR189" s="158"/>
      <c r="VS189" s="158"/>
      <c r="VT189" s="158"/>
      <c r="VU189" s="158"/>
      <c r="VV189" s="158"/>
      <c r="VW189" s="158"/>
      <c r="VX189" s="158"/>
      <c r="VY189" s="158"/>
      <c r="VZ189" s="158"/>
      <c r="WA189" s="158"/>
      <c r="WB189" s="158"/>
      <c r="WC189" s="158"/>
      <c r="WD189" s="158"/>
      <c r="WE189" s="158"/>
      <c r="WF189" s="158"/>
      <c r="WG189" s="158"/>
      <c r="WI189" s="158"/>
      <c r="WJ189" s="158"/>
      <c r="WK189" s="158"/>
      <c r="WL189" s="158"/>
      <c r="WM189" s="158"/>
      <c r="WN189" s="158"/>
      <c r="WO189" s="158"/>
      <c r="WP189" s="158"/>
      <c r="WQ189" s="158"/>
      <c r="WR189" s="158"/>
      <c r="WS189" s="158"/>
      <c r="WT189" s="158"/>
      <c r="WU189" s="158"/>
      <c r="WV189" s="158"/>
      <c r="WW189" s="158"/>
      <c r="WX189" s="158"/>
      <c r="WY189" s="158"/>
      <c r="WZ189" s="158"/>
      <c r="XA189" s="158"/>
      <c r="XB189" s="158"/>
      <c r="XD189" s="158"/>
      <c r="XE189" s="158"/>
      <c r="XF189" s="158"/>
      <c r="XG189" s="158"/>
      <c r="XH189" s="158"/>
      <c r="XI189" s="158"/>
      <c r="XJ189" s="158"/>
      <c r="XK189" s="158"/>
      <c r="XL189" s="158"/>
      <c r="XM189" s="158"/>
      <c r="XN189" s="158"/>
      <c r="XO189" s="158"/>
      <c r="XP189" s="158"/>
      <c r="XQ189" s="158"/>
      <c r="XR189" s="158"/>
      <c r="XS189" s="158"/>
      <c r="XT189" s="158"/>
      <c r="XU189" s="158"/>
      <c r="XV189" s="158"/>
      <c r="XW189" s="158"/>
      <c r="XY189" s="158"/>
      <c r="XZ189" s="158"/>
      <c r="YA189" s="158"/>
      <c r="YB189" s="158"/>
      <c r="YC189" s="158"/>
      <c r="YD189" s="158"/>
      <c r="YE189" s="158"/>
      <c r="YF189" s="158"/>
      <c r="YG189" s="158"/>
      <c r="YH189" s="158"/>
      <c r="YI189" s="158"/>
      <c r="YJ189" s="158"/>
      <c r="YK189" s="158"/>
      <c r="YL189" s="158"/>
      <c r="YM189" s="158"/>
      <c r="YN189" s="158"/>
      <c r="YO189" s="158"/>
      <c r="YP189" s="158"/>
      <c r="YQ189" s="158"/>
      <c r="YR189" s="158"/>
      <c r="YT189" s="158"/>
      <c r="YU189" s="158"/>
      <c r="YV189" s="158"/>
      <c r="YW189" s="158"/>
      <c r="YX189" s="158"/>
      <c r="YY189" s="158"/>
      <c r="YZ189" s="158"/>
      <c r="ZA189" s="158"/>
      <c r="ZB189" s="158"/>
      <c r="ZC189" s="158"/>
      <c r="ZD189" s="158"/>
      <c r="ZE189" s="158"/>
      <c r="ZF189" s="158"/>
      <c r="ZG189" s="158"/>
      <c r="ZH189" s="158"/>
      <c r="ZI189" s="158"/>
      <c r="ZJ189" s="158"/>
      <c r="ZK189" s="158"/>
      <c r="ZL189" s="158"/>
      <c r="ZM189" s="158"/>
      <c r="ZO189" s="158"/>
      <c r="ZP189" s="158"/>
      <c r="ZQ189" s="158"/>
      <c r="ZR189" s="158"/>
      <c r="ZS189" s="158"/>
      <c r="ZT189" s="158"/>
      <c r="ZU189" s="158"/>
      <c r="ZV189" s="158"/>
      <c r="ZW189" s="158"/>
      <c r="ZX189" s="158"/>
      <c r="ZY189" s="158"/>
      <c r="ZZ189" s="158"/>
      <c r="AAA189" s="158"/>
      <c r="AAB189" s="158"/>
      <c r="AAC189" s="158"/>
      <c r="AAD189" s="158"/>
      <c r="AAE189" s="158"/>
      <c r="AAF189" s="158"/>
      <c r="AAG189" s="158"/>
      <c r="AAH189" s="158"/>
      <c r="AAJ189" s="158"/>
      <c r="AAK189" s="158"/>
      <c r="AAL189" s="158"/>
      <c r="AAM189" s="158"/>
      <c r="AAN189" s="158"/>
      <c r="AAO189" s="158"/>
      <c r="AAP189" s="158"/>
      <c r="AAQ189" s="158"/>
      <c r="AAR189" s="158"/>
      <c r="AAS189" s="158"/>
      <c r="AAT189" s="158"/>
      <c r="AAU189" s="158"/>
      <c r="AAV189" s="158"/>
      <c r="AAW189" s="158"/>
      <c r="AAX189" s="158"/>
      <c r="AAY189" s="158"/>
      <c r="AAZ189" s="158"/>
      <c r="ABA189" s="158"/>
      <c r="ABB189" s="158"/>
      <c r="ABC189" s="158"/>
      <c r="ABE189" s="158"/>
      <c r="ABF189" s="158"/>
      <c r="ABG189" s="158"/>
      <c r="ABH189" s="158"/>
      <c r="ABI189" s="158"/>
      <c r="ABJ189" s="158"/>
      <c r="ABK189" s="158"/>
      <c r="ABL189" s="158"/>
      <c r="ABM189" s="158"/>
      <c r="ABN189" s="158"/>
      <c r="ABO189" s="158"/>
      <c r="ABP189" s="158"/>
      <c r="ABQ189" s="158"/>
      <c r="ABR189" s="158"/>
      <c r="ABS189" s="158"/>
      <c r="ABT189" s="158"/>
      <c r="ABU189" s="158"/>
      <c r="ABV189" s="158"/>
      <c r="ABW189" s="158"/>
      <c r="ABX189" s="158"/>
      <c r="ABZ189" s="158"/>
      <c r="ACA189" s="158"/>
      <c r="ACB189" s="158"/>
      <c r="ACC189" s="158"/>
      <c r="ACD189" s="158"/>
      <c r="ACE189" s="158"/>
      <c r="ACF189" s="158"/>
      <c r="ACG189" s="158"/>
      <c r="ACH189" s="158"/>
      <c r="ACI189" s="158"/>
      <c r="ACJ189" s="158"/>
      <c r="ACK189" s="158"/>
      <c r="ACL189" s="158"/>
      <c r="ACM189" s="158"/>
      <c r="ACN189" s="158"/>
      <c r="ACO189" s="158"/>
      <c r="ACP189" s="158"/>
      <c r="ACQ189" s="158"/>
      <c r="ACR189" s="158"/>
      <c r="ACS189" s="158"/>
      <c r="ACU189" s="158"/>
      <c r="ACV189" s="158"/>
      <c r="ACW189" s="158"/>
      <c r="ACX189" s="158"/>
      <c r="ACY189" s="158"/>
      <c r="ACZ189" s="158"/>
      <c r="ADA189" s="158"/>
      <c r="ADB189" s="158"/>
      <c r="ADC189" s="158"/>
      <c r="ADD189" s="158"/>
      <c r="ADE189" s="158"/>
      <c r="ADF189" s="158"/>
      <c r="ADG189" s="158"/>
      <c r="ADH189" s="158"/>
      <c r="ADI189" s="158"/>
      <c r="ADJ189" s="158"/>
      <c r="ADK189" s="158"/>
      <c r="ADL189" s="158"/>
      <c r="ADM189" s="158"/>
      <c r="ADN189" s="158"/>
      <c r="ADP189" s="158"/>
      <c r="ADQ189" s="158"/>
      <c r="ADR189" s="158"/>
      <c r="ADS189" s="158"/>
      <c r="ADT189" s="158"/>
      <c r="ADU189" s="158"/>
      <c r="ADV189" s="158"/>
      <c r="ADW189" s="158"/>
      <c r="ADX189" s="158"/>
      <c r="ADY189" s="158"/>
      <c r="ADZ189" s="158"/>
      <c r="AEA189" s="158"/>
      <c r="AEB189" s="158"/>
      <c r="AEC189" s="158"/>
      <c r="AED189" s="158"/>
      <c r="AEE189" s="158"/>
      <c r="AEF189" s="158"/>
      <c r="AEG189" s="158"/>
      <c r="AEH189" s="158"/>
      <c r="AEI189" s="158"/>
      <c r="AEK189" s="158"/>
      <c r="AEL189" s="158"/>
      <c r="AEM189" s="158"/>
      <c r="AEN189" s="158"/>
      <c r="AEO189" s="158"/>
      <c r="AEP189" s="158"/>
      <c r="AEQ189" s="158"/>
      <c r="AER189" s="158"/>
      <c r="AES189" s="158"/>
      <c r="AET189" s="158"/>
      <c r="AEU189" s="158"/>
      <c r="AEV189" s="158"/>
      <c r="AEW189" s="158"/>
      <c r="AEX189" s="158"/>
      <c r="AEY189" s="158"/>
      <c r="AEZ189" s="158"/>
      <c r="AFA189" s="158"/>
      <c r="AFB189" s="158"/>
      <c r="AFC189" s="158"/>
      <c r="AFD189" s="158"/>
    </row>
    <row r="190" spans="1:836" s="159" customFormat="1" ht="20.100000000000001" customHeight="1" outlineLevel="4">
      <c r="A190" s="166"/>
      <c r="B190" s="162" t="s">
        <v>505</v>
      </c>
      <c r="C190" s="100" t="s">
        <v>542</v>
      </c>
      <c r="D190" s="110"/>
      <c r="E190" s="167"/>
      <c r="F190" s="211">
        <f>G183+1</f>
        <v>45771</v>
      </c>
      <c r="G190" s="212">
        <f t="shared" si="118"/>
        <v>45784</v>
      </c>
      <c r="H190" s="156">
        <v>14</v>
      </c>
      <c r="I190" s="157">
        <f t="shared" ca="1" si="105"/>
        <v>0</v>
      </c>
      <c r="J190" s="207">
        <f t="shared" ca="1" si="119"/>
        <v>0</v>
      </c>
      <c r="K190" s="111">
        <v>0</v>
      </c>
      <c r="L190" s="158"/>
      <c r="M190" s="158"/>
      <c r="N190" s="158"/>
      <c r="O190" s="158"/>
      <c r="P190" s="158"/>
      <c r="Q190" s="158"/>
      <c r="R190" s="158"/>
      <c r="S190" s="158"/>
      <c r="T190" s="158"/>
      <c r="U190" s="158"/>
      <c r="V190" s="158"/>
      <c r="W190" s="158"/>
      <c r="X190" s="158"/>
      <c r="Y190" s="158"/>
      <c r="Z190" s="158"/>
      <c r="AA190" s="158"/>
      <c r="AB190" s="158"/>
      <c r="AC190" s="158"/>
      <c r="AD190" s="158"/>
      <c r="AE190" s="158"/>
      <c r="AF190" s="158"/>
      <c r="AG190" s="158"/>
      <c r="AH190" s="158"/>
      <c r="AI190" s="158"/>
      <c r="AJ190" s="158"/>
      <c r="AK190" s="158"/>
      <c r="AL190" s="158"/>
      <c r="AM190" s="158"/>
      <c r="AN190" s="158"/>
      <c r="AO190" s="158"/>
      <c r="AP190" s="158"/>
      <c r="AQ190" s="158"/>
      <c r="AR190" s="158"/>
      <c r="AS190" s="158"/>
      <c r="AT190" s="158"/>
      <c r="AU190" s="158"/>
      <c r="AV190" s="158"/>
      <c r="AW190" s="158"/>
      <c r="AX190" s="158"/>
      <c r="AY190" s="158"/>
      <c r="AZ190" s="158"/>
      <c r="BA190" s="158"/>
      <c r="BB190" s="158"/>
      <c r="BC190" s="158"/>
      <c r="BD190" s="158"/>
      <c r="BE190" s="158"/>
      <c r="BF190" s="158"/>
      <c r="BG190" s="158"/>
      <c r="BH190" s="158"/>
      <c r="BI190" s="158"/>
      <c r="BJ190" s="158"/>
      <c r="BK190" s="158"/>
      <c r="BL190" s="158"/>
      <c r="BM190" s="158"/>
      <c r="BN190" s="158"/>
      <c r="BO190" s="158"/>
      <c r="BP190" s="158"/>
      <c r="BQ190" s="158"/>
      <c r="BR190" s="158"/>
      <c r="BS190" s="158"/>
      <c r="BT190" s="158"/>
      <c r="BU190" s="158"/>
      <c r="BV190" s="158"/>
      <c r="BW190" s="158"/>
      <c r="BX190" s="158"/>
      <c r="BY190" s="158"/>
      <c r="BZ190" s="158"/>
      <c r="CA190" s="158"/>
      <c r="CB190" s="158"/>
      <c r="CC190" s="158"/>
      <c r="CD190" s="158"/>
      <c r="CE190" s="158"/>
      <c r="CF190" s="158"/>
      <c r="CG190" s="158"/>
      <c r="CH190" s="158"/>
      <c r="CI190" s="158"/>
      <c r="CJ190" s="158"/>
      <c r="CK190" s="158"/>
      <c r="CL190" s="158"/>
      <c r="CM190" s="158"/>
      <c r="CN190" s="158"/>
      <c r="CO190" s="158"/>
      <c r="CP190" s="158"/>
      <c r="CQ190" s="158"/>
      <c r="CR190" s="158"/>
      <c r="CS190" s="158"/>
      <c r="CT190" s="158"/>
      <c r="CU190" s="158"/>
      <c r="CV190" s="158"/>
      <c r="CW190" s="158"/>
      <c r="CX190" s="158"/>
      <c r="CY190" s="158"/>
      <c r="CZ190" s="158"/>
      <c r="DA190" s="158"/>
      <c r="DB190" s="158"/>
      <c r="DC190" s="158"/>
      <c r="DD190" s="158"/>
      <c r="DE190" s="158"/>
      <c r="DF190" s="158"/>
      <c r="DG190" s="158"/>
      <c r="DH190" s="158"/>
      <c r="DI190" s="158"/>
      <c r="DJ190" s="158"/>
      <c r="DK190" s="158"/>
      <c r="DL190" s="158"/>
      <c r="DM190" s="158"/>
      <c r="DN190" s="158"/>
      <c r="DO190" s="158"/>
      <c r="DP190" s="158"/>
      <c r="DQ190" s="158"/>
      <c r="DR190" s="158"/>
      <c r="DS190" s="158"/>
      <c r="DT190" s="158"/>
      <c r="DU190" s="158"/>
      <c r="DV190" s="158"/>
      <c r="DW190" s="158"/>
      <c r="DX190" s="158"/>
      <c r="DY190" s="158"/>
      <c r="DZ190" s="158"/>
      <c r="EA190" s="158"/>
      <c r="EB190" s="158"/>
      <c r="EC190" s="158"/>
      <c r="ED190" s="158"/>
      <c r="EE190" s="158"/>
      <c r="EF190" s="158"/>
      <c r="EG190" s="158"/>
      <c r="EH190" s="158"/>
      <c r="EI190" s="158"/>
      <c r="EJ190" s="158"/>
      <c r="EK190" s="158"/>
      <c r="EL190" s="158"/>
      <c r="EM190" s="158"/>
      <c r="EN190" s="158"/>
      <c r="EO190" s="158"/>
      <c r="EP190" s="158"/>
      <c r="EQ190" s="158"/>
      <c r="ER190" s="158"/>
      <c r="ES190" s="158"/>
      <c r="ET190" s="158"/>
      <c r="EU190" s="158"/>
      <c r="EV190" s="158"/>
      <c r="EW190" s="158"/>
      <c r="EX190" s="158"/>
      <c r="EY190" s="158"/>
      <c r="EZ190" s="158"/>
      <c r="FA190" s="158"/>
      <c r="FB190" s="158"/>
      <c r="FC190" s="158"/>
      <c r="FD190" s="158"/>
      <c r="FE190" s="158"/>
      <c r="FF190" s="158"/>
      <c r="FG190" s="158"/>
      <c r="FH190" s="158"/>
      <c r="FI190" s="158"/>
      <c r="FJ190" s="158"/>
      <c r="FK190" s="158"/>
      <c r="FL190" s="158"/>
      <c r="FM190" s="158"/>
      <c r="FN190" s="158"/>
      <c r="FO190" s="158"/>
      <c r="FP190" s="158"/>
      <c r="FQ190" s="158"/>
      <c r="FR190" s="158"/>
      <c r="FS190" s="158"/>
      <c r="FT190" s="158"/>
      <c r="FU190" s="158"/>
      <c r="FV190" s="158"/>
      <c r="FW190" s="158"/>
      <c r="FX190" s="158"/>
      <c r="FY190" s="158"/>
      <c r="FZ190" s="158"/>
      <c r="GA190" s="158"/>
      <c r="GB190" s="158"/>
      <c r="GC190" s="158"/>
      <c r="GD190" s="158"/>
      <c r="GE190" s="158"/>
      <c r="GF190" s="158"/>
      <c r="GG190" s="158"/>
      <c r="GH190" s="158"/>
      <c r="GI190" s="158"/>
      <c r="GJ190" s="158"/>
      <c r="GK190" s="158"/>
      <c r="GL190" s="158"/>
      <c r="GM190" s="158"/>
      <c r="GN190" s="158"/>
      <c r="GO190" s="158"/>
      <c r="GP190" s="158"/>
      <c r="GQ190" s="158"/>
      <c r="GR190" s="158"/>
      <c r="GS190" s="158"/>
      <c r="GT190" s="158"/>
      <c r="GU190" s="158"/>
      <c r="GV190" s="158"/>
      <c r="GW190" s="158"/>
      <c r="GX190" s="158"/>
      <c r="GY190" s="158"/>
      <c r="GZ190" s="158"/>
      <c r="HA190" s="158"/>
      <c r="HB190" s="158"/>
      <c r="HC190" s="158"/>
      <c r="HD190" s="158"/>
      <c r="HE190" s="158"/>
      <c r="HF190" s="158"/>
      <c r="HG190" s="158"/>
      <c r="HH190" s="158"/>
      <c r="HI190" s="158"/>
      <c r="HJ190" s="158"/>
      <c r="HK190" s="158"/>
      <c r="HL190" s="158"/>
      <c r="HM190" s="158"/>
      <c r="HN190" s="158"/>
      <c r="HO190" s="158"/>
      <c r="HP190" s="158"/>
      <c r="HQ190" s="158"/>
      <c r="HR190" s="158"/>
      <c r="HS190" s="158"/>
      <c r="HT190" s="158"/>
      <c r="HU190" s="158"/>
      <c r="HV190" s="158"/>
      <c r="HW190" s="158"/>
      <c r="HX190" s="158"/>
      <c r="HY190" s="158"/>
      <c r="HZ190" s="158"/>
      <c r="IA190" s="158"/>
      <c r="IB190" s="158"/>
      <c r="IC190" s="158"/>
      <c r="ID190" s="158"/>
      <c r="IE190" s="158"/>
      <c r="IF190" s="158"/>
      <c r="IG190" s="158"/>
      <c r="IH190" s="158"/>
      <c r="II190" s="158"/>
      <c r="IJ190" s="158"/>
      <c r="IK190" s="158"/>
      <c r="IL190" s="158"/>
      <c r="IM190" s="158"/>
      <c r="IN190" s="158"/>
      <c r="IO190" s="158"/>
      <c r="IP190" s="158"/>
      <c r="IQ190" s="158"/>
      <c r="IR190" s="158"/>
      <c r="IS190" s="158"/>
      <c r="IT190" s="158"/>
      <c r="IU190" s="158"/>
      <c r="IV190" s="158"/>
      <c r="IW190" s="158"/>
      <c r="IX190" s="158"/>
      <c r="IY190" s="158"/>
      <c r="IZ190" s="158"/>
      <c r="JA190" s="158"/>
      <c r="JB190" s="158"/>
      <c r="JC190" s="158"/>
      <c r="JD190" s="158"/>
      <c r="JE190" s="158"/>
      <c r="JF190" s="158"/>
      <c r="JG190" s="158"/>
      <c r="JH190" s="158"/>
      <c r="JI190" s="158"/>
      <c r="JJ190" s="158"/>
      <c r="JK190" s="158"/>
      <c r="JL190" s="158"/>
      <c r="JM190" s="158"/>
      <c r="JN190" s="158"/>
      <c r="JO190" s="158"/>
      <c r="JP190" s="158"/>
      <c r="JQ190" s="158"/>
      <c r="JR190" s="158"/>
      <c r="JS190" s="158"/>
      <c r="JT190" s="158"/>
      <c r="JU190" s="158"/>
      <c r="JV190" s="158"/>
      <c r="JW190" s="158"/>
      <c r="JX190" s="158"/>
      <c r="JY190" s="158"/>
      <c r="JZ190" s="158"/>
      <c r="KA190" s="158"/>
      <c r="KB190" s="158"/>
      <c r="KC190" s="158"/>
      <c r="KD190" s="158"/>
      <c r="KE190" s="158"/>
      <c r="KF190" s="158"/>
      <c r="KG190" s="158"/>
      <c r="KH190" s="158"/>
      <c r="KI190" s="158"/>
      <c r="KJ190" s="158"/>
      <c r="KK190" s="158"/>
      <c r="KL190" s="158"/>
      <c r="KM190" s="158"/>
      <c r="KN190" s="158"/>
      <c r="KO190" s="158"/>
      <c r="KP190" s="158"/>
      <c r="KQ190" s="158"/>
      <c r="KR190" s="158"/>
      <c r="KS190" s="158"/>
      <c r="KT190" s="158"/>
      <c r="KU190" s="158"/>
      <c r="KV190" s="158"/>
      <c r="KW190" s="158"/>
      <c r="KX190" s="158"/>
      <c r="KY190" s="158"/>
      <c r="KZ190" s="158"/>
      <c r="LA190" s="158"/>
      <c r="LB190" s="158"/>
      <c r="LC190" s="158"/>
      <c r="LD190" s="158"/>
      <c r="LE190" s="158"/>
      <c r="LF190" s="158"/>
      <c r="LG190" s="158"/>
      <c r="LH190" s="158"/>
      <c r="LI190" s="158"/>
      <c r="LJ190" s="158"/>
      <c r="LK190" s="158"/>
      <c r="LL190" s="158"/>
      <c r="LM190" s="158"/>
      <c r="LN190" s="158"/>
      <c r="LO190" s="158"/>
      <c r="LP190" s="158"/>
      <c r="LQ190" s="158"/>
      <c r="LR190" s="158"/>
      <c r="LS190" s="158"/>
      <c r="LT190" s="158"/>
      <c r="LU190" s="158"/>
      <c r="LV190" s="158"/>
      <c r="LW190" s="158"/>
      <c r="LX190" s="158"/>
      <c r="LY190" s="158"/>
      <c r="LZ190" s="158"/>
      <c r="MA190" s="158"/>
      <c r="MB190" s="158"/>
      <c r="MC190" s="158"/>
      <c r="MD190" s="158"/>
      <c r="ME190" s="158"/>
      <c r="MF190" s="158"/>
      <c r="MG190" s="158"/>
      <c r="MH190" s="158"/>
      <c r="MI190" s="158"/>
      <c r="MJ190" s="158"/>
      <c r="MK190" s="158"/>
      <c r="ML190" s="158"/>
      <c r="MM190" s="158"/>
      <c r="MN190" s="158"/>
      <c r="MO190" s="158"/>
      <c r="MP190" s="158"/>
      <c r="MQ190" s="158"/>
      <c r="MR190" s="158"/>
      <c r="MS190" s="158"/>
      <c r="MT190" s="158"/>
      <c r="MU190" s="158"/>
      <c r="MV190" s="158"/>
      <c r="MW190" s="158"/>
      <c r="MX190" s="158"/>
      <c r="MY190" s="158"/>
      <c r="MZ190" s="158"/>
      <c r="NA190" s="158"/>
      <c r="NB190" s="158"/>
      <c r="NC190" s="158"/>
      <c r="ND190" s="158"/>
      <c r="NE190" s="158"/>
      <c r="NF190" s="158"/>
      <c r="NG190" s="158"/>
      <c r="NH190" s="158"/>
      <c r="NI190" s="158"/>
      <c r="NJ190" s="158"/>
      <c r="NK190" s="158"/>
      <c r="NL190" s="158"/>
      <c r="NM190" s="158"/>
      <c r="NN190" s="158"/>
      <c r="NO190" s="158"/>
      <c r="NP190" s="158"/>
      <c r="NQ190" s="158"/>
      <c r="NR190" s="158"/>
      <c r="NS190" s="158"/>
      <c r="NT190" s="158"/>
      <c r="NU190" s="158"/>
      <c r="NV190" s="158"/>
      <c r="NW190" s="158"/>
      <c r="NX190" s="158"/>
      <c r="NY190" s="158"/>
      <c r="NZ190" s="158"/>
      <c r="OA190" s="158"/>
      <c r="OB190" s="158"/>
      <c r="OC190" s="158"/>
      <c r="OD190" s="158"/>
      <c r="OE190" s="158"/>
      <c r="OF190" s="158"/>
      <c r="OG190" s="158"/>
      <c r="OH190" s="158"/>
      <c r="OI190" s="158"/>
      <c r="OJ190" s="158"/>
      <c r="OK190" s="158"/>
      <c r="OL190" s="158"/>
      <c r="OM190" s="158"/>
      <c r="ON190" s="158"/>
      <c r="OO190" s="158"/>
      <c r="OP190" s="158"/>
      <c r="OQ190" s="158"/>
      <c r="OR190" s="158"/>
      <c r="OS190" s="158"/>
      <c r="OT190" s="158"/>
      <c r="OU190" s="158"/>
      <c r="OV190" s="158"/>
      <c r="OW190" s="158"/>
      <c r="OX190" s="158"/>
      <c r="OY190" s="158"/>
      <c r="OZ190" s="158"/>
      <c r="PA190" s="158"/>
      <c r="PB190" s="158"/>
      <c r="PC190" s="158"/>
      <c r="PD190" s="158"/>
      <c r="PE190" s="158"/>
      <c r="PF190" s="158"/>
      <c r="PG190" s="158"/>
      <c r="PH190" s="158"/>
      <c r="PI190" s="158"/>
      <c r="PJ190" s="158"/>
      <c r="PK190" s="158"/>
      <c r="PL190" s="158"/>
      <c r="PM190" s="158"/>
      <c r="PN190" s="158"/>
      <c r="PO190" s="158"/>
      <c r="PP190" s="158"/>
      <c r="PQ190" s="158"/>
      <c r="PR190" s="158"/>
      <c r="PS190" s="158"/>
      <c r="PT190" s="158"/>
      <c r="PU190" s="158"/>
      <c r="PV190" s="158"/>
      <c r="PW190" s="158"/>
      <c r="PX190" s="158"/>
      <c r="PY190" s="158"/>
      <c r="PZ190" s="158"/>
      <c r="QA190" s="158"/>
      <c r="QB190" s="158"/>
      <c r="QC190" s="158"/>
      <c r="QD190" s="158"/>
      <c r="QE190" s="158"/>
      <c r="QF190" s="158"/>
      <c r="QG190" s="158"/>
      <c r="QH190" s="158"/>
      <c r="QI190" s="158"/>
      <c r="QJ190" s="158"/>
      <c r="QK190" s="158"/>
      <c r="QL190" s="158"/>
      <c r="QM190" s="158"/>
      <c r="QN190" s="158"/>
      <c r="QO190" s="158"/>
      <c r="QP190" s="158"/>
      <c r="QQ190" s="158"/>
      <c r="QR190" s="158"/>
      <c r="QS190" s="158"/>
      <c r="QT190" s="158"/>
      <c r="QU190" s="158"/>
      <c r="QV190" s="158"/>
      <c r="QW190" s="158"/>
      <c r="QX190" s="158"/>
      <c r="QY190" s="158"/>
      <c r="QZ190" s="158"/>
      <c r="RA190" s="158"/>
      <c r="RB190" s="158"/>
      <c r="RC190" s="158"/>
      <c r="RD190" s="158"/>
      <c r="RE190" s="158"/>
      <c r="RF190" s="158"/>
      <c r="RG190" s="158"/>
      <c r="RH190" s="158"/>
      <c r="RI190" s="158"/>
      <c r="RJ190" s="158"/>
      <c r="RK190" s="158"/>
      <c r="RL190" s="158"/>
      <c r="RM190" s="158"/>
      <c r="RN190" s="158"/>
      <c r="RO190" s="158"/>
      <c r="RP190" s="158"/>
      <c r="RQ190" s="158"/>
      <c r="RR190" s="158"/>
      <c r="RS190" s="158"/>
      <c r="RT190" s="158"/>
      <c r="RU190" s="158"/>
      <c r="RV190" s="158"/>
      <c r="RW190" s="158"/>
      <c r="RX190" s="158"/>
      <c r="RY190" s="158"/>
      <c r="RZ190" s="158"/>
      <c r="SA190" s="158"/>
      <c r="SB190" s="158"/>
      <c r="SC190" s="158"/>
      <c r="SD190" s="158"/>
      <c r="SE190" s="158"/>
      <c r="SF190" s="158"/>
      <c r="SG190" s="158"/>
      <c r="SH190" s="158"/>
      <c r="SI190" s="158"/>
      <c r="SJ190" s="158"/>
      <c r="SK190" s="158"/>
      <c r="SL190" s="158"/>
      <c r="SM190" s="158"/>
      <c r="SN190" s="158"/>
      <c r="SO190" s="158"/>
      <c r="SP190" s="158"/>
      <c r="SQ190" s="158"/>
      <c r="SR190" s="158"/>
      <c r="SS190" s="158"/>
      <c r="ST190" s="158"/>
      <c r="SU190" s="158"/>
      <c r="SV190" s="158"/>
      <c r="SW190" s="158"/>
      <c r="SX190" s="158"/>
      <c r="SY190" s="158"/>
      <c r="SZ190" s="158"/>
      <c r="TA190" s="158"/>
      <c r="TB190" s="158"/>
      <c r="TC190" s="158"/>
      <c r="TD190" s="158"/>
      <c r="TE190" s="158"/>
      <c r="TF190" s="158"/>
      <c r="TG190" s="158"/>
      <c r="TH190" s="158"/>
      <c r="TI190" s="158"/>
      <c r="TJ190" s="158"/>
      <c r="TK190" s="158"/>
      <c r="TL190" s="158"/>
      <c r="TM190" s="158"/>
      <c r="TN190" s="158"/>
      <c r="TO190" s="158"/>
      <c r="TP190" s="158"/>
      <c r="TQ190" s="158"/>
      <c r="TR190" s="158"/>
      <c r="TS190" s="158"/>
      <c r="TT190" s="158"/>
      <c r="TU190" s="158"/>
      <c r="TV190" s="158"/>
      <c r="TW190" s="158"/>
      <c r="TX190" s="158"/>
      <c r="TY190" s="158"/>
      <c r="TZ190" s="158"/>
      <c r="UA190" s="158"/>
      <c r="UB190" s="158"/>
      <c r="UC190" s="158"/>
      <c r="UD190" s="158"/>
      <c r="UE190" s="158"/>
      <c r="UF190" s="158"/>
      <c r="UG190" s="158"/>
      <c r="UH190" s="158"/>
      <c r="UI190" s="158"/>
      <c r="UJ190" s="158"/>
      <c r="UK190" s="158"/>
      <c r="UL190" s="158"/>
      <c r="UM190" s="158"/>
      <c r="UN190" s="158"/>
      <c r="UO190" s="158"/>
      <c r="UP190" s="158"/>
      <c r="UQ190" s="158"/>
      <c r="US190" s="158"/>
      <c r="UT190" s="158"/>
      <c r="UU190" s="158"/>
      <c r="UV190" s="158"/>
      <c r="UW190" s="158"/>
      <c r="UX190" s="158"/>
      <c r="UY190" s="158"/>
      <c r="UZ190" s="158"/>
      <c r="VA190" s="158"/>
      <c r="VB190" s="158"/>
      <c r="VC190" s="158"/>
      <c r="VD190" s="158"/>
      <c r="VE190" s="158"/>
      <c r="VF190" s="158"/>
      <c r="VG190" s="158"/>
      <c r="VH190" s="158"/>
      <c r="VI190" s="158"/>
      <c r="VJ190" s="158"/>
      <c r="VK190" s="158"/>
      <c r="VL190" s="158"/>
      <c r="VN190" s="158"/>
      <c r="VO190" s="158"/>
      <c r="VP190" s="158"/>
      <c r="VQ190" s="158"/>
      <c r="VR190" s="158"/>
      <c r="VS190" s="158"/>
      <c r="VT190" s="158"/>
      <c r="VU190" s="158"/>
      <c r="VV190" s="158"/>
      <c r="VW190" s="158"/>
      <c r="VX190" s="158"/>
      <c r="VY190" s="158"/>
      <c r="VZ190" s="158"/>
      <c r="WA190" s="158"/>
      <c r="WB190" s="158"/>
      <c r="WC190" s="158"/>
      <c r="WD190" s="158"/>
      <c r="WE190" s="158"/>
      <c r="WF190" s="158"/>
      <c r="WG190" s="158"/>
      <c r="WI190" s="158"/>
      <c r="WJ190" s="158"/>
      <c r="WK190" s="158"/>
      <c r="WL190" s="158"/>
      <c r="WM190" s="158"/>
      <c r="WN190" s="158"/>
      <c r="WO190" s="158"/>
      <c r="WP190" s="158"/>
      <c r="WQ190" s="158"/>
      <c r="WR190" s="158"/>
      <c r="WS190" s="158"/>
      <c r="WT190" s="158"/>
      <c r="WU190" s="158"/>
      <c r="WV190" s="158"/>
      <c r="WW190" s="158"/>
      <c r="WX190" s="158"/>
      <c r="WY190" s="158"/>
      <c r="WZ190" s="158"/>
      <c r="XA190" s="158"/>
      <c r="XB190" s="158"/>
      <c r="XD190" s="158"/>
      <c r="XE190" s="158"/>
      <c r="XF190" s="158"/>
      <c r="XG190" s="158"/>
      <c r="XH190" s="158"/>
      <c r="XI190" s="158"/>
      <c r="XJ190" s="158"/>
      <c r="XK190" s="158"/>
      <c r="XL190" s="158"/>
      <c r="XM190" s="158"/>
      <c r="XN190" s="158"/>
      <c r="XO190" s="158"/>
      <c r="XP190" s="158"/>
      <c r="XQ190" s="158"/>
      <c r="XR190" s="158"/>
      <c r="XS190" s="158"/>
      <c r="XT190" s="158"/>
      <c r="XU190" s="158"/>
      <c r="XV190" s="158"/>
      <c r="XW190" s="158"/>
      <c r="XY190" s="158"/>
      <c r="XZ190" s="158"/>
      <c r="YA190" s="158"/>
      <c r="YB190" s="158"/>
      <c r="YC190" s="158"/>
      <c r="YD190" s="158"/>
      <c r="YE190" s="158"/>
      <c r="YF190" s="158"/>
      <c r="YG190" s="158"/>
      <c r="YH190" s="158"/>
      <c r="YI190" s="158"/>
      <c r="YJ190" s="158"/>
      <c r="YK190" s="158"/>
      <c r="YL190" s="158"/>
      <c r="YM190" s="158"/>
      <c r="YN190" s="158"/>
      <c r="YO190" s="158"/>
      <c r="YP190" s="158"/>
      <c r="YQ190" s="158"/>
      <c r="YR190" s="158"/>
      <c r="YT190" s="158"/>
      <c r="YU190" s="158"/>
      <c r="YV190" s="158"/>
      <c r="YW190" s="158"/>
      <c r="YX190" s="158"/>
      <c r="YY190" s="158"/>
      <c r="YZ190" s="158"/>
      <c r="ZA190" s="158"/>
      <c r="ZB190" s="158"/>
      <c r="ZC190" s="158"/>
      <c r="ZD190" s="158"/>
      <c r="ZE190" s="158"/>
      <c r="ZF190" s="158"/>
      <c r="ZG190" s="158"/>
      <c r="ZH190" s="158"/>
      <c r="ZI190" s="158"/>
      <c r="ZJ190" s="158"/>
      <c r="ZK190" s="158"/>
      <c r="ZL190" s="158"/>
      <c r="ZM190" s="158"/>
      <c r="ZO190" s="158"/>
      <c r="ZP190" s="158"/>
      <c r="ZQ190" s="158"/>
      <c r="ZR190" s="158"/>
      <c r="ZS190" s="158"/>
      <c r="ZT190" s="158"/>
      <c r="ZU190" s="158"/>
      <c r="ZV190" s="158"/>
      <c r="ZW190" s="158"/>
      <c r="ZX190" s="158"/>
      <c r="ZY190" s="158"/>
      <c r="ZZ190" s="158"/>
      <c r="AAA190" s="158"/>
      <c r="AAB190" s="158"/>
      <c r="AAC190" s="158"/>
      <c r="AAD190" s="158"/>
      <c r="AAE190" s="158"/>
      <c r="AAF190" s="158"/>
      <c r="AAG190" s="158"/>
      <c r="AAH190" s="158"/>
      <c r="AAJ190" s="158"/>
      <c r="AAK190" s="158"/>
      <c r="AAL190" s="158"/>
      <c r="AAM190" s="158"/>
      <c r="AAN190" s="158"/>
      <c r="AAO190" s="158"/>
      <c r="AAP190" s="158"/>
      <c r="AAQ190" s="158"/>
      <c r="AAR190" s="158"/>
      <c r="AAS190" s="158"/>
      <c r="AAT190" s="158"/>
      <c r="AAU190" s="158"/>
      <c r="AAV190" s="158"/>
      <c r="AAW190" s="158"/>
      <c r="AAX190" s="158"/>
      <c r="AAY190" s="158"/>
      <c r="AAZ190" s="158"/>
      <c r="ABA190" s="158"/>
      <c r="ABB190" s="158"/>
      <c r="ABC190" s="158"/>
      <c r="ABE190" s="158"/>
      <c r="ABF190" s="158"/>
      <c r="ABG190" s="158"/>
      <c r="ABH190" s="158"/>
      <c r="ABI190" s="158"/>
      <c r="ABJ190" s="158"/>
      <c r="ABK190" s="158"/>
      <c r="ABL190" s="158"/>
      <c r="ABM190" s="158"/>
      <c r="ABN190" s="158"/>
      <c r="ABO190" s="158"/>
      <c r="ABP190" s="158"/>
      <c r="ABQ190" s="158"/>
      <c r="ABR190" s="158"/>
      <c r="ABS190" s="158"/>
      <c r="ABT190" s="158"/>
      <c r="ABU190" s="158"/>
      <c r="ABV190" s="158"/>
      <c r="ABW190" s="158"/>
      <c r="ABX190" s="158"/>
      <c r="ABZ190" s="158"/>
      <c r="ACA190" s="158"/>
      <c r="ACB190" s="158"/>
      <c r="ACC190" s="158"/>
      <c r="ACD190" s="158"/>
      <c r="ACE190" s="158"/>
      <c r="ACF190" s="158"/>
      <c r="ACG190" s="158"/>
      <c r="ACH190" s="158"/>
      <c r="ACI190" s="158"/>
      <c r="ACJ190" s="158"/>
      <c r="ACK190" s="158"/>
      <c r="ACL190" s="158"/>
      <c r="ACM190" s="158"/>
      <c r="ACN190" s="158"/>
      <c r="ACO190" s="158"/>
      <c r="ACP190" s="158"/>
      <c r="ACQ190" s="158"/>
      <c r="ACR190" s="158"/>
      <c r="ACS190" s="158"/>
      <c r="ACU190" s="158"/>
      <c r="ACV190" s="158"/>
      <c r="ACW190" s="158"/>
      <c r="ACX190" s="158"/>
      <c r="ACY190" s="158"/>
      <c r="ACZ190" s="158"/>
      <c r="ADA190" s="158"/>
      <c r="ADB190" s="158"/>
      <c r="ADC190" s="158"/>
      <c r="ADD190" s="158"/>
      <c r="ADE190" s="158"/>
      <c r="ADF190" s="158"/>
      <c r="ADG190" s="158"/>
      <c r="ADH190" s="158"/>
      <c r="ADI190" s="158"/>
      <c r="ADJ190" s="158"/>
      <c r="ADK190" s="158"/>
      <c r="ADL190" s="158"/>
      <c r="ADM190" s="158"/>
      <c r="ADN190" s="158"/>
      <c r="ADP190" s="158"/>
      <c r="ADQ190" s="158"/>
      <c r="ADR190" s="158"/>
      <c r="ADS190" s="158"/>
      <c r="ADT190" s="158"/>
      <c r="ADU190" s="158"/>
      <c r="ADV190" s="158"/>
      <c r="ADW190" s="158"/>
      <c r="ADX190" s="158"/>
      <c r="ADY190" s="158"/>
      <c r="ADZ190" s="158"/>
      <c r="AEA190" s="158"/>
      <c r="AEB190" s="158"/>
      <c r="AEC190" s="158"/>
      <c r="AED190" s="158"/>
      <c r="AEE190" s="158"/>
      <c r="AEF190" s="158"/>
      <c r="AEG190" s="158"/>
      <c r="AEH190" s="158"/>
      <c r="AEI190" s="158"/>
      <c r="AEK190" s="158"/>
      <c r="AEL190" s="158"/>
      <c r="AEM190" s="158"/>
      <c r="AEN190" s="158"/>
      <c r="AEO190" s="158"/>
      <c r="AEP190" s="158"/>
      <c r="AEQ190" s="158"/>
      <c r="AER190" s="158"/>
      <c r="AES190" s="158"/>
      <c r="AET190" s="158"/>
      <c r="AEU190" s="158"/>
      <c r="AEV190" s="158"/>
      <c r="AEW190" s="158"/>
      <c r="AEX190" s="158"/>
      <c r="AEY190" s="158"/>
      <c r="AEZ190" s="158"/>
      <c r="AFA190" s="158"/>
      <c r="AFB190" s="158"/>
      <c r="AFC190" s="158"/>
      <c r="AFD190" s="158"/>
    </row>
    <row r="191" spans="1:836" s="159" customFormat="1" ht="20.100000000000001" customHeight="1" outlineLevel="4">
      <c r="A191" s="166"/>
      <c r="B191" s="162" t="s">
        <v>506</v>
      </c>
      <c r="C191" s="100" t="s">
        <v>542</v>
      </c>
      <c r="D191" s="110"/>
      <c r="E191" s="167"/>
      <c r="F191" s="211">
        <f>G186+1</f>
        <v>45792</v>
      </c>
      <c r="G191" s="212">
        <f t="shared" si="118"/>
        <v>45805</v>
      </c>
      <c r="H191" s="156">
        <v>14</v>
      </c>
      <c r="I191" s="157">
        <f t="shared" ca="1" si="105"/>
        <v>0</v>
      </c>
      <c r="J191" s="207">
        <f t="shared" ca="1" si="119"/>
        <v>0</v>
      </c>
      <c r="K191" s="111">
        <v>0</v>
      </c>
      <c r="L191" s="158"/>
      <c r="M191" s="158"/>
      <c r="N191" s="158"/>
      <c r="O191" s="158"/>
      <c r="P191" s="158"/>
      <c r="Q191" s="158"/>
      <c r="R191" s="158"/>
      <c r="S191" s="158"/>
      <c r="T191" s="158"/>
      <c r="U191" s="158"/>
      <c r="V191" s="158"/>
      <c r="W191" s="158"/>
      <c r="X191" s="158"/>
      <c r="Y191" s="158"/>
      <c r="Z191" s="158"/>
      <c r="AA191" s="158"/>
      <c r="AB191" s="158"/>
      <c r="AC191" s="158"/>
      <c r="AD191" s="158"/>
      <c r="AE191" s="158"/>
      <c r="AF191" s="158"/>
      <c r="AG191" s="158"/>
      <c r="AH191" s="158"/>
      <c r="AI191" s="158"/>
      <c r="AJ191" s="158"/>
      <c r="AK191" s="158"/>
      <c r="AL191" s="158"/>
      <c r="AM191" s="158"/>
      <c r="AN191" s="158"/>
      <c r="AO191" s="158"/>
      <c r="AP191" s="158"/>
      <c r="AQ191" s="158"/>
      <c r="AR191" s="158"/>
      <c r="AS191" s="158"/>
      <c r="AT191" s="158"/>
      <c r="AU191" s="158"/>
      <c r="AV191" s="158"/>
      <c r="AW191" s="158"/>
      <c r="AX191" s="158"/>
      <c r="AY191" s="158"/>
      <c r="AZ191" s="158"/>
      <c r="BA191" s="158"/>
      <c r="BB191" s="158"/>
      <c r="BC191" s="158"/>
      <c r="BD191" s="158"/>
      <c r="BE191" s="158"/>
      <c r="BF191" s="158"/>
      <c r="BG191" s="158"/>
      <c r="BH191" s="158"/>
      <c r="BI191" s="158"/>
      <c r="BJ191" s="158"/>
      <c r="BK191" s="158"/>
      <c r="BL191" s="158"/>
      <c r="BM191" s="158"/>
      <c r="BN191" s="158"/>
      <c r="BO191" s="158"/>
      <c r="BP191" s="158"/>
      <c r="BQ191" s="158"/>
      <c r="BR191" s="158"/>
      <c r="BS191" s="158"/>
      <c r="BT191" s="158"/>
      <c r="BU191" s="158"/>
      <c r="BV191" s="158"/>
      <c r="BW191" s="158"/>
      <c r="BX191" s="158"/>
      <c r="BY191" s="158"/>
      <c r="BZ191" s="158"/>
      <c r="CA191" s="158"/>
      <c r="CB191" s="158"/>
      <c r="CC191" s="158"/>
      <c r="CD191" s="158"/>
      <c r="CE191" s="158"/>
      <c r="CF191" s="158"/>
      <c r="CG191" s="158"/>
      <c r="CH191" s="158"/>
      <c r="CI191" s="158"/>
      <c r="CJ191" s="158"/>
      <c r="CK191" s="158"/>
      <c r="CL191" s="158"/>
      <c r="CM191" s="158"/>
      <c r="CN191" s="158"/>
      <c r="CO191" s="158"/>
      <c r="CP191" s="158"/>
      <c r="CQ191" s="158"/>
      <c r="CR191" s="158"/>
      <c r="CS191" s="158"/>
      <c r="CT191" s="158"/>
      <c r="CU191" s="158"/>
      <c r="CV191" s="158"/>
      <c r="CW191" s="158"/>
      <c r="CX191" s="158"/>
      <c r="CY191" s="158"/>
      <c r="CZ191" s="158"/>
      <c r="DA191" s="158"/>
      <c r="DB191" s="158"/>
      <c r="DC191" s="158"/>
      <c r="DD191" s="158"/>
      <c r="DE191" s="158"/>
      <c r="DF191" s="158"/>
      <c r="DG191" s="158"/>
      <c r="DH191" s="158"/>
      <c r="DI191" s="158"/>
      <c r="DJ191" s="158"/>
      <c r="DK191" s="158"/>
      <c r="DL191" s="158"/>
      <c r="DM191" s="158"/>
      <c r="DN191" s="158"/>
      <c r="DO191" s="158"/>
      <c r="DP191" s="158"/>
      <c r="DQ191" s="158"/>
      <c r="DR191" s="158"/>
      <c r="DS191" s="158"/>
      <c r="DT191" s="158"/>
      <c r="DU191" s="158"/>
      <c r="DV191" s="158"/>
      <c r="DW191" s="158"/>
      <c r="DX191" s="158"/>
      <c r="DY191" s="158"/>
      <c r="DZ191" s="158"/>
      <c r="EA191" s="158"/>
      <c r="EB191" s="158"/>
      <c r="EC191" s="158"/>
      <c r="ED191" s="158"/>
      <c r="EE191" s="158"/>
      <c r="EF191" s="158"/>
      <c r="EG191" s="158"/>
      <c r="EH191" s="158"/>
      <c r="EI191" s="158"/>
      <c r="EJ191" s="158"/>
      <c r="EK191" s="158"/>
      <c r="EL191" s="158"/>
      <c r="EM191" s="158"/>
      <c r="EN191" s="158"/>
      <c r="EO191" s="158"/>
      <c r="EP191" s="158"/>
      <c r="EQ191" s="158"/>
      <c r="ER191" s="158"/>
      <c r="ES191" s="158"/>
      <c r="ET191" s="158"/>
      <c r="EU191" s="158"/>
      <c r="EV191" s="158"/>
      <c r="EW191" s="158"/>
      <c r="EX191" s="158"/>
      <c r="EY191" s="158"/>
      <c r="EZ191" s="158"/>
      <c r="FA191" s="158"/>
      <c r="FB191" s="158"/>
      <c r="FC191" s="158"/>
      <c r="FD191" s="158"/>
      <c r="FE191" s="158"/>
      <c r="FF191" s="158"/>
      <c r="FG191" s="158"/>
      <c r="FH191" s="158"/>
      <c r="FI191" s="158"/>
      <c r="FJ191" s="158"/>
      <c r="FK191" s="158"/>
      <c r="FL191" s="158"/>
      <c r="FM191" s="158"/>
      <c r="FN191" s="158"/>
      <c r="FO191" s="158"/>
      <c r="FP191" s="158"/>
      <c r="FQ191" s="158"/>
      <c r="FR191" s="158"/>
      <c r="FS191" s="158"/>
      <c r="FT191" s="158"/>
      <c r="FU191" s="158"/>
      <c r="FV191" s="158"/>
      <c r="FW191" s="158"/>
      <c r="FX191" s="158"/>
      <c r="FY191" s="158"/>
      <c r="FZ191" s="158"/>
      <c r="GA191" s="158"/>
      <c r="GB191" s="158"/>
      <c r="GC191" s="158"/>
      <c r="GD191" s="158"/>
      <c r="GE191" s="158"/>
      <c r="GF191" s="158"/>
      <c r="GG191" s="158"/>
      <c r="GH191" s="158"/>
      <c r="GI191" s="158"/>
      <c r="GJ191" s="158"/>
      <c r="GK191" s="158"/>
      <c r="GL191" s="158"/>
      <c r="GM191" s="158"/>
      <c r="GN191" s="158"/>
      <c r="GO191" s="158"/>
      <c r="GP191" s="158"/>
      <c r="GQ191" s="158"/>
      <c r="GR191" s="158"/>
      <c r="GS191" s="158"/>
      <c r="GT191" s="158"/>
      <c r="GU191" s="158"/>
      <c r="GV191" s="158"/>
      <c r="GW191" s="158"/>
      <c r="GX191" s="158"/>
      <c r="GY191" s="158"/>
      <c r="GZ191" s="158"/>
      <c r="HA191" s="158"/>
      <c r="HB191" s="158"/>
      <c r="HC191" s="158"/>
      <c r="HD191" s="158"/>
      <c r="HE191" s="158"/>
      <c r="HF191" s="158"/>
      <c r="HG191" s="158"/>
      <c r="HH191" s="158"/>
      <c r="HI191" s="158"/>
      <c r="HJ191" s="158"/>
      <c r="HK191" s="158"/>
      <c r="HL191" s="158"/>
      <c r="HM191" s="158"/>
      <c r="HN191" s="158"/>
      <c r="HO191" s="158"/>
      <c r="HP191" s="158"/>
      <c r="HQ191" s="158"/>
      <c r="HR191" s="158"/>
      <c r="HS191" s="158"/>
      <c r="HT191" s="158"/>
      <c r="HU191" s="158"/>
      <c r="HV191" s="158"/>
      <c r="HW191" s="158"/>
      <c r="HX191" s="158"/>
      <c r="HY191" s="158"/>
      <c r="HZ191" s="158"/>
      <c r="IA191" s="158"/>
      <c r="IB191" s="158"/>
      <c r="IC191" s="158"/>
      <c r="ID191" s="158"/>
      <c r="IE191" s="158"/>
      <c r="IF191" s="158"/>
      <c r="IG191" s="158"/>
      <c r="IH191" s="158"/>
      <c r="II191" s="158"/>
      <c r="IJ191" s="158"/>
      <c r="IK191" s="158"/>
      <c r="IL191" s="158"/>
      <c r="IM191" s="158"/>
      <c r="IN191" s="158"/>
      <c r="IO191" s="158"/>
      <c r="IP191" s="158"/>
      <c r="IQ191" s="158"/>
      <c r="IR191" s="158"/>
      <c r="IS191" s="158"/>
      <c r="IT191" s="158"/>
      <c r="IU191" s="158"/>
      <c r="IV191" s="158"/>
      <c r="IW191" s="158"/>
      <c r="IX191" s="158"/>
      <c r="IY191" s="158"/>
      <c r="IZ191" s="158"/>
      <c r="JA191" s="158"/>
      <c r="JB191" s="158"/>
      <c r="JC191" s="158"/>
      <c r="JD191" s="158"/>
      <c r="JE191" s="158"/>
      <c r="JF191" s="158"/>
      <c r="JG191" s="158"/>
      <c r="JH191" s="158"/>
      <c r="JI191" s="158"/>
      <c r="JJ191" s="158"/>
      <c r="JK191" s="158"/>
      <c r="JL191" s="158"/>
      <c r="JM191" s="158"/>
      <c r="JN191" s="158"/>
      <c r="JO191" s="158"/>
      <c r="JP191" s="158"/>
      <c r="JQ191" s="158"/>
      <c r="JR191" s="158"/>
      <c r="JS191" s="158"/>
      <c r="JT191" s="158"/>
      <c r="JU191" s="158"/>
      <c r="JV191" s="158"/>
      <c r="JW191" s="158"/>
      <c r="JX191" s="158"/>
      <c r="JY191" s="158"/>
      <c r="JZ191" s="158"/>
      <c r="KA191" s="158"/>
      <c r="KB191" s="158"/>
      <c r="KC191" s="158"/>
      <c r="KD191" s="158"/>
      <c r="KE191" s="158"/>
      <c r="KF191" s="158"/>
      <c r="KG191" s="158"/>
      <c r="KH191" s="158"/>
      <c r="KI191" s="158"/>
      <c r="KJ191" s="158"/>
      <c r="KK191" s="158"/>
      <c r="KL191" s="158"/>
      <c r="KM191" s="158"/>
      <c r="KN191" s="158"/>
      <c r="KO191" s="158"/>
      <c r="KP191" s="158"/>
      <c r="KQ191" s="158"/>
      <c r="KR191" s="158"/>
      <c r="KS191" s="158"/>
      <c r="KT191" s="158"/>
      <c r="KU191" s="158"/>
      <c r="KV191" s="158"/>
      <c r="KW191" s="158"/>
      <c r="KX191" s="158"/>
      <c r="KY191" s="158"/>
      <c r="KZ191" s="158"/>
      <c r="LA191" s="158"/>
      <c r="LB191" s="158"/>
      <c r="LC191" s="158"/>
      <c r="LD191" s="158"/>
      <c r="LE191" s="158"/>
      <c r="LF191" s="158"/>
      <c r="LG191" s="158"/>
      <c r="LH191" s="158"/>
      <c r="LI191" s="158"/>
      <c r="LJ191" s="158"/>
      <c r="LK191" s="158"/>
      <c r="LL191" s="158"/>
      <c r="LM191" s="158"/>
      <c r="LN191" s="158"/>
      <c r="LO191" s="158"/>
      <c r="LP191" s="158"/>
      <c r="LQ191" s="158"/>
      <c r="LR191" s="158"/>
      <c r="LS191" s="158"/>
      <c r="LT191" s="158"/>
      <c r="LU191" s="158"/>
      <c r="LV191" s="158"/>
      <c r="LW191" s="158"/>
      <c r="LX191" s="158"/>
      <c r="LY191" s="158"/>
      <c r="LZ191" s="158"/>
      <c r="MA191" s="158"/>
      <c r="MB191" s="158"/>
      <c r="MC191" s="158"/>
      <c r="MD191" s="158"/>
      <c r="ME191" s="158"/>
      <c r="MF191" s="158"/>
      <c r="MG191" s="158"/>
      <c r="MH191" s="158"/>
      <c r="MI191" s="158"/>
      <c r="MJ191" s="158"/>
      <c r="MK191" s="158"/>
      <c r="ML191" s="158"/>
      <c r="MM191" s="158"/>
      <c r="MN191" s="158"/>
      <c r="MO191" s="158"/>
      <c r="MP191" s="158"/>
      <c r="MQ191" s="158"/>
      <c r="MR191" s="158"/>
      <c r="MS191" s="158"/>
      <c r="MT191" s="158"/>
      <c r="MU191" s="158"/>
      <c r="MV191" s="158"/>
      <c r="MW191" s="158"/>
      <c r="MX191" s="158"/>
      <c r="MY191" s="158"/>
      <c r="MZ191" s="158"/>
      <c r="NA191" s="158"/>
      <c r="NB191" s="158"/>
      <c r="NC191" s="158"/>
      <c r="ND191" s="158"/>
      <c r="NE191" s="158"/>
      <c r="NF191" s="158"/>
      <c r="NG191" s="158"/>
      <c r="NH191" s="158"/>
      <c r="NI191" s="158"/>
      <c r="NJ191" s="158"/>
      <c r="NK191" s="158"/>
      <c r="NL191" s="158"/>
      <c r="NM191" s="158"/>
      <c r="NN191" s="158"/>
      <c r="NO191" s="158"/>
      <c r="NP191" s="158"/>
      <c r="NQ191" s="158"/>
      <c r="NR191" s="158"/>
      <c r="NS191" s="158"/>
      <c r="NT191" s="158"/>
      <c r="NU191" s="158"/>
      <c r="NV191" s="158"/>
      <c r="NW191" s="158"/>
      <c r="NX191" s="158"/>
      <c r="NY191" s="158"/>
      <c r="NZ191" s="158"/>
      <c r="OA191" s="158"/>
      <c r="OB191" s="158"/>
      <c r="OC191" s="158"/>
      <c r="OD191" s="158"/>
      <c r="OE191" s="158"/>
      <c r="OF191" s="158"/>
      <c r="OG191" s="158"/>
      <c r="OH191" s="158"/>
      <c r="OI191" s="158"/>
      <c r="OJ191" s="158"/>
      <c r="OK191" s="158"/>
      <c r="OL191" s="158"/>
      <c r="OM191" s="158"/>
      <c r="ON191" s="158"/>
      <c r="OO191" s="158"/>
      <c r="OP191" s="158"/>
      <c r="OQ191" s="158"/>
      <c r="OR191" s="158"/>
      <c r="OS191" s="158"/>
      <c r="OT191" s="158"/>
      <c r="OU191" s="158"/>
      <c r="OV191" s="158"/>
      <c r="OW191" s="158"/>
      <c r="OX191" s="158"/>
      <c r="OY191" s="158"/>
      <c r="OZ191" s="158"/>
      <c r="PA191" s="158"/>
      <c r="PB191" s="158"/>
      <c r="PC191" s="158"/>
      <c r="PD191" s="158"/>
      <c r="PE191" s="158"/>
      <c r="PF191" s="158"/>
      <c r="PG191" s="158"/>
      <c r="PH191" s="158"/>
      <c r="PI191" s="158"/>
      <c r="PJ191" s="158"/>
      <c r="PK191" s="158"/>
      <c r="PL191" s="158"/>
      <c r="PM191" s="158"/>
      <c r="PN191" s="158"/>
      <c r="PO191" s="158"/>
      <c r="PP191" s="158"/>
      <c r="PQ191" s="158"/>
      <c r="PR191" s="158"/>
      <c r="PS191" s="158"/>
      <c r="PT191" s="158"/>
      <c r="PU191" s="158"/>
      <c r="PV191" s="158"/>
      <c r="PW191" s="158"/>
      <c r="PX191" s="158"/>
      <c r="PY191" s="158"/>
      <c r="PZ191" s="158"/>
      <c r="QA191" s="158"/>
      <c r="QB191" s="158"/>
      <c r="QC191" s="158"/>
      <c r="QD191" s="158"/>
      <c r="QE191" s="158"/>
      <c r="QF191" s="158"/>
      <c r="QG191" s="158"/>
      <c r="QH191" s="158"/>
      <c r="QI191" s="158"/>
      <c r="QJ191" s="158"/>
      <c r="QK191" s="158"/>
      <c r="QL191" s="158"/>
      <c r="QM191" s="158"/>
      <c r="QN191" s="158"/>
      <c r="QO191" s="158"/>
      <c r="QP191" s="158"/>
      <c r="QQ191" s="158"/>
      <c r="QR191" s="158"/>
      <c r="QS191" s="158"/>
      <c r="QT191" s="158"/>
      <c r="QU191" s="158"/>
      <c r="QV191" s="158"/>
      <c r="QW191" s="158"/>
      <c r="QX191" s="158"/>
      <c r="QY191" s="158"/>
      <c r="QZ191" s="158"/>
      <c r="RA191" s="158"/>
      <c r="RB191" s="158"/>
      <c r="RC191" s="158"/>
      <c r="RD191" s="158"/>
      <c r="RE191" s="158"/>
      <c r="RF191" s="158"/>
      <c r="RG191" s="158"/>
      <c r="RH191" s="158"/>
      <c r="RI191" s="158"/>
      <c r="RJ191" s="158"/>
      <c r="RK191" s="158"/>
      <c r="RL191" s="158"/>
      <c r="RM191" s="158"/>
      <c r="RN191" s="158"/>
      <c r="RO191" s="158"/>
      <c r="RP191" s="158"/>
      <c r="RQ191" s="158"/>
      <c r="RR191" s="158"/>
      <c r="RS191" s="158"/>
      <c r="RT191" s="158"/>
      <c r="RU191" s="158"/>
      <c r="RV191" s="158"/>
      <c r="RW191" s="158"/>
      <c r="RX191" s="158"/>
      <c r="RY191" s="158"/>
      <c r="RZ191" s="158"/>
      <c r="SA191" s="158"/>
      <c r="SB191" s="158"/>
      <c r="SC191" s="158"/>
      <c r="SD191" s="158"/>
      <c r="SE191" s="158"/>
      <c r="SF191" s="158"/>
      <c r="SG191" s="158"/>
      <c r="SH191" s="158"/>
      <c r="SI191" s="158"/>
      <c r="SJ191" s="158"/>
      <c r="SK191" s="158"/>
      <c r="SL191" s="158"/>
      <c r="SM191" s="158"/>
      <c r="SN191" s="158"/>
      <c r="SO191" s="158"/>
      <c r="SP191" s="158"/>
      <c r="SQ191" s="158"/>
      <c r="SR191" s="158"/>
      <c r="SS191" s="158"/>
      <c r="ST191" s="158"/>
      <c r="SU191" s="158"/>
      <c r="SV191" s="158"/>
      <c r="SW191" s="158"/>
      <c r="SX191" s="158"/>
      <c r="SY191" s="158"/>
      <c r="SZ191" s="158"/>
      <c r="TA191" s="158"/>
      <c r="TB191" s="158"/>
      <c r="TC191" s="158"/>
      <c r="TD191" s="158"/>
      <c r="TE191" s="158"/>
      <c r="TF191" s="158"/>
      <c r="TG191" s="158"/>
      <c r="TH191" s="158"/>
      <c r="TI191" s="158"/>
      <c r="TJ191" s="158"/>
      <c r="TK191" s="158"/>
      <c r="TL191" s="158"/>
      <c r="TM191" s="158"/>
      <c r="TN191" s="158"/>
      <c r="TO191" s="158"/>
      <c r="TP191" s="158"/>
      <c r="TQ191" s="158"/>
      <c r="TR191" s="158"/>
      <c r="TS191" s="158"/>
      <c r="TT191" s="158"/>
      <c r="TU191" s="158"/>
      <c r="TV191" s="158"/>
      <c r="TW191" s="158"/>
      <c r="TX191" s="158"/>
      <c r="TY191" s="158"/>
      <c r="TZ191" s="158"/>
      <c r="UA191" s="158"/>
      <c r="UB191" s="158"/>
      <c r="UC191" s="158"/>
      <c r="UD191" s="158"/>
      <c r="UE191" s="158"/>
      <c r="UF191" s="158"/>
      <c r="UG191" s="158"/>
      <c r="UH191" s="158"/>
      <c r="UI191" s="158"/>
      <c r="UJ191" s="158"/>
      <c r="UK191" s="158"/>
      <c r="UL191" s="158"/>
      <c r="UM191" s="158"/>
      <c r="UN191" s="158"/>
      <c r="UO191" s="158"/>
      <c r="UP191" s="158"/>
      <c r="UQ191" s="158"/>
      <c r="US191" s="158"/>
      <c r="UT191" s="158"/>
      <c r="UU191" s="158"/>
      <c r="UV191" s="158"/>
      <c r="UW191" s="158"/>
      <c r="UX191" s="158"/>
      <c r="UY191" s="158"/>
      <c r="UZ191" s="158"/>
      <c r="VA191" s="158"/>
      <c r="VB191" s="158"/>
      <c r="VC191" s="158"/>
      <c r="VD191" s="158"/>
      <c r="VE191" s="158"/>
      <c r="VF191" s="158"/>
      <c r="VG191" s="158"/>
      <c r="VH191" s="158"/>
      <c r="VI191" s="158"/>
      <c r="VJ191" s="158"/>
      <c r="VK191" s="158"/>
      <c r="VL191" s="158"/>
      <c r="VN191" s="158"/>
      <c r="VO191" s="158"/>
      <c r="VP191" s="158"/>
      <c r="VQ191" s="158"/>
      <c r="VR191" s="158"/>
      <c r="VS191" s="158"/>
      <c r="VT191" s="158"/>
      <c r="VU191" s="158"/>
      <c r="VV191" s="158"/>
      <c r="VW191" s="158"/>
      <c r="VX191" s="158"/>
      <c r="VY191" s="158"/>
      <c r="VZ191" s="158"/>
      <c r="WA191" s="158"/>
      <c r="WB191" s="158"/>
      <c r="WC191" s="158"/>
      <c r="WD191" s="158"/>
      <c r="WE191" s="158"/>
      <c r="WF191" s="158"/>
      <c r="WG191" s="158"/>
      <c r="WI191" s="158"/>
      <c r="WJ191" s="158"/>
      <c r="WK191" s="158"/>
      <c r="WL191" s="158"/>
      <c r="WM191" s="158"/>
      <c r="WN191" s="158"/>
      <c r="WO191" s="158"/>
      <c r="WP191" s="158"/>
      <c r="WQ191" s="158"/>
      <c r="WR191" s="158"/>
      <c r="WS191" s="158"/>
      <c r="WT191" s="158"/>
      <c r="WU191" s="158"/>
      <c r="WV191" s="158"/>
      <c r="WW191" s="158"/>
      <c r="WX191" s="158"/>
      <c r="WY191" s="158"/>
      <c r="WZ191" s="158"/>
      <c r="XA191" s="158"/>
      <c r="XB191" s="158"/>
      <c r="XD191" s="158"/>
      <c r="XE191" s="158"/>
      <c r="XF191" s="158"/>
      <c r="XG191" s="158"/>
      <c r="XH191" s="158"/>
      <c r="XI191" s="158"/>
      <c r="XJ191" s="158"/>
      <c r="XK191" s="158"/>
      <c r="XL191" s="158"/>
      <c r="XM191" s="158"/>
      <c r="XN191" s="158"/>
      <c r="XO191" s="158"/>
      <c r="XP191" s="158"/>
      <c r="XQ191" s="158"/>
      <c r="XR191" s="158"/>
      <c r="XS191" s="158"/>
      <c r="XT191" s="158"/>
      <c r="XU191" s="158"/>
      <c r="XV191" s="158"/>
      <c r="XW191" s="158"/>
      <c r="XY191" s="158"/>
      <c r="XZ191" s="158"/>
      <c r="YA191" s="158"/>
      <c r="YB191" s="158"/>
      <c r="YC191" s="158"/>
      <c r="YD191" s="158"/>
      <c r="YE191" s="158"/>
      <c r="YF191" s="158"/>
      <c r="YG191" s="158"/>
      <c r="YH191" s="158"/>
      <c r="YI191" s="158"/>
      <c r="YJ191" s="158"/>
      <c r="YK191" s="158"/>
      <c r="YL191" s="158"/>
      <c r="YM191" s="158"/>
      <c r="YN191" s="158"/>
      <c r="YO191" s="158"/>
      <c r="YP191" s="158"/>
      <c r="YQ191" s="158"/>
      <c r="YR191" s="158"/>
      <c r="YT191" s="158"/>
      <c r="YU191" s="158"/>
      <c r="YV191" s="158"/>
      <c r="YW191" s="158"/>
      <c r="YX191" s="158"/>
      <c r="YY191" s="158"/>
      <c r="YZ191" s="158"/>
      <c r="ZA191" s="158"/>
      <c r="ZB191" s="158"/>
      <c r="ZC191" s="158"/>
      <c r="ZD191" s="158"/>
      <c r="ZE191" s="158"/>
      <c r="ZF191" s="158"/>
      <c r="ZG191" s="158"/>
      <c r="ZH191" s="158"/>
      <c r="ZI191" s="158"/>
      <c r="ZJ191" s="158"/>
      <c r="ZK191" s="158"/>
      <c r="ZL191" s="158"/>
      <c r="ZM191" s="158"/>
      <c r="ZO191" s="158"/>
      <c r="ZP191" s="158"/>
      <c r="ZQ191" s="158"/>
      <c r="ZR191" s="158"/>
      <c r="ZS191" s="158"/>
      <c r="ZT191" s="158"/>
      <c r="ZU191" s="158"/>
      <c r="ZV191" s="158"/>
      <c r="ZW191" s="158"/>
      <c r="ZX191" s="158"/>
      <c r="ZY191" s="158"/>
      <c r="ZZ191" s="158"/>
      <c r="AAA191" s="158"/>
      <c r="AAB191" s="158"/>
      <c r="AAC191" s="158"/>
      <c r="AAD191" s="158"/>
      <c r="AAE191" s="158"/>
      <c r="AAF191" s="158"/>
      <c r="AAG191" s="158"/>
      <c r="AAH191" s="158"/>
      <c r="AAJ191" s="158"/>
      <c r="AAK191" s="158"/>
      <c r="AAL191" s="158"/>
      <c r="AAM191" s="158"/>
      <c r="AAN191" s="158"/>
      <c r="AAO191" s="158"/>
      <c r="AAP191" s="158"/>
      <c r="AAQ191" s="158"/>
      <c r="AAR191" s="158"/>
      <c r="AAS191" s="158"/>
      <c r="AAT191" s="158"/>
      <c r="AAU191" s="158"/>
      <c r="AAV191" s="158"/>
      <c r="AAW191" s="158"/>
      <c r="AAX191" s="158"/>
      <c r="AAY191" s="158"/>
      <c r="AAZ191" s="158"/>
      <c r="ABA191" s="158"/>
      <c r="ABB191" s="158"/>
      <c r="ABC191" s="158"/>
      <c r="ABE191" s="158"/>
      <c r="ABF191" s="158"/>
      <c r="ABG191" s="158"/>
      <c r="ABH191" s="158"/>
      <c r="ABI191" s="158"/>
      <c r="ABJ191" s="158"/>
      <c r="ABK191" s="158"/>
      <c r="ABL191" s="158"/>
      <c r="ABM191" s="158"/>
      <c r="ABN191" s="158"/>
      <c r="ABO191" s="158"/>
      <c r="ABP191" s="158"/>
      <c r="ABQ191" s="158"/>
      <c r="ABR191" s="158"/>
      <c r="ABS191" s="158"/>
      <c r="ABT191" s="158"/>
      <c r="ABU191" s="158"/>
      <c r="ABV191" s="158"/>
      <c r="ABW191" s="158"/>
      <c r="ABX191" s="158"/>
      <c r="ABZ191" s="158"/>
      <c r="ACA191" s="158"/>
      <c r="ACB191" s="158"/>
      <c r="ACC191" s="158"/>
      <c r="ACD191" s="158"/>
      <c r="ACE191" s="158"/>
      <c r="ACF191" s="158"/>
      <c r="ACG191" s="158"/>
      <c r="ACH191" s="158"/>
      <c r="ACI191" s="158"/>
      <c r="ACJ191" s="158"/>
      <c r="ACK191" s="158"/>
      <c r="ACL191" s="158"/>
      <c r="ACM191" s="158"/>
      <c r="ACN191" s="158"/>
      <c r="ACO191" s="158"/>
      <c r="ACP191" s="158"/>
      <c r="ACQ191" s="158"/>
      <c r="ACR191" s="158"/>
      <c r="ACS191" s="158"/>
      <c r="ACU191" s="158"/>
      <c r="ACV191" s="158"/>
      <c r="ACW191" s="158"/>
      <c r="ACX191" s="158"/>
      <c r="ACY191" s="158"/>
      <c r="ACZ191" s="158"/>
      <c r="ADA191" s="158"/>
      <c r="ADB191" s="158"/>
      <c r="ADC191" s="158"/>
      <c r="ADD191" s="158"/>
      <c r="ADE191" s="158"/>
      <c r="ADF191" s="158"/>
      <c r="ADG191" s="158"/>
      <c r="ADH191" s="158"/>
      <c r="ADI191" s="158"/>
      <c r="ADJ191" s="158"/>
      <c r="ADK191" s="158"/>
      <c r="ADL191" s="158"/>
      <c r="ADM191" s="158"/>
      <c r="ADN191" s="158"/>
      <c r="ADP191" s="158"/>
      <c r="ADQ191" s="158"/>
      <c r="ADR191" s="158"/>
      <c r="ADS191" s="158"/>
      <c r="ADT191" s="158"/>
      <c r="ADU191" s="158"/>
      <c r="ADV191" s="158"/>
      <c r="ADW191" s="158"/>
      <c r="ADX191" s="158"/>
      <c r="ADY191" s="158"/>
      <c r="ADZ191" s="158"/>
      <c r="AEA191" s="158"/>
      <c r="AEB191" s="158"/>
      <c r="AEC191" s="158"/>
      <c r="AED191" s="158"/>
      <c r="AEE191" s="158"/>
      <c r="AEF191" s="158"/>
      <c r="AEG191" s="158"/>
      <c r="AEH191" s="158"/>
      <c r="AEI191" s="158"/>
      <c r="AEK191" s="158"/>
      <c r="AEL191" s="158"/>
      <c r="AEM191" s="158"/>
      <c r="AEN191" s="158"/>
      <c r="AEO191" s="158"/>
      <c r="AEP191" s="158"/>
      <c r="AEQ191" s="158"/>
      <c r="AER191" s="158"/>
      <c r="AES191" s="158"/>
      <c r="AET191" s="158"/>
      <c r="AEU191" s="158"/>
      <c r="AEV191" s="158"/>
      <c r="AEW191" s="158"/>
      <c r="AEX191" s="158"/>
      <c r="AEY191" s="158"/>
      <c r="AEZ191" s="158"/>
      <c r="AFA191" s="158"/>
      <c r="AFB191" s="158"/>
      <c r="AFC191" s="158"/>
      <c r="AFD191" s="158"/>
    </row>
    <row r="192" spans="1:836" s="151" customFormat="1" ht="20.100000000000001" customHeight="1" outlineLevel="1">
      <c r="A192" s="122" t="s">
        <v>543</v>
      </c>
      <c r="B192" s="123" t="s">
        <v>374</v>
      </c>
      <c r="C192" s="124" t="s">
        <v>544</v>
      </c>
      <c r="D192" s="125"/>
      <c r="E192" s="171"/>
      <c r="F192" s="218">
        <f>MIN(F193:F196)</f>
        <v>0</v>
      </c>
      <c r="G192" s="218">
        <f>MAX(G193:G196)</f>
        <v>0</v>
      </c>
      <c r="H192" s="126">
        <f t="shared" si="98"/>
        <v>1</v>
      </c>
      <c r="I192" s="127">
        <f t="shared" ca="1" si="105"/>
        <v>1</v>
      </c>
      <c r="J192" s="205">
        <f ca="1">AVERAGE(J193:J196)*2</f>
        <v>-56</v>
      </c>
      <c r="K192" s="97">
        <f ca="1">I192+J192/H192</f>
        <v>-55</v>
      </c>
      <c r="IP192" s="172"/>
      <c r="IQ192" s="172"/>
      <c r="IR192" s="172"/>
      <c r="IS192" s="172"/>
      <c r="IT192" s="172"/>
      <c r="IU192" s="172"/>
      <c r="IV192" s="172"/>
      <c r="JK192" s="172"/>
      <c r="JL192" s="172"/>
      <c r="JM192" s="172"/>
      <c r="JN192" s="172"/>
      <c r="JO192" s="172"/>
      <c r="JP192" s="172"/>
      <c r="JQ192" s="172"/>
      <c r="PP192" s="172"/>
      <c r="PQ192" s="172"/>
      <c r="PR192" s="172"/>
      <c r="PS192" s="172"/>
      <c r="PT192" s="172"/>
      <c r="PU192" s="172"/>
      <c r="PV192" s="172"/>
      <c r="QK192" s="172"/>
      <c r="QL192" s="172"/>
      <c r="QM192" s="172"/>
      <c r="QN192" s="172"/>
      <c r="QO192" s="172"/>
      <c r="QP192" s="172"/>
      <c r="QQ192" s="172"/>
    </row>
    <row r="193" spans="1:836" s="159" customFormat="1" ht="20.100000000000001" customHeight="1" outlineLevel="4">
      <c r="A193" s="166"/>
      <c r="B193" s="162" t="s">
        <v>502</v>
      </c>
      <c r="C193" s="100" t="s">
        <v>545</v>
      </c>
      <c r="D193" s="110"/>
      <c r="E193" s="167"/>
      <c r="F193" s="211"/>
      <c r="G193" s="212"/>
      <c r="H193" s="156">
        <v>28</v>
      </c>
      <c r="I193" s="157">
        <f t="shared" ca="1" si="105"/>
        <v>1</v>
      </c>
      <c r="J193" s="207">
        <f t="shared" ref="J193:J196" ca="1" si="120">H193*K193-H193*I193</f>
        <v>-28</v>
      </c>
      <c r="K193" s="111">
        <v>0</v>
      </c>
      <c r="L193" s="158"/>
      <c r="M193" s="158"/>
      <c r="N193" s="158"/>
      <c r="O193" s="158"/>
      <c r="P193" s="158"/>
      <c r="Q193" s="158"/>
      <c r="R193" s="158"/>
      <c r="S193" s="158"/>
      <c r="T193" s="158"/>
      <c r="U193" s="158"/>
      <c r="V193" s="158"/>
      <c r="W193" s="158"/>
      <c r="X193" s="158"/>
      <c r="Y193" s="158"/>
      <c r="Z193" s="158"/>
      <c r="AA193" s="158"/>
      <c r="AB193" s="158"/>
      <c r="AC193" s="158"/>
      <c r="AD193" s="158"/>
      <c r="AE193" s="158"/>
      <c r="AF193" s="158"/>
      <c r="AG193" s="158"/>
      <c r="AH193" s="158"/>
      <c r="AI193" s="158"/>
      <c r="AJ193" s="158"/>
      <c r="AK193" s="158"/>
      <c r="AL193" s="158"/>
      <c r="AM193" s="158"/>
      <c r="AN193" s="158"/>
      <c r="AO193" s="158"/>
      <c r="AP193" s="158"/>
      <c r="AQ193" s="158"/>
      <c r="AR193" s="158"/>
      <c r="AS193" s="158"/>
      <c r="AT193" s="158"/>
      <c r="AU193" s="158"/>
      <c r="AV193" s="158"/>
      <c r="AW193" s="158"/>
      <c r="AX193" s="158"/>
      <c r="AY193" s="158"/>
      <c r="AZ193" s="158"/>
      <c r="BA193" s="158"/>
      <c r="BB193" s="158"/>
      <c r="BC193" s="158"/>
      <c r="BD193" s="158"/>
      <c r="BE193" s="158"/>
      <c r="BF193" s="158"/>
      <c r="BG193" s="158"/>
      <c r="BH193" s="158"/>
      <c r="BI193" s="158"/>
      <c r="BJ193" s="158"/>
      <c r="BK193" s="158"/>
      <c r="BL193" s="158"/>
      <c r="BM193" s="158"/>
      <c r="BN193" s="158"/>
      <c r="BO193" s="158"/>
      <c r="BP193" s="158"/>
      <c r="BQ193" s="158"/>
      <c r="BR193" s="158"/>
      <c r="BS193" s="158"/>
      <c r="BT193" s="158"/>
      <c r="BU193" s="158"/>
      <c r="BV193" s="158"/>
      <c r="BW193" s="158"/>
      <c r="BX193" s="158"/>
      <c r="BY193" s="158"/>
      <c r="BZ193" s="158"/>
      <c r="CA193" s="158"/>
      <c r="CB193" s="158"/>
      <c r="CC193" s="158"/>
      <c r="CD193" s="158"/>
      <c r="CE193" s="158"/>
      <c r="CF193" s="158"/>
      <c r="CG193" s="158"/>
      <c r="CH193" s="158"/>
      <c r="CI193" s="158"/>
      <c r="CJ193" s="158"/>
      <c r="CK193" s="158"/>
      <c r="CL193" s="158"/>
      <c r="CM193" s="158"/>
      <c r="CN193" s="158"/>
      <c r="CO193" s="158"/>
      <c r="CP193" s="158"/>
      <c r="CQ193" s="158"/>
      <c r="CR193" s="158"/>
      <c r="CS193" s="158"/>
      <c r="CT193" s="158"/>
      <c r="CU193" s="158"/>
      <c r="CV193" s="158"/>
      <c r="CW193" s="158"/>
      <c r="CX193" s="158"/>
      <c r="CY193" s="158"/>
      <c r="CZ193" s="158"/>
      <c r="DA193" s="158"/>
      <c r="DB193" s="158"/>
      <c r="DC193" s="158"/>
      <c r="DD193" s="158"/>
      <c r="DE193" s="158"/>
      <c r="DF193" s="158"/>
      <c r="DG193" s="158"/>
      <c r="DH193" s="158"/>
      <c r="DI193" s="158"/>
      <c r="DJ193" s="158"/>
      <c r="DK193" s="158"/>
      <c r="DL193" s="158"/>
      <c r="DM193" s="158"/>
      <c r="DN193" s="158"/>
      <c r="DO193" s="158"/>
      <c r="DP193" s="158"/>
      <c r="DQ193" s="158"/>
      <c r="DR193" s="158"/>
      <c r="DS193" s="158"/>
      <c r="DT193" s="158"/>
      <c r="DU193" s="158"/>
      <c r="DV193" s="158"/>
      <c r="DW193" s="158"/>
      <c r="DX193" s="158"/>
      <c r="DY193" s="158"/>
      <c r="DZ193" s="158"/>
      <c r="EA193" s="158"/>
      <c r="EB193" s="158"/>
      <c r="EC193" s="158"/>
      <c r="ED193" s="158"/>
      <c r="EE193" s="158"/>
      <c r="EF193" s="158"/>
      <c r="EG193" s="158"/>
      <c r="EH193" s="158"/>
      <c r="EI193" s="158"/>
      <c r="EJ193" s="158"/>
      <c r="EK193" s="158"/>
      <c r="EL193" s="158"/>
      <c r="EM193" s="158"/>
      <c r="EN193" s="158"/>
      <c r="EO193" s="158"/>
      <c r="EP193" s="158"/>
      <c r="EQ193" s="158"/>
      <c r="ER193" s="158"/>
      <c r="ES193" s="158"/>
      <c r="ET193" s="158"/>
      <c r="EU193" s="158"/>
      <c r="EV193" s="158"/>
      <c r="EW193" s="158"/>
      <c r="EX193" s="158"/>
      <c r="EY193" s="158"/>
      <c r="EZ193" s="158"/>
      <c r="FA193" s="158"/>
      <c r="FB193" s="158"/>
      <c r="FC193" s="158"/>
      <c r="FD193" s="158"/>
      <c r="FE193" s="158"/>
      <c r="FF193" s="158"/>
      <c r="FG193" s="158"/>
      <c r="FH193" s="158"/>
      <c r="FI193" s="158"/>
      <c r="FJ193" s="158"/>
      <c r="FK193" s="158"/>
      <c r="FL193" s="158"/>
      <c r="FM193" s="158"/>
      <c r="FN193" s="158"/>
      <c r="FO193" s="158"/>
      <c r="FP193" s="158"/>
      <c r="FQ193" s="158"/>
      <c r="FR193" s="158"/>
      <c r="FS193" s="158"/>
      <c r="FT193" s="158"/>
      <c r="FU193" s="158"/>
      <c r="FV193" s="158"/>
      <c r="FW193" s="158"/>
      <c r="FX193" s="158"/>
      <c r="FY193" s="158"/>
      <c r="FZ193" s="158"/>
      <c r="GA193" s="158"/>
      <c r="GB193" s="158"/>
      <c r="GC193" s="158"/>
      <c r="GD193" s="158"/>
      <c r="GE193" s="158"/>
      <c r="GF193" s="158"/>
      <c r="GG193" s="158"/>
      <c r="GH193" s="158"/>
      <c r="GI193" s="158"/>
      <c r="GJ193" s="158"/>
      <c r="GK193" s="158"/>
      <c r="GL193" s="158"/>
      <c r="GM193" s="158"/>
      <c r="GN193" s="158"/>
      <c r="GO193" s="158"/>
      <c r="GP193" s="158"/>
      <c r="GQ193" s="158"/>
      <c r="GR193" s="158"/>
      <c r="GS193" s="158"/>
      <c r="GT193" s="158"/>
      <c r="GU193" s="158"/>
      <c r="GV193" s="158"/>
      <c r="GW193" s="158"/>
      <c r="GX193" s="158"/>
      <c r="GY193" s="158"/>
      <c r="GZ193" s="158"/>
      <c r="HA193" s="158"/>
      <c r="HB193" s="158"/>
      <c r="HC193" s="158"/>
      <c r="HD193" s="158"/>
      <c r="HE193" s="158"/>
      <c r="HF193" s="158"/>
      <c r="HG193" s="158"/>
      <c r="HH193" s="158"/>
      <c r="HI193" s="158"/>
      <c r="HJ193" s="158"/>
      <c r="HK193" s="158"/>
      <c r="HL193" s="158"/>
      <c r="HM193" s="158"/>
      <c r="HN193" s="158"/>
      <c r="HO193" s="158"/>
      <c r="HP193" s="158"/>
      <c r="HQ193" s="158"/>
      <c r="HR193" s="158"/>
      <c r="HS193" s="158"/>
      <c r="HT193" s="158"/>
      <c r="HU193" s="158"/>
      <c r="HV193" s="158"/>
      <c r="HW193" s="158"/>
      <c r="HX193" s="158"/>
      <c r="HY193" s="158"/>
      <c r="HZ193" s="158"/>
      <c r="IA193" s="158"/>
      <c r="IB193" s="158"/>
      <c r="IC193" s="158"/>
      <c r="ID193" s="158"/>
      <c r="IE193" s="158"/>
      <c r="IF193" s="158"/>
      <c r="IG193" s="158"/>
      <c r="IH193" s="158"/>
      <c r="II193" s="158"/>
      <c r="IJ193" s="158"/>
      <c r="IK193" s="158"/>
      <c r="IL193" s="158"/>
      <c r="IM193" s="158"/>
      <c r="IN193" s="158"/>
      <c r="IO193" s="158"/>
      <c r="IP193" s="158"/>
      <c r="IQ193" s="158"/>
      <c r="IR193" s="158"/>
      <c r="IS193" s="158"/>
      <c r="IT193" s="158"/>
      <c r="IU193" s="158"/>
      <c r="IV193" s="158"/>
      <c r="IW193" s="158"/>
      <c r="IX193" s="158"/>
      <c r="IY193" s="158"/>
      <c r="IZ193" s="158"/>
      <c r="JA193" s="158"/>
      <c r="JB193" s="158"/>
      <c r="JC193" s="158"/>
      <c r="JD193" s="158"/>
      <c r="JE193" s="158"/>
      <c r="JF193" s="158"/>
      <c r="JG193" s="158"/>
      <c r="JH193" s="158"/>
      <c r="JI193" s="158"/>
      <c r="JJ193" s="158"/>
      <c r="JK193" s="158"/>
      <c r="JL193" s="158"/>
      <c r="JM193" s="158"/>
      <c r="JN193" s="158"/>
      <c r="JO193" s="158"/>
      <c r="JP193" s="158"/>
      <c r="JQ193" s="158"/>
      <c r="JR193" s="158"/>
      <c r="JS193" s="158"/>
      <c r="JT193" s="158"/>
      <c r="JU193" s="158"/>
      <c r="JV193" s="158"/>
      <c r="JW193" s="158"/>
      <c r="JX193" s="158"/>
      <c r="JY193" s="158"/>
      <c r="JZ193" s="158"/>
      <c r="KA193" s="158"/>
      <c r="KB193" s="158"/>
      <c r="KC193" s="158"/>
      <c r="KD193" s="158"/>
      <c r="KE193" s="158"/>
      <c r="KF193" s="158"/>
      <c r="KG193" s="158"/>
      <c r="KH193" s="158"/>
      <c r="KI193" s="158"/>
      <c r="KJ193" s="158"/>
      <c r="KK193" s="158"/>
      <c r="KL193" s="158"/>
      <c r="KM193" s="158"/>
      <c r="KN193" s="158"/>
      <c r="KO193" s="158"/>
      <c r="KP193" s="158"/>
      <c r="KQ193" s="158"/>
      <c r="KR193" s="158"/>
      <c r="KS193" s="158"/>
      <c r="KT193" s="158"/>
      <c r="KU193" s="158"/>
      <c r="KV193" s="158"/>
      <c r="KW193" s="158"/>
      <c r="KX193" s="158"/>
      <c r="KY193" s="158"/>
      <c r="KZ193" s="158"/>
      <c r="LA193" s="158"/>
      <c r="LB193" s="158"/>
      <c r="LC193" s="158"/>
      <c r="LD193" s="158"/>
      <c r="LE193" s="158"/>
      <c r="LF193" s="158"/>
      <c r="LG193" s="158"/>
      <c r="LH193" s="158"/>
      <c r="LI193" s="158"/>
      <c r="LJ193" s="158"/>
      <c r="LK193" s="158"/>
      <c r="LL193" s="158"/>
      <c r="LM193" s="158"/>
      <c r="LN193" s="158"/>
      <c r="LO193" s="158"/>
      <c r="LP193" s="158"/>
      <c r="LQ193" s="158"/>
      <c r="LR193" s="158"/>
      <c r="LS193" s="158"/>
      <c r="LT193" s="158"/>
      <c r="LU193" s="158"/>
      <c r="LV193" s="158"/>
      <c r="LW193" s="158"/>
      <c r="LX193" s="158"/>
      <c r="LY193" s="158"/>
      <c r="LZ193" s="158"/>
      <c r="MA193" s="158"/>
      <c r="MB193" s="158"/>
      <c r="MC193" s="158"/>
      <c r="MD193" s="158"/>
      <c r="ME193" s="158"/>
      <c r="MF193" s="158"/>
      <c r="MG193" s="158"/>
      <c r="MH193" s="158"/>
      <c r="MI193" s="158"/>
      <c r="MJ193" s="158"/>
      <c r="MK193" s="158"/>
      <c r="ML193" s="158"/>
      <c r="MM193" s="158"/>
      <c r="MN193" s="158"/>
      <c r="MO193" s="158"/>
      <c r="MP193" s="158"/>
      <c r="MQ193" s="158"/>
      <c r="MR193" s="158"/>
      <c r="MS193" s="158"/>
      <c r="MT193" s="158"/>
      <c r="MU193" s="158"/>
      <c r="MV193" s="158"/>
      <c r="MW193" s="158"/>
      <c r="MX193" s="158"/>
      <c r="MY193" s="158"/>
      <c r="MZ193" s="158"/>
      <c r="NA193" s="158"/>
      <c r="NB193" s="158"/>
      <c r="NC193" s="158"/>
      <c r="ND193" s="158"/>
      <c r="NE193" s="158"/>
      <c r="NF193" s="158"/>
      <c r="NG193" s="158"/>
      <c r="NH193" s="158"/>
      <c r="NI193" s="158"/>
      <c r="NJ193" s="158"/>
      <c r="NK193" s="158"/>
      <c r="NL193" s="158"/>
      <c r="NM193" s="158"/>
      <c r="NN193" s="158"/>
      <c r="NO193" s="158"/>
      <c r="NP193" s="158"/>
      <c r="NQ193" s="158"/>
      <c r="NR193" s="158"/>
      <c r="NS193" s="158"/>
      <c r="NT193" s="158"/>
      <c r="NU193" s="158"/>
      <c r="NV193" s="158"/>
      <c r="NW193" s="158"/>
      <c r="NX193" s="158"/>
      <c r="NY193" s="158"/>
      <c r="NZ193" s="158"/>
      <c r="OA193" s="158"/>
      <c r="OB193" s="158"/>
      <c r="OC193" s="158"/>
      <c r="OD193" s="158"/>
      <c r="OE193" s="158"/>
      <c r="OF193" s="158"/>
      <c r="OG193" s="158"/>
      <c r="OH193" s="158"/>
      <c r="OI193" s="158"/>
      <c r="OJ193" s="158"/>
      <c r="OK193" s="158"/>
      <c r="OL193" s="158"/>
      <c r="OM193" s="158"/>
      <c r="ON193" s="158"/>
      <c r="OO193" s="158"/>
      <c r="OP193" s="158"/>
      <c r="OQ193" s="158"/>
      <c r="OR193" s="158"/>
      <c r="OS193" s="158"/>
      <c r="OT193" s="158"/>
      <c r="OU193" s="158"/>
      <c r="OV193" s="158"/>
      <c r="OW193" s="158"/>
      <c r="OX193" s="158"/>
      <c r="OY193" s="158"/>
      <c r="OZ193" s="158"/>
      <c r="PA193" s="158"/>
      <c r="PB193" s="158"/>
      <c r="PC193" s="158"/>
      <c r="PD193" s="158"/>
      <c r="PE193" s="158"/>
      <c r="PF193" s="158"/>
      <c r="PG193" s="158"/>
      <c r="PH193" s="158"/>
      <c r="PI193" s="158"/>
      <c r="PJ193" s="158"/>
      <c r="PK193" s="158"/>
      <c r="PL193" s="158"/>
      <c r="PM193" s="158"/>
      <c r="PN193" s="158"/>
      <c r="PO193" s="158"/>
      <c r="PP193" s="158"/>
      <c r="PQ193" s="158"/>
      <c r="PR193" s="158"/>
      <c r="PS193" s="158"/>
      <c r="PT193" s="158"/>
      <c r="PU193" s="158"/>
      <c r="PV193" s="158"/>
      <c r="PW193" s="158"/>
      <c r="PX193" s="158"/>
      <c r="PY193" s="158"/>
      <c r="PZ193" s="158"/>
      <c r="QA193" s="158"/>
      <c r="QB193" s="158"/>
      <c r="QC193" s="158"/>
      <c r="QD193" s="158"/>
      <c r="QE193" s="158"/>
      <c r="QF193" s="158"/>
      <c r="QG193" s="158"/>
      <c r="QH193" s="158"/>
      <c r="QI193" s="158"/>
      <c r="QJ193" s="158"/>
      <c r="QK193" s="158"/>
      <c r="QL193" s="158"/>
      <c r="QM193" s="158"/>
      <c r="QN193" s="158"/>
      <c r="QO193" s="158"/>
      <c r="QP193" s="158"/>
      <c r="QQ193" s="158"/>
      <c r="QR193" s="158"/>
      <c r="QS193" s="158"/>
      <c r="QT193" s="158"/>
      <c r="QU193" s="158"/>
      <c r="QV193" s="158"/>
      <c r="QW193" s="158"/>
      <c r="QX193" s="158"/>
      <c r="QY193" s="158"/>
      <c r="QZ193" s="158"/>
      <c r="RA193" s="158"/>
      <c r="RB193" s="158"/>
      <c r="RC193" s="158"/>
      <c r="RD193" s="158"/>
      <c r="RE193" s="158"/>
      <c r="RF193" s="158"/>
      <c r="RG193" s="158"/>
      <c r="RH193" s="158"/>
      <c r="RI193" s="158"/>
      <c r="RJ193" s="158"/>
      <c r="RK193" s="158"/>
      <c r="RL193" s="158"/>
      <c r="RM193" s="158"/>
      <c r="RN193" s="158"/>
      <c r="RO193" s="158"/>
      <c r="RP193" s="158"/>
      <c r="RQ193" s="158"/>
      <c r="RR193" s="158"/>
      <c r="RS193" s="158"/>
      <c r="RT193" s="158"/>
      <c r="RU193" s="158"/>
      <c r="RV193" s="158"/>
      <c r="RW193" s="158"/>
      <c r="RX193" s="158"/>
      <c r="RY193" s="158"/>
      <c r="RZ193" s="158"/>
      <c r="SA193" s="158"/>
      <c r="SB193" s="158"/>
      <c r="SC193" s="158"/>
      <c r="SD193" s="158"/>
      <c r="SE193" s="158"/>
      <c r="SF193" s="158"/>
      <c r="SG193" s="158"/>
      <c r="SH193" s="158"/>
      <c r="SI193" s="158"/>
      <c r="SJ193" s="158"/>
      <c r="SK193" s="158"/>
      <c r="SL193" s="158"/>
      <c r="SM193" s="158"/>
      <c r="SN193" s="158"/>
      <c r="SO193" s="158"/>
      <c r="SP193" s="158"/>
      <c r="SQ193" s="158"/>
      <c r="SR193" s="158"/>
      <c r="SS193" s="158"/>
      <c r="ST193" s="158"/>
      <c r="SU193" s="158"/>
      <c r="SV193" s="158"/>
      <c r="SW193" s="158"/>
      <c r="SX193" s="158"/>
      <c r="SY193" s="158"/>
      <c r="SZ193" s="158"/>
      <c r="TA193" s="158"/>
      <c r="TB193" s="158"/>
      <c r="TC193" s="158"/>
      <c r="TD193" s="158"/>
      <c r="TE193" s="158"/>
      <c r="TF193" s="158"/>
      <c r="TG193" s="158"/>
      <c r="TH193" s="158"/>
      <c r="TI193" s="158"/>
      <c r="TJ193" s="158"/>
      <c r="TK193" s="158"/>
      <c r="TL193" s="158"/>
      <c r="TM193" s="158"/>
      <c r="TN193" s="158"/>
      <c r="TO193" s="158"/>
      <c r="TP193" s="158"/>
      <c r="TQ193" s="158"/>
      <c r="TR193" s="158"/>
      <c r="TS193" s="158"/>
      <c r="TT193" s="158"/>
      <c r="TU193" s="158"/>
      <c r="TV193" s="158"/>
      <c r="TW193" s="158"/>
      <c r="TX193" s="158"/>
      <c r="TY193" s="158"/>
      <c r="TZ193" s="158"/>
      <c r="UA193" s="158"/>
      <c r="UB193" s="158"/>
      <c r="UC193" s="158"/>
      <c r="UD193" s="158"/>
      <c r="UE193" s="158"/>
      <c r="UF193" s="158"/>
      <c r="UG193" s="158"/>
      <c r="UH193" s="158"/>
      <c r="UI193" s="158"/>
      <c r="UJ193" s="158"/>
      <c r="UK193" s="158"/>
      <c r="UL193" s="158"/>
      <c r="UM193" s="158"/>
      <c r="UN193" s="158"/>
      <c r="UO193" s="158"/>
      <c r="UP193" s="158"/>
      <c r="UQ193" s="158"/>
      <c r="US193" s="158"/>
      <c r="UT193" s="158"/>
      <c r="UU193" s="158"/>
      <c r="UV193" s="158"/>
      <c r="UW193" s="158"/>
      <c r="UX193" s="158"/>
      <c r="UY193" s="158"/>
      <c r="UZ193" s="158"/>
      <c r="VA193" s="158"/>
      <c r="VB193" s="158"/>
      <c r="VC193" s="158"/>
      <c r="VD193" s="158"/>
      <c r="VE193" s="158"/>
      <c r="VF193" s="158"/>
      <c r="VG193" s="158"/>
      <c r="VH193" s="158"/>
      <c r="VI193" s="158"/>
      <c r="VJ193" s="158"/>
      <c r="VK193" s="158"/>
      <c r="VL193" s="158"/>
      <c r="VN193" s="158"/>
      <c r="VO193" s="158"/>
      <c r="VP193" s="158"/>
      <c r="VQ193" s="158"/>
      <c r="VR193" s="158"/>
      <c r="VS193" s="158"/>
      <c r="VT193" s="158"/>
      <c r="VU193" s="158"/>
      <c r="VV193" s="158"/>
      <c r="VW193" s="158"/>
      <c r="VX193" s="158"/>
      <c r="VY193" s="158"/>
      <c r="VZ193" s="158"/>
      <c r="WA193" s="158"/>
      <c r="WB193" s="158"/>
      <c r="WC193" s="158"/>
      <c r="WD193" s="158"/>
      <c r="WE193" s="158"/>
      <c r="WF193" s="158"/>
      <c r="WG193" s="158"/>
      <c r="WI193" s="158"/>
      <c r="WJ193" s="158"/>
      <c r="WK193" s="158"/>
      <c r="WL193" s="158"/>
      <c r="WM193" s="158"/>
      <c r="WN193" s="158"/>
      <c r="WO193" s="158"/>
      <c r="WP193" s="158"/>
      <c r="WQ193" s="158"/>
      <c r="WR193" s="158"/>
      <c r="WS193" s="158"/>
      <c r="WT193" s="158"/>
      <c r="WU193" s="158"/>
      <c r="WV193" s="158"/>
      <c r="WW193" s="158"/>
      <c r="WX193" s="158"/>
      <c r="WY193" s="158"/>
      <c r="WZ193" s="158"/>
      <c r="XA193" s="158"/>
      <c r="XB193" s="158"/>
      <c r="XD193" s="158"/>
      <c r="XE193" s="158"/>
      <c r="XF193" s="158"/>
      <c r="XG193" s="158"/>
      <c r="XH193" s="158"/>
      <c r="XI193" s="158"/>
      <c r="XJ193" s="158"/>
      <c r="XK193" s="158"/>
      <c r="XL193" s="158"/>
      <c r="XM193" s="158"/>
      <c r="XN193" s="158"/>
      <c r="XO193" s="158"/>
      <c r="XP193" s="158"/>
      <c r="XQ193" s="158"/>
      <c r="XR193" s="158"/>
      <c r="XS193" s="158"/>
      <c r="XT193" s="158"/>
      <c r="XU193" s="158"/>
      <c r="XV193" s="158"/>
      <c r="XW193" s="158"/>
      <c r="XY193" s="158"/>
      <c r="XZ193" s="158"/>
      <c r="YA193" s="158"/>
      <c r="YB193" s="158"/>
      <c r="YC193" s="158"/>
      <c r="YD193" s="158"/>
      <c r="YE193" s="158"/>
      <c r="YF193" s="158"/>
      <c r="YG193" s="158"/>
      <c r="YH193" s="158"/>
      <c r="YI193" s="158"/>
      <c r="YJ193" s="158"/>
      <c r="YK193" s="158"/>
      <c r="YL193" s="158"/>
      <c r="YM193" s="158"/>
      <c r="YN193" s="158"/>
      <c r="YO193" s="158"/>
      <c r="YP193" s="158"/>
      <c r="YQ193" s="158"/>
      <c r="YR193" s="158"/>
      <c r="YT193" s="158"/>
      <c r="YU193" s="158"/>
      <c r="YV193" s="158"/>
      <c r="YW193" s="158"/>
      <c r="YX193" s="158"/>
      <c r="YY193" s="158"/>
      <c r="YZ193" s="158"/>
      <c r="ZA193" s="158"/>
      <c r="ZB193" s="158"/>
      <c r="ZC193" s="158"/>
      <c r="ZD193" s="158"/>
      <c r="ZE193" s="158"/>
      <c r="ZF193" s="158"/>
      <c r="ZG193" s="158"/>
      <c r="ZH193" s="158"/>
      <c r="ZI193" s="158"/>
      <c r="ZJ193" s="158"/>
      <c r="ZK193" s="158"/>
      <c r="ZL193" s="158"/>
      <c r="ZM193" s="158"/>
      <c r="ZO193" s="158"/>
      <c r="ZP193" s="158"/>
      <c r="ZQ193" s="158"/>
      <c r="ZR193" s="158"/>
      <c r="ZS193" s="158"/>
      <c r="ZT193" s="158"/>
      <c r="ZU193" s="158"/>
      <c r="ZV193" s="158"/>
      <c r="ZW193" s="158"/>
      <c r="ZX193" s="158"/>
      <c r="ZY193" s="158"/>
      <c r="ZZ193" s="158"/>
      <c r="AAA193" s="158"/>
      <c r="AAB193" s="158"/>
      <c r="AAC193" s="158"/>
      <c r="AAD193" s="158"/>
      <c r="AAE193" s="158"/>
      <c r="AAF193" s="158"/>
      <c r="AAG193" s="158"/>
      <c r="AAH193" s="158"/>
      <c r="AAJ193" s="158"/>
      <c r="AAK193" s="158"/>
      <c r="AAL193" s="158"/>
      <c r="AAM193" s="158"/>
      <c r="AAN193" s="158"/>
      <c r="AAO193" s="158"/>
      <c r="AAP193" s="158"/>
      <c r="AAQ193" s="158"/>
      <c r="AAR193" s="158"/>
      <c r="AAS193" s="158"/>
      <c r="AAT193" s="158"/>
      <c r="AAU193" s="158"/>
      <c r="AAV193" s="158"/>
      <c r="AAW193" s="158"/>
      <c r="AAX193" s="158"/>
      <c r="AAY193" s="158"/>
      <c r="AAZ193" s="158"/>
      <c r="ABA193" s="158"/>
      <c r="ABB193" s="158"/>
      <c r="ABC193" s="158"/>
      <c r="ABE193" s="158"/>
      <c r="ABF193" s="158"/>
      <c r="ABG193" s="158"/>
      <c r="ABH193" s="158"/>
      <c r="ABI193" s="158"/>
      <c r="ABJ193" s="158"/>
      <c r="ABK193" s="158"/>
      <c r="ABL193" s="158"/>
      <c r="ABM193" s="158"/>
      <c r="ABN193" s="158"/>
      <c r="ABO193" s="158"/>
      <c r="ABP193" s="158"/>
      <c r="ABQ193" s="158"/>
      <c r="ABR193" s="158"/>
      <c r="ABS193" s="158"/>
      <c r="ABT193" s="158"/>
      <c r="ABU193" s="158"/>
      <c r="ABV193" s="158"/>
      <c r="ABW193" s="158"/>
      <c r="ABX193" s="158"/>
      <c r="ABZ193" s="158"/>
      <c r="ACA193" s="158"/>
      <c r="ACB193" s="158"/>
      <c r="ACC193" s="158"/>
      <c r="ACD193" s="158"/>
      <c r="ACE193" s="158"/>
      <c r="ACF193" s="158"/>
      <c r="ACG193" s="158"/>
      <c r="ACH193" s="158"/>
      <c r="ACI193" s="158"/>
      <c r="ACJ193" s="158"/>
      <c r="ACK193" s="158"/>
      <c r="ACL193" s="158"/>
      <c r="ACM193" s="158"/>
      <c r="ACN193" s="158"/>
      <c r="ACO193" s="158"/>
      <c r="ACP193" s="158"/>
      <c r="ACQ193" s="158"/>
      <c r="ACR193" s="158"/>
      <c r="ACS193" s="158"/>
      <c r="ACU193" s="158"/>
      <c r="ACV193" s="158"/>
      <c r="ACW193" s="158"/>
      <c r="ACX193" s="158"/>
      <c r="ACY193" s="158"/>
      <c r="ACZ193" s="158"/>
      <c r="ADA193" s="158"/>
      <c r="ADB193" s="158"/>
      <c r="ADC193" s="158"/>
      <c r="ADD193" s="158"/>
      <c r="ADE193" s="158"/>
      <c r="ADF193" s="158"/>
      <c r="ADG193" s="158"/>
      <c r="ADH193" s="158"/>
      <c r="ADI193" s="158"/>
      <c r="ADJ193" s="158"/>
      <c r="ADK193" s="158"/>
      <c r="ADL193" s="158"/>
      <c r="ADM193" s="158"/>
      <c r="ADN193" s="158"/>
      <c r="ADP193" s="158"/>
      <c r="ADQ193" s="158"/>
      <c r="ADR193" s="158"/>
      <c r="ADS193" s="158"/>
      <c r="ADT193" s="158"/>
      <c r="ADU193" s="158"/>
      <c r="ADV193" s="158"/>
      <c r="ADW193" s="158"/>
      <c r="ADX193" s="158"/>
      <c r="ADY193" s="158"/>
      <c r="ADZ193" s="158"/>
      <c r="AEA193" s="158"/>
      <c r="AEB193" s="158"/>
      <c r="AEC193" s="158"/>
      <c r="AED193" s="158"/>
      <c r="AEE193" s="158"/>
      <c r="AEF193" s="158"/>
      <c r="AEG193" s="158"/>
      <c r="AEH193" s="158"/>
      <c r="AEI193" s="158"/>
      <c r="AEK193" s="158"/>
      <c r="AEL193" s="158"/>
      <c r="AEM193" s="158"/>
      <c r="AEN193" s="158"/>
      <c r="AEO193" s="158"/>
      <c r="AEP193" s="158"/>
      <c r="AEQ193" s="158"/>
      <c r="AER193" s="158"/>
      <c r="AES193" s="158"/>
      <c r="AET193" s="158"/>
      <c r="AEU193" s="158"/>
      <c r="AEV193" s="158"/>
      <c r="AEW193" s="158"/>
      <c r="AEX193" s="158"/>
      <c r="AEY193" s="158"/>
      <c r="AEZ193" s="158"/>
      <c r="AFA193" s="158"/>
      <c r="AFB193" s="158"/>
      <c r="AFC193" s="158"/>
      <c r="AFD193" s="158"/>
    </row>
    <row r="194" spans="1:836" s="159" customFormat="1" ht="20.100000000000001" customHeight="1" outlineLevel="4">
      <c r="A194" s="166"/>
      <c r="B194" s="162" t="s">
        <v>504</v>
      </c>
      <c r="C194" s="100" t="s">
        <v>545</v>
      </c>
      <c r="D194" s="110"/>
      <c r="E194" s="167"/>
      <c r="F194" s="211"/>
      <c r="G194" s="212"/>
      <c r="H194" s="156">
        <v>28</v>
      </c>
      <c r="I194" s="157">
        <f t="shared" ca="1" si="105"/>
        <v>1</v>
      </c>
      <c r="J194" s="207">
        <f t="shared" ca="1" si="120"/>
        <v>-28</v>
      </c>
      <c r="K194" s="111">
        <v>0</v>
      </c>
      <c r="L194" s="158"/>
      <c r="M194" s="158"/>
      <c r="N194" s="158"/>
      <c r="O194" s="158"/>
      <c r="P194" s="158"/>
      <c r="Q194" s="158"/>
      <c r="R194" s="158"/>
      <c r="S194" s="158"/>
      <c r="T194" s="158"/>
      <c r="U194" s="158"/>
      <c r="V194" s="158"/>
      <c r="W194" s="158"/>
      <c r="X194" s="158"/>
      <c r="Y194" s="158"/>
      <c r="Z194" s="158"/>
      <c r="AA194" s="158"/>
      <c r="AB194" s="158"/>
      <c r="AC194" s="158"/>
      <c r="AD194" s="158"/>
      <c r="AE194" s="158"/>
      <c r="AF194" s="158"/>
      <c r="AG194" s="158"/>
      <c r="AH194" s="158"/>
      <c r="AI194" s="158"/>
      <c r="AJ194" s="158"/>
      <c r="AK194" s="158"/>
      <c r="AL194" s="158"/>
      <c r="AM194" s="158"/>
      <c r="AN194" s="158"/>
      <c r="AO194" s="158"/>
      <c r="AP194" s="158"/>
      <c r="AQ194" s="158"/>
      <c r="AR194" s="158"/>
      <c r="AS194" s="158"/>
      <c r="AT194" s="158"/>
      <c r="AU194" s="158"/>
      <c r="AV194" s="158"/>
      <c r="AW194" s="158"/>
      <c r="AX194" s="158"/>
      <c r="AY194" s="158"/>
      <c r="AZ194" s="158"/>
      <c r="BA194" s="158"/>
      <c r="BB194" s="158"/>
      <c r="BC194" s="158"/>
      <c r="BD194" s="158"/>
      <c r="BE194" s="158"/>
      <c r="BF194" s="158"/>
      <c r="BG194" s="158"/>
      <c r="BH194" s="158"/>
      <c r="BI194" s="158"/>
      <c r="BJ194" s="158"/>
      <c r="BK194" s="158"/>
      <c r="BL194" s="158"/>
      <c r="BM194" s="158"/>
      <c r="BN194" s="158"/>
      <c r="BO194" s="158"/>
      <c r="BP194" s="158"/>
      <c r="BQ194" s="158"/>
      <c r="BR194" s="158"/>
      <c r="BS194" s="158"/>
      <c r="BT194" s="158"/>
      <c r="BU194" s="158"/>
      <c r="BV194" s="158"/>
      <c r="BW194" s="158"/>
      <c r="BX194" s="158"/>
      <c r="BY194" s="158"/>
      <c r="BZ194" s="158"/>
      <c r="CA194" s="158"/>
      <c r="CB194" s="158"/>
      <c r="CC194" s="158"/>
      <c r="CD194" s="158"/>
      <c r="CE194" s="158"/>
      <c r="CF194" s="158"/>
      <c r="CG194" s="158"/>
      <c r="CH194" s="158"/>
      <c r="CI194" s="158"/>
      <c r="CJ194" s="158"/>
      <c r="CK194" s="158"/>
      <c r="CL194" s="158"/>
      <c r="CM194" s="158"/>
      <c r="CN194" s="158"/>
      <c r="CO194" s="158"/>
      <c r="CP194" s="158"/>
      <c r="CQ194" s="158"/>
      <c r="CR194" s="158"/>
      <c r="CS194" s="158"/>
      <c r="CT194" s="158"/>
      <c r="CU194" s="158"/>
      <c r="CV194" s="158"/>
      <c r="CW194" s="158"/>
      <c r="CX194" s="158"/>
      <c r="CY194" s="158"/>
      <c r="CZ194" s="158"/>
      <c r="DA194" s="158"/>
      <c r="DB194" s="158"/>
      <c r="DC194" s="158"/>
      <c r="DD194" s="158"/>
      <c r="DE194" s="158"/>
      <c r="DF194" s="158"/>
      <c r="DG194" s="158"/>
      <c r="DH194" s="158"/>
      <c r="DI194" s="158"/>
      <c r="DJ194" s="158"/>
      <c r="DK194" s="158"/>
      <c r="DL194" s="158"/>
      <c r="DM194" s="158"/>
      <c r="DN194" s="158"/>
      <c r="DO194" s="158"/>
      <c r="DP194" s="158"/>
      <c r="DQ194" s="158"/>
      <c r="DR194" s="158"/>
      <c r="DS194" s="158"/>
      <c r="DT194" s="158"/>
      <c r="DU194" s="158"/>
      <c r="DV194" s="158"/>
      <c r="DW194" s="158"/>
      <c r="DX194" s="158"/>
      <c r="DY194" s="158"/>
      <c r="DZ194" s="158"/>
      <c r="EA194" s="158"/>
      <c r="EB194" s="158"/>
      <c r="EC194" s="158"/>
      <c r="ED194" s="158"/>
      <c r="EE194" s="158"/>
      <c r="EF194" s="158"/>
      <c r="EG194" s="158"/>
      <c r="EH194" s="158"/>
      <c r="EI194" s="158"/>
      <c r="EJ194" s="158"/>
      <c r="EK194" s="158"/>
      <c r="EL194" s="158"/>
      <c r="EM194" s="158"/>
      <c r="EN194" s="158"/>
      <c r="EO194" s="158"/>
      <c r="EP194" s="158"/>
      <c r="EQ194" s="158"/>
      <c r="ER194" s="158"/>
      <c r="ES194" s="158"/>
      <c r="ET194" s="158"/>
      <c r="EU194" s="158"/>
      <c r="EV194" s="158"/>
      <c r="EW194" s="158"/>
      <c r="EX194" s="158"/>
      <c r="EY194" s="158"/>
      <c r="EZ194" s="158"/>
      <c r="FA194" s="158"/>
      <c r="FB194" s="158"/>
      <c r="FC194" s="158"/>
      <c r="FD194" s="158"/>
      <c r="FE194" s="158"/>
      <c r="FF194" s="158"/>
      <c r="FG194" s="158"/>
      <c r="FH194" s="158"/>
      <c r="FI194" s="158"/>
      <c r="FJ194" s="158"/>
      <c r="FK194" s="158"/>
      <c r="FL194" s="158"/>
      <c r="FM194" s="158"/>
      <c r="FN194" s="158"/>
      <c r="FO194" s="158"/>
      <c r="FP194" s="158"/>
      <c r="FQ194" s="158"/>
      <c r="FR194" s="158"/>
      <c r="FS194" s="158"/>
      <c r="FT194" s="158"/>
      <c r="FU194" s="158"/>
      <c r="FV194" s="158"/>
      <c r="FW194" s="158"/>
      <c r="FX194" s="158"/>
      <c r="FY194" s="158"/>
      <c r="FZ194" s="158"/>
      <c r="GA194" s="158"/>
      <c r="GB194" s="158"/>
      <c r="GC194" s="158"/>
      <c r="GD194" s="158"/>
      <c r="GE194" s="158"/>
      <c r="GF194" s="158"/>
      <c r="GG194" s="158"/>
      <c r="GH194" s="158"/>
      <c r="GI194" s="158"/>
      <c r="GJ194" s="158"/>
      <c r="GK194" s="158"/>
      <c r="GL194" s="158"/>
      <c r="GM194" s="158"/>
      <c r="GN194" s="158"/>
      <c r="GO194" s="158"/>
      <c r="GP194" s="158"/>
      <c r="GQ194" s="158"/>
      <c r="GR194" s="158"/>
      <c r="GS194" s="158"/>
      <c r="GT194" s="158"/>
      <c r="GU194" s="158"/>
      <c r="GV194" s="158"/>
      <c r="GW194" s="158"/>
      <c r="GX194" s="158"/>
      <c r="GY194" s="158"/>
      <c r="GZ194" s="158"/>
      <c r="HA194" s="158"/>
      <c r="HB194" s="158"/>
      <c r="HC194" s="158"/>
      <c r="HD194" s="158"/>
      <c r="HE194" s="158"/>
      <c r="HF194" s="158"/>
      <c r="HG194" s="158"/>
      <c r="HH194" s="158"/>
      <c r="HI194" s="158"/>
      <c r="HJ194" s="158"/>
      <c r="HK194" s="158"/>
      <c r="HL194" s="158"/>
      <c r="HM194" s="158"/>
      <c r="HN194" s="158"/>
      <c r="HO194" s="158"/>
      <c r="HP194" s="158"/>
      <c r="HQ194" s="158"/>
      <c r="HR194" s="158"/>
      <c r="HS194" s="158"/>
      <c r="HT194" s="158"/>
      <c r="HU194" s="158"/>
      <c r="HV194" s="158"/>
      <c r="HW194" s="158"/>
      <c r="HX194" s="158"/>
      <c r="HY194" s="158"/>
      <c r="HZ194" s="158"/>
      <c r="IA194" s="158"/>
      <c r="IB194" s="158"/>
      <c r="IC194" s="158"/>
      <c r="ID194" s="158"/>
      <c r="IE194" s="158"/>
      <c r="IF194" s="158"/>
      <c r="IG194" s="158"/>
      <c r="IH194" s="158"/>
      <c r="II194" s="158"/>
      <c r="IJ194" s="158"/>
      <c r="IK194" s="158"/>
      <c r="IL194" s="158"/>
      <c r="IM194" s="158"/>
      <c r="IN194" s="158"/>
      <c r="IO194" s="158"/>
      <c r="IP194" s="158"/>
      <c r="IQ194" s="158"/>
      <c r="IR194" s="158"/>
      <c r="IS194" s="158"/>
      <c r="IT194" s="158"/>
      <c r="IU194" s="158"/>
      <c r="IV194" s="158"/>
      <c r="IW194" s="158"/>
      <c r="IX194" s="158"/>
      <c r="IY194" s="158"/>
      <c r="IZ194" s="158"/>
      <c r="JA194" s="158"/>
      <c r="JB194" s="158"/>
      <c r="JC194" s="158"/>
      <c r="JD194" s="158"/>
      <c r="JE194" s="158"/>
      <c r="JF194" s="158"/>
      <c r="JG194" s="158"/>
      <c r="JH194" s="158"/>
      <c r="JI194" s="158"/>
      <c r="JJ194" s="158"/>
      <c r="JK194" s="158"/>
      <c r="JL194" s="158"/>
      <c r="JM194" s="158"/>
      <c r="JN194" s="158"/>
      <c r="JO194" s="158"/>
      <c r="JP194" s="158"/>
      <c r="JQ194" s="158"/>
      <c r="JR194" s="158"/>
      <c r="JS194" s="158"/>
      <c r="JT194" s="158"/>
      <c r="JU194" s="158"/>
      <c r="JV194" s="158"/>
      <c r="JW194" s="158"/>
      <c r="JX194" s="158"/>
      <c r="JY194" s="158"/>
      <c r="JZ194" s="158"/>
      <c r="KA194" s="158"/>
      <c r="KB194" s="158"/>
      <c r="KC194" s="158"/>
      <c r="KD194" s="158"/>
      <c r="KE194" s="158"/>
      <c r="KF194" s="158"/>
      <c r="KG194" s="158"/>
      <c r="KH194" s="158"/>
      <c r="KI194" s="158"/>
      <c r="KJ194" s="158"/>
      <c r="KK194" s="158"/>
      <c r="KL194" s="158"/>
      <c r="KM194" s="158"/>
      <c r="KN194" s="158"/>
      <c r="KO194" s="158"/>
      <c r="KP194" s="158"/>
      <c r="KQ194" s="158"/>
      <c r="KR194" s="158"/>
      <c r="KS194" s="158"/>
      <c r="KT194" s="158"/>
      <c r="KU194" s="158"/>
      <c r="KV194" s="158"/>
      <c r="KW194" s="158"/>
      <c r="KX194" s="158"/>
      <c r="KY194" s="158"/>
      <c r="KZ194" s="158"/>
      <c r="LA194" s="158"/>
      <c r="LB194" s="158"/>
      <c r="LC194" s="158"/>
      <c r="LD194" s="158"/>
      <c r="LE194" s="158"/>
      <c r="LF194" s="158"/>
      <c r="LG194" s="158"/>
      <c r="LH194" s="158"/>
      <c r="LI194" s="158"/>
      <c r="LJ194" s="158"/>
      <c r="LK194" s="158"/>
      <c r="LL194" s="158"/>
      <c r="LM194" s="158"/>
      <c r="LN194" s="158"/>
      <c r="LO194" s="158"/>
      <c r="LP194" s="158"/>
      <c r="LQ194" s="158"/>
      <c r="LR194" s="158"/>
      <c r="LS194" s="158"/>
      <c r="LT194" s="158"/>
      <c r="LU194" s="158"/>
      <c r="LV194" s="158"/>
      <c r="LW194" s="158"/>
      <c r="LX194" s="158"/>
      <c r="LY194" s="158"/>
      <c r="LZ194" s="158"/>
      <c r="MA194" s="158"/>
      <c r="MB194" s="158"/>
      <c r="MC194" s="158"/>
      <c r="MD194" s="158"/>
      <c r="ME194" s="158"/>
      <c r="MF194" s="158"/>
      <c r="MG194" s="158"/>
      <c r="MH194" s="158"/>
      <c r="MI194" s="158"/>
      <c r="MJ194" s="158"/>
      <c r="MK194" s="158"/>
      <c r="ML194" s="158"/>
      <c r="MM194" s="158"/>
      <c r="MN194" s="158"/>
      <c r="MO194" s="158"/>
      <c r="MP194" s="158"/>
      <c r="MQ194" s="158"/>
      <c r="MR194" s="158"/>
      <c r="MS194" s="158"/>
      <c r="MT194" s="158"/>
      <c r="MU194" s="158"/>
      <c r="MV194" s="158"/>
      <c r="MW194" s="158"/>
      <c r="MX194" s="158"/>
      <c r="MY194" s="158"/>
      <c r="MZ194" s="158"/>
      <c r="NA194" s="158"/>
      <c r="NB194" s="158"/>
      <c r="NC194" s="158"/>
      <c r="ND194" s="158"/>
      <c r="NE194" s="158"/>
      <c r="NF194" s="158"/>
      <c r="NG194" s="158"/>
      <c r="NH194" s="158"/>
      <c r="NI194" s="158"/>
      <c r="NJ194" s="158"/>
      <c r="NK194" s="158"/>
      <c r="NL194" s="158"/>
      <c r="NM194" s="158"/>
      <c r="NN194" s="158"/>
      <c r="NO194" s="158"/>
      <c r="NP194" s="158"/>
      <c r="NQ194" s="158"/>
      <c r="NR194" s="158"/>
      <c r="NS194" s="158"/>
      <c r="NT194" s="158"/>
      <c r="NU194" s="158"/>
      <c r="NV194" s="158"/>
      <c r="NW194" s="158"/>
      <c r="NX194" s="158"/>
      <c r="NY194" s="158"/>
      <c r="NZ194" s="158"/>
      <c r="OA194" s="158"/>
      <c r="OB194" s="158"/>
      <c r="OC194" s="158"/>
      <c r="OD194" s="158"/>
      <c r="OE194" s="158"/>
      <c r="OF194" s="158"/>
      <c r="OG194" s="158"/>
      <c r="OH194" s="158"/>
      <c r="OI194" s="158"/>
      <c r="OJ194" s="158"/>
      <c r="OK194" s="158"/>
      <c r="OL194" s="158"/>
      <c r="OM194" s="158"/>
      <c r="ON194" s="158"/>
      <c r="OO194" s="158"/>
      <c r="OP194" s="158"/>
      <c r="OQ194" s="158"/>
      <c r="OR194" s="158"/>
      <c r="OS194" s="158"/>
      <c r="OT194" s="158"/>
      <c r="OU194" s="158"/>
      <c r="OV194" s="158"/>
      <c r="OW194" s="158"/>
      <c r="OX194" s="158"/>
      <c r="OY194" s="158"/>
      <c r="OZ194" s="158"/>
      <c r="PA194" s="158"/>
      <c r="PB194" s="158"/>
      <c r="PC194" s="158"/>
      <c r="PD194" s="158"/>
      <c r="PE194" s="158"/>
      <c r="PF194" s="158"/>
      <c r="PG194" s="158"/>
      <c r="PH194" s="158"/>
      <c r="PI194" s="158"/>
      <c r="PJ194" s="158"/>
      <c r="PK194" s="158"/>
      <c r="PL194" s="158"/>
      <c r="PM194" s="158"/>
      <c r="PN194" s="158"/>
      <c r="PO194" s="158"/>
      <c r="PP194" s="158"/>
      <c r="PQ194" s="158"/>
      <c r="PR194" s="158"/>
      <c r="PS194" s="158"/>
      <c r="PT194" s="158"/>
      <c r="PU194" s="158"/>
      <c r="PV194" s="158"/>
      <c r="PW194" s="158"/>
      <c r="PX194" s="158"/>
      <c r="PY194" s="158"/>
      <c r="PZ194" s="158"/>
      <c r="QA194" s="158"/>
      <c r="QB194" s="158"/>
      <c r="QC194" s="158"/>
      <c r="QD194" s="158"/>
      <c r="QE194" s="158"/>
      <c r="QF194" s="158"/>
      <c r="QG194" s="158"/>
      <c r="QH194" s="158"/>
      <c r="QI194" s="158"/>
      <c r="QJ194" s="158"/>
      <c r="QK194" s="158"/>
      <c r="QL194" s="158"/>
      <c r="QM194" s="158"/>
      <c r="QN194" s="158"/>
      <c r="QO194" s="158"/>
      <c r="QP194" s="158"/>
      <c r="QQ194" s="158"/>
      <c r="QR194" s="158"/>
      <c r="QS194" s="158"/>
      <c r="QT194" s="158"/>
      <c r="QU194" s="158"/>
      <c r="QV194" s="158"/>
      <c r="QW194" s="158"/>
      <c r="QX194" s="158"/>
      <c r="QY194" s="158"/>
      <c r="QZ194" s="158"/>
      <c r="RA194" s="158"/>
      <c r="RB194" s="158"/>
      <c r="RC194" s="158"/>
      <c r="RD194" s="158"/>
      <c r="RE194" s="158"/>
      <c r="RF194" s="158"/>
      <c r="RG194" s="158"/>
      <c r="RH194" s="158"/>
      <c r="RI194" s="158"/>
      <c r="RJ194" s="158"/>
      <c r="RK194" s="158"/>
      <c r="RL194" s="158"/>
      <c r="RM194" s="158"/>
      <c r="RN194" s="158"/>
      <c r="RO194" s="158"/>
      <c r="RP194" s="158"/>
      <c r="RQ194" s="158"/>
      <c r="RR194" s="158"/>
      <c r="RS194" s="158"/>
      <c r="RT194" s="158"/>
      <c r="RU194" s="158"/>
      <c r="RV194" s="158"/>
      <c r="RW194" s="158"/>
      <c r="RX194" s="158"/>
      <c r="RY194" s="158"/>
      <c r="RZ194" s="158"/>
      <c r="SA194" s="158"/>
      <c r="SB194" s="158"/>
      <c r="SC194" s="158"/>
      <c r="SD194" s="158"/>
      <c r="SE194" s="158"/>
      <c r="SF194" s="158"/>
      <c r="SG194" s="158"/>
      <c r="SH194" s="158"/>
      <c r="SI194" s="158"/>
      <c r="SJ194" s="158"/>
      <c r="SK194" s="158"/>
      <c r="SL194" s="158"/>
      <c r="SM194" s="158"/>
      <c r="SN194" s="158"/>
      <c r="SO194" s="158"/>
      <c r="SP194" s="158"/>
      <c r="SQ194" s="158"/>
      <c r="SR194" s="158"/>
      <c r="SS194" s="158"/>
      <c r="ST194" s="158"/>
      <c r="SU194" s="158"/>
      <c r="SV194" s="158"/>
      <c r="SW194" s="158"/>
      <c r="SX194" s="158"/>
      <c r="SY194" s="158"/>
      <c r="SZ194" s="158"/>
      <c r="TA194" s="158"/>
      <c r="TB194" s="158"/>
      <c r="TC194" s="158"/>
      <c r="TD194" s="158"/>
      <c r="TE194" s="158"/>
      <c r="TF194" s="158"/>
      <c r="TG194" s="158"/>
      <c r="TH194" s="158"/>
      <c r="TI194" s="158"/>
      <c r="TJ194" s="158"/>
      <c r="TK194" s="158"/>
      <c r="TL194" s="158"/>
      <c r="TM194" s="158"/>
      <c r="TN194" s="158"/>
      <c r="TO194" s="158"/>
      <c r="TP194" s="158"/>
      <c r="TQ194" s="158"/>
      <c r="TR194" s="158"/>
      <c r="TS194" s="158"/>
      <c r="TT194" s="158"/>
      <c r="TU194" s="158"/>
      <c r="TV194" s="158"/>
      <c r="TW194" s="158"/>
      <c r="TX194" s="158"/>
      <c r="TY194" s="158"/>
      <c r="TZ194" s="158"/>
      <c r="UA194" s="158"/>
      <c r="UB194" s="158"/>
      <c r="UC194" s="158"/>
      <c r="UD194" s="158"/>
      <c r="UE194" s="158"/>
      <c r="UF194" s="158"/>
      <c r="UG194" s="158"/>
      <c r="UH194" s="158"/>
      <c r="UI194" s="158"/>
      <c r="UJ194" s="158"/>
      <c r="UK194" s="158"/>
      <c r="UL194" s="158"/>
      <c r="UM194" s="158"/>
      <c r="UN194" s="158"/>
      <c r="UO194" s="158"/>
      <c r="UP194" s="158"/>
      <c r="UQ194" s="158"/>
      <c r="US194" s="158"/>
      <c r="UT194" s="158"/>
      <c r="UU194" s="158"/>
      <c r="UV194" s="158"/>
      <c r="UW194" s="158"/>
      <c r="UX194" s="158"/>
      <c r="UY194" s="158"/>
      <c r="UZ194" s="158"/>
      <c r="VA194" s="158"/>
      <c r="VB194" s="158"/>
      <c r="VC194" s="158"/>
      <c r="VD194" s="158"/>
      <c r="VE194" s="158"/>
      <c r="VF194" s="158"/>
      <c r="VG194" s="158"/>
      <c r="VH194" s="158"/>
      <c r="VI194" s="158"/>
      <c r="VJ194" s="158"/>
      <c r="VK194" s="158"/>
      <c r="VL194" s="158"/>
      <c r="VN194" s="158"/>
      <c r="VO194" s="158"/>
      <c r="VP194" s="158"/>
      <c r="VQ194" s="158"/>
      <c r="VR194" s="158"/>
      <c r="VS194" s="158"/>
      <c r="VT194" s="158"/>
      <c r="VU194" s="158"/>
      <c r="VV194" s="158"/>
      <c r="VW194" s="158"/>
      <c r="VX194" s="158"/>
      <c r="VY194" s="158"/>
      <c r="VZ194" s="158"/>
      <c r="WA194" s="158"/>
      <c r="WB194" s="158"/>
      <c r="WC194" s="158"/>
      <c r="WD194" s="158"/>
      <c r="WE194" s="158"/>
      <c r="WF194" s="158"/>
      <c r="WG194" s="158"/>
      <c r="WI194" s="158"/>
      <c r="WJ194" s="158"/>
      <c r="WK194" s="158"/>
      <c r="WL194" s="158"/>
      <c r="WM194" s="158"/>
      <c r="WN194" s="158"/>
      <c r="WO194" s="158"/>
      <c r="WP194" s="158"/>
      <c r="WQ194" s="158"/>
      <c r="WR194" s="158"/>
      <c r="WS194" s="158"/>
      <c r="WT194" s="158"/>
      <c r="WU194" s="158"/>
      <c r="WV194" s="158"/>
      <c r="WW194" s="158"/>
      <c r="WX194" s="158"/>
      <c r="WY194" s="158"/>
      <c r="WZ194" s="158"/>
      <c r="XA194" s="158"/>
      <c r="XB194" s="158"/>
      <c r="XD194" s="158"/>
      <c r="XE194" s="158"/>
      <c r="XF194" s="158"/>
      <c r="XG194" s="158"/>
      <c r="XH194" s="158"/>
      <c r="XI194" s="158"/>
      <c r="XJ194" s="158"/>
      <c r="XK194" s="158"/>
      <c r="XL194" s="158"/>
      <c r="XM194" s="158"/>
      <c r="XN194" s="158"/>
      <c r="XO194" s="158"/>
      <c r="XP194" s="158"/>
      <c r="XQ194" s="158"/>
      <c r="XR194" s="158"/>
      <c r="XS194" s="158"/>
      <c r="XT194" s="158"/>
      <c r="XU194" s="158"/>
      <c r="XV194" s="158"/>
      <c r="XW194" s="158"/>
      <c r="XY194" s="158"/>
      <c r="XZ194" s="158"/>
      <c r="YA194" s="158"/>
      <c r="YB194" s="158"/>
      <c r="YC194" s="158"/>
      <c r="YD194" s="158"/>
      <c r="YE194" s="158"/>
      <c r="YF194" s="158"/>
      <c r="YG194" s="158"/>
      <c r="YH194" s="158"/>
      <c r="YI194" s="158"/>
      <c r="YJ194" s="158"/>
      <c r="YK194" s="158"/>
      <c r="YL194" s="158"/>
      <c r="YM194" s="158"/>
      <c r="YN194" s="158"/>
      <c r="YO194" s="158"/>
      <c r="YP194" s="158"/>
      <c r="YQ194" s="158"/>
      <c r="YR194" s="158"/>
      <c r="YT194" s="158"/>
      <c r="YU194" s="158"/>
      <c r="YV194" s="158"/>
      <c r="YW194" s="158"/>
      <c r="YX194" s="158"/>
      <c r="YY194" s="158"/>
      <c r="YZ194" s="158"/>
      <c r="ZA194" s="158"/>
      <c r="ZB194" s="158"/>
      <c r="ZC194" s="158"/>
      <c r="ZD194" s="158"/>
      <c r="ZE194" s="158"/>
      <c r="ZF194" s="158"/>
      <c r="ZG194" s="158"/>
      <c r="ZH194" s="158"/>
      <c r="ZI194" s="158"/>
      <c r="ZJ194" s="158"/>
      <c r="ZK194" s="158"/>
      <c r="ZL194" s="158"/>
      <c r="ZM194" s="158"/>
      <c r="ZO194" s="158"/>
      <c r="ZP194" s="158"/>
      <c r="ZQ194" s="158"/>
      <c r="ZR194" s="158"/>
      <c r="ZS194" s="158"/>
      <c r="ZT194" s="158"/>
      <c r="ZU194" s="158"/>
      <c r="ZV194" s="158"/>
      <c r="ZW194" s="158"/>
      <c r="ZX194" s="158"/>
      <c r="ZY194" s="158"/>
      <c r="ZZ194" s="158"/>
      <c r="AAA194" s="158"/>
      <c r="AAB194" s="158"/>
      <c r="AAC194" s="158"/>
      <c r="AAD194" s="158"/>
      <c r="AAE194" s="158"/>
      <c r="AAF194" s="158"/>
      <c r="AAG194" s="158"/>
      <c r="AAH194" s="158"/>
      <c r="AAJ194" s="158"/>
      <c r="AAK194" s="158"/>
      <c r="AAL194" s="158"/>
      <c r="AAM194" s="158"/>
      <c r="AAN194" s="158"/>
      <c r="AAO194" s="158"/>
      <c r="AAP194" s="158"/>
      <c r="AAQ194" s="158"/>
      <c r="AAR194" s="158"/>
      <c r="AAS194" s="158"/>
      <c r="AAT194" s="158"/>
      <c r="AAU194" s="158"/>
      <c r="AAV194" s="158"/>
      <c r="AAW194" s="158"/>
      <c r="AAX194" s="158"/>
      <c r="AAY194" s="158"/>
      <c r="AAZ194" s="158"/>
      <c r="ABA194" s="158"/>
      <c r="ABB194" s="158"/>
      <c r="ABC194" s="158"/>
      <c r="ABE194" s="158"/>
      <c r="ABF194" s="158"/>
      <c r="ABG194" s="158"/>
      <c r="ABH194" s="158"/>
      <c r="ABI194" s="158"/>
      <c r="ABJ194" s="158"/>
      <c r="ABK194" s="158"/>
      <c r="ABL194" s="158"/>
      <c r="ABM194" s="158"/>
      <c r="ABN194" s="158"/>
      <c r="ABO194" s="158"/>
      <c r="ABP194" s="158"/>
      <c r="ABQ194" s="158"/>
      <c r="ABR194" s="158"/>
      <c r="ABS194" s="158"/>
      <c r="ABT194" s="158"/>
      <c r="ABU194" s="158"/>
      <c r="ABV194" s="158"/>
      <c r="ABW194" s="158"/>
      <c r="ABX194" s="158"/>
      <c r="ABZ194" s="158"/>
      <c r="ACA194" s="158"/>
      <c r="ACB194" s="158"/>
      <c r="ACC194" s="158"/>
      <c r="ACD194" s="158"/>
      <c r="ACE194" s="158"/>
      <c r="ACF194" s="158"/>
      <c r="ACG194" s="158"/>
      <c r="ACH194" s="158"/>
      <c r="ACI194" s="158"/>
      <c r="ACJ194" s="158"/>
      <c r="ACK194" s="158"/>
      <c r="ACL194" s="158"/>
      <c r="ACM194" s="158"/>
      <c r="ACN194" s="158"/>
      <c r="ACO194" s="158"/>
      <c r="ACP194" s="158"/>
      <c r="ACQ194" s="158"/>
      <c r="ACR194" s="158"/>
      <c r="ACS194" s="158"/>
      <c r="ACU194" s="158"/>
      <c r="ACV194" s="158"/>
      <c r="ACW194" s="158"/>
      <c r="ACX194" s="158"/>
      <c r="ACY194" s="158"/>
      <c r="ACZ194" s="158"/>
      <c r="ADA194" s="158"/>
      <c r="ADB194" s="158"/>
      <c r="ADC194" s="158"/>
      <c r="ADD194" s="158"/>
      <c r="ADE194" s="158"/>
      <c r="ADF194" s="158"/>
      <c r="ADG194" s="158"/>
      <c r="ADH194" s="158"/>
      <c r="ADI194" s="158"/>
      <c r="ADJ194" s="158"/>
      <c r="ADK194" s="158"/>
      <c r="ADL194" s="158"/>
      <c r="ADM194" s="158"/>
      <c r="ADN194" s="158"/>
      <c r="ADP194" s="158"/>
      <c r="ADQ194" s="158"/>
      <c r="ADR194" s="158"/>
      <c r="ADS194" s="158"/>
      <c r="ADT194" s="158"/>
      <c r="ADU194" s="158"/>
      <c r="ADV194" s="158"/>
      <c r="ADW194" s="158"/>
      <c r="ADX194" s="158"/>
      <c r="ADY194" s="158"/>
      <c r="ADZ194" s="158"/>
      <c r="AEA194" s="158"/>
      <c r="AEB194" s="158"/>
      <c r="AEC194" s="158"/>
      <c r="AED194" s="158"/>
      <c r="AEE194" s="158"/>
      <c r="AEF194" s="158"/>
      <c r="AEG194" s="158"/>
      <c r="AEH194" s="158"/>
      <c r="AEI194" s="158"/>
      <c r="AEK194" s="158"/>
      <c r="AEL194" s="158"/>
      <c r="AEM194" s="158"/>
      <c r="AEN194" s="158"/>
      <c r="AEO194" s="158"/>
      <c r="AEP194" s="158"/>
      <c r="AEQ194" s="158"/>
      <c r="AER194" s="158"/>
      <c r="AES194" s="158"/>
      <c r="AET194" s="158"/>
      <c r="AEU194" s="158"/>
      <c r="AEV194" s="158"/>
      <c r="AEW194" s="158"/>
      <c r="AEX194" s="158"/>
      <c r="AEY194" s="158"/>
      <c r="AEZ194" s="158"/>
      <c r="AFA194" s="158"/>
      <c r="AFB194" s="158"/>
      <c r="AFC194" s="158"/>
      <c r="AFD194" s="158"/>
    </row>
    <row r="195" spans="1:836" s="159" customFormat="1" ht="20.100000000000001" customHeight="1" outlineLevel="4">
      <c r="A195" s="166"/>
      <c r="B195" s="162" t="s">
        <v>505</v>
      </c>
      <c r="C195" s="100" t="s">
        <v>545</v>
      </c>
      <c r="D195" s="110"/>
      <c r="E195" s="167"/>
      <c r="F195" s="211"/>
      <c r="G195" s="212"/>
      <c r="H195" s="156">
        <v>28</v>
      </c>
      <c r="I195" s="157">
        <f t="shared" ca="1" si="105"/>
        <v>1</v>
      </c>
      <c r="J195" s="207">
        <f t="shared" ca="1" si="120"/>
        <v>-28</v>
      </c>
      <c r="K195" s="111">
        <v>0</v>
      </c>
      <c r="L195" s="158"/>
      <c r="M195" s="158"/>
      <c r="N195" s="158"/>
      <c r="O195" s="158"/>
      <c r="P195" s="158"/>
      <c r="Q195" s="158"/>
      <c r="R195" s="158"/>
      <c r="S195" s="158"/>
      <c r="T195" s="158"/>
      <c r="U195" s="158"/>
      <c r="V195" s="158"/>
      <c r="W195" s="158"/>
      <c r="X195" s="158"/>
      <c r="Y195" s="158"/>
      <c r="Z195" s="158"/>
      <c r="AA195" s="158"/>
      <c r="AB195" s="158"/>
      <c r="AC195" s="158"/>
      <c r="AD195" s="158"/>
      <c r="AE195" s="158"/>
      <c r="AF195" s="158"/>
      <c r="AG195" s="158"/>
      <c r="AH195" s="158"/>
      <c r="AI195" s="158"/>
      <c r="AJ195" s="158"/>
      <c r="AK195" s="158"/>
      <c r="AL195" s="158"/>
      <c r="AM195" s="158"/>
      <c r="AN195" s="158"/>
      <c r="AO195" s="158"/>
      <c r="AP195" s="158"/>
      <c r="AQ195" s="158"/>
      <c r="AR195" s="158"/>
      <c r="AS195" s="158"/>
      <c r="AT195" s="158"/>
      <c r="AU195" s="158"/>
      <c r="AV195" s="158"/>
      <c r="AW195" s="158"/>
      <c r="AX195" s="158"/>
      <c r="AY195" s="158"/>
      <c r="AZ195" s="158"/>
      <c r="BA195" s="158"/>
      <c r="BB195" s="158"/>
      <c r="BC195" s="158"/>
      <c r="BD195" s="158"/>
      <c r="BE195" s="158"/>
      <c r="BF195" s="158"/>
      <c r="BG195" s="158"/>
      <c r="BH195" s="158"/>
      <c r="BI195" s="158"/>
      <c r="BJ195" s="158"/>
      <c r="BK195" s="158"/>
      <c r="BL195" s="158"/>
      <c r="BM195" s="158"/>
      <c r="BN195" s="158"/>
      <c r="BO195" s="158"/>
      <c r="BP195" s="158"/>
      <c r="BQ195" s="158"/>
      <c r="BR195" s="158"/>
      <c r="BS195" s="158"/>
      <c r="BT195" s="158"/>
      <c r="BU195" s="158"/>
      <c r="BV195" s="158"/>
      <c r="BW195" s="158"/>
      <c r="BX195" s="158"/>
      <c r="BY195" s="158"/>
      <c r="BZ195" s="158"/>
      <c r="CA195" s="158"/>
      <c r="CB195" s="158"/>
      <c r="CC195" s="158"/>
      <c r="CD195" s="158"/>
      <c r="CE195" s="158"/>
      <c r="CF195" s="158"/>
      <c r="CG195" s="158"/>
      <c r="CH195" s="158"/>
      <c r="CI195" s="158"/>
      <c r="CJ195" s="158"/>
      <c r="CK195" s="158"/>
      <c r="CL195" s="158"/>
      <c r="CM195" s="158"/>
      <c r="CN195" s="158"/>
      <c r="CO195" s="158"/>
      <c r="CP195" s="158"/>
      <c r="CQ195" s="158"/>
      <c r="CR195" s="158"/>
      <c r="CS195" s="158"/>
      <c r="CT195" s="158"/>
      <c r="CU195" s="158"/>
      <c r="CV195" s="158"/>
      <c r="CW195" s="158"/>
      <c r="CX195" s="158"/>
      <c r="CY195" s="158"/>
      <c r="CZ195" s="158"/>
      <c r="DA195" s="158"/>
      <c r="DB195" s="158"/>
      <c r="DC195" s="158"/>
      <c r="DD195" s="158"/>
      <c r="DE195" s="158"/>
      <c r="DF195" s="158"/>
      <c r="DG195" s="158"/>
      <c r="DH195" s="158"/>
      <c r="DI195" s="158"/>
      <c r="DJ195" s="158"/>
      <c r="DK195" s="158"/>
      <c r="DL195" s="158"/>
      <c r="DM195" s="158"/>
      <c r="DN195" s="158"/>
      <c r="DO195" s="158"/>
      <c r="DP195" s="158"/>
      <c r="DQ195" s="158"/>
      <c r="DR195" s="158"/>
      <c r="DS195" s="158"/>
      <c r="DT195" s="158"/>
      <c r="DU195" s="158"/>
      <c r="DV195" s="158"/>
      <c r="DW195" s="158"/>
      <c r="DX195" s="158"/>
      <c r="DY195" s="158"/>
      <c r="DZ195" s="158"/>
      <c r="EA195" s="158"/>
      <c r="EB195" s="158"/>
      <c r="EC195" s="158"/>
      <c r="ED195" s="158"/>
      <c r="EE195" s="158"/>
      <c r="EF195" s="158"/>
      <c r="EG195" s="158"/>
      <c r="EH195" s="158"/>
      <c r="EI195" s="158"/>
      <c r="EJ195" s="158"/>
      <c r="EK195" s="158"/>
      <c r="EL195" s="158"/>
      <c r="EM195" s="158"/>
      <c r="EN195" s="158"/>
      <c r="EO195" s="158"/>
      <c r="EP195" s="158"/>
      <c r="EQ195" s="158"/>
      <c r="ER195" s="158"/>
      <c r="ES195" s="158"/>
      <c r="ET195" s="158"/>
      <c r="EU195" s="158"/>
      <c r="EV195" s="158"/>
      <c r="EW195" s="158"/>
      <c r="EX195" s="158"/>
      <c r="EY195" s="158"/>
      <c r="EZ195" s="158"/>
      <c r="FA195" s="158"/>
      <c r="FB195" s="158"/>
      <c r="FC195" s="158"/>
      <c r="FD195" s="158"/>
      <c r="FE195" s="158"/>
      <c r="FF195" s="158"/>
      <c r="FG195" s="158"/>
      <c r="FH195" s="158"/>
      <c r="FI195" s="158"/>
      <c r="FJ195" s="158"/>
      <c r="FK195" s="158"/>
      <c r="FL195" s="158"/>
      <c r="FM195" s="158"/>
      <c r="FN195" s="158"/>
      <c r="FO195" s="158"/>
      <c r="FP195" s="158"/>
      <c r="FQ195" s="158"/>
      <c r="FR195" s="158"/>
      <c r="FS195" s="158"/>
      <c r="FT195" s="158"/>
      <c r="FU195" s="158"/>
      <c r="FV195" s="158"/>
      <c r="FW195" s="158"/>
      <c r="FX195" s="158"/>
      <c r="FY195" s="158"/>
      <c r="FZ195" s="158"/>
      <c r="GA195" s="158"/>
      <c r="GB195" s="158"/>
      <c r="GC195" s="158"/>
      <c r="GD195" s="158"/>
      <c r="GE195" s="158"/>
      <c r="GF195" s="158"/>
      <c r="GG195" s="158"/>
      <c r="GH195" s="158"/>
      <c r="GI195" s="158"/>
      <c r="GJ195" s="158"/>
      <c r="GK195" s="158"/>
      <c r="GL195" s="158"/>
      <c r="GM195" s="158"/>
      <c r="GN195" s="158"/>
      <c r="GO195" s="158"/>
      <c r="GP195" s="158"/>
      <c r="GQ195" s="158"/>
      <c r="GR195" s="158"/>
      <c r="GS195" s="158"/>
      <c r="GT195" s="158"/>
      <c r="GU195" s="158"/>
      <c r="GV195" s="158"/>
      <c r="GW195" s="158"/>
      <c r="GX195" s="158"/>
      <c r="GY195" s="158"/>
      <c r="GZ195" s="158"/>
      <c r="HA195" s="158"/>
      <c r="HB195" s="158"/>
      <c r="HC195" s="158"/>
      <c r="HD195" s="158"/>
      <c r="HE195" s="158"/>
      <c r="HF195" s="158"/>
      <c r="HG195" s="158"/>
      <c r="HH195" s="158"/>
      <c r="HI195" s="158"/>
      <c r="HJ195" s="158"/>
      <c r="HK195" s="158"/>
      <c r="HL195" s="158"/>
      <c r="HM195" s="158"/>
      <c r="HN195" s="158"/>
      <c r="HO195" s="158"/>
      <c r="HP195" s="158"/>
      <c r="HQ195" s="158"/>
      <c r="HR195" s="158"/>
      <c r="HS195" s="158"/>
      <c r="HT195" s="158"/>
      <c r="HU195" s="158"/>
      <c r="HV195" s="158"/>
      <c r="HW195" s="158"/>
      <c r="HX195" s="158"/>
      <c r="HY195" s="158"/>
      <c r="HZ195" s="158"/>
      <c r="IA195" s="158"/>
      <c r="IB195" s="158"/>
      <c r="IC195" s="158"/>
      <c r="ID195" s="158"/>
      <c r="IE195" s="158"/>
      <c r="IF195" s="158"/>
      <c r="IG195" s="158"/>
      <c r="IH195" s="158"/>
      <c r="II195" s="158"/>
      <c r="IJ195" s="158"/>
      <c r="IK195" s="158"/>
      <c r="IL195" s="158"/>
      <c r="IM195" s="158"/>
      <c r="IN195" s="158"/>
      <c r="IO195" s="158"/>
      <c r="IP195" s="158"/>
      <c r="IQ195" s="158"/>
      <c r="IR195" s="158"/>
      <c r="IS195" s="158"/>
      <c r="IT195" s="158"/>
      <c r="IU195" s="158"/>
      <c r="IV195" s="158"/>
      <c r="IW195" s="158"/>
      <c r="IX195" s="158"/>
      <c r="IY195" s="158"/>
      <c r="IZ195" s="158"/>
      <c r="JA195" s="158"/>
      <c r="JB195" s="158"/>
      <c r="JC195" s="158"/>
      <c r="JD195" s="158"/>
      <c r="JE195" s="158"/>
      <c r="JF195" s="158"/>
      <c r="JG195" s="158"/>
      <c r="JH195" s="158"/>
      <c r="JI195" s="158"/>
      <c r="JJ195" s="158"/>
      <c r="JK195" s="158"/>
      <c r="JL195" s="158"/>
      <c r="JM195" s="158"/>
      <c r="JN195" s="158"/>
      <c r="JO195" s="158"/>
      <c r="JP195" s="158"/>
      <c r="JQ195" s="158"/>
      <c r="JR195" s="158"/>
      <c r="JS195" s="158"/>
      <c r="JT195" s="158"/>
      <c r="JU195" s="158"/>
      <c r="JV195" s="158"/>
      <c r="JW195" s="158"/>
      <c r="JX195" s="158"/>
      <c r="JY195" s="158"/>
      <c r="JZ195" s="158"/>
      <c r="KA195" s="158"/>
      <c r="KB195" s="158"/>
      <c r="KC195" s="158"/>
      <c r="KD195" s="158"/>
      <c r="KE195" s="158"/>
      <c r="KF195" s="158"/>
      <c r="KG195" s="158"/>
      <c r="KH195" s="158"/>
      <c r="KI195" s="158"/>
      <c r="KJ195" s="158"/>
      <c r="KK195" s="158"/>
      <c r="KL195" s="158"/>
      <c r="KM195" s="158"/>
      <c r="KN195" s="158"/>
      <c r="KO195" s="158"/>
      <c r="KP195" s="158"/>
      <c r="KQ195" s="158"/>
      <c r="KR195" s="158"/>
      <c r="KS195" s="158"/>
      <c r="KT195" s="158"/>
      <c r="KU195" s="158"/>
      <c r="KV195" s="158"/>
      <c r="KW195" s="158"/>
      <c r="KX195" s="158"/>
      <c r="KY195" s="158"/>
      <c r="KZ195" s="158"/>
      <c r="LA195" s="158"/>
      <c r="LB195" s="158"/>
      <c r="LC195" s="158"/>
      <c r="LD195" s="158"/>
      <c r="LE195" s="158"/>
      <c r="LF195" s="158"/>
      <c r="LG195" s="158"/>
      <c r="LH195" s="158"/>
      <c r="LI195" s="158"/>
      <c r="LJ195" s="158"/>
      <c r="LK195" s="158"/>
      <c r="LL195" s="158"/>
      <c r="LM195" s="158"/>
      <c r="LN195" s="158"/>
      <c r="LO195" s="158"/>
      <c r="LP195" s="158"/>
      <c r="LQ195" s="158"/>
      <c r="LR195" s="158"/>
      <c r="LS195" s="158"/>
      <c r="LT195" s="158"/>
      <c r="LU195" s="158"/>
      <c r="LV195" s="158"/>
      <c r="LW195" s="158"/>
      <c r="LX195" s="158"/>
      <c r="LY195" s="158"/>
      <c r="LZ195" s="158"/>
      <c r="MA195" s="158"/>
      <c r="MB195" s="158"/>
      <c r="MC195" s="158"/>
      <c r="MD195" s="158"/>
      <c r="ME195" s="158"/>
      <c r="MF195" s="158"/>
      <c r="MG195" s="158"/>
      <c r="MH195" s="158"/>
      <c r="MI195" s="158"/>
      <c r="MJ195" s="158"/>
      <c r="MK195" s="158"/>
      <c r="ML195" s="158"/>
      <c r="MM195" s="158"/>
      <c r="MN195" s="158"/>
      <c r="MO195" s="158"/>
      <c r="MP195" s="158"/>
      <c r="MQ195" s="158"/>
      <c r="MR195" s="158"/>
      <c r="MS195" s="158"/>
      <c r="MT195" s="158"/>
      <c r="MU195" s="158"/>
      <c r="MV195" s="158"/>
      <c r="MW195" s="158"/>
      <c r="MX195" s="158"/>
      <c r="MY195" s="158"/>
      <c r="MZ195" s="158"/>
      <c r="NA195" s="158"/>
      <c r="NB195" s="158"/>
      <c r="NC195" s="158"/>
      <c r="ND195" s="158"/>
      <c r="NE195" s="158"/>
      <c r="NF195" s="158"/>
      <c r="NG195" s="158"/>
      <c r="NH195" s="158"/>
      <c r="NI195" s="158"/>
      <c r="NJ195" s="158"/>
      <c r="NK195" s="158"/>
      <c r="NL195" s="158"/>
      <c r="NM195" s="158"/>
      <c r="NN195" s="158"/>
      <c r="NO195" s="158"/>
      <c r="NP195" s="158"/>
      <c r="NQ195" s="158"/>
      <c r="NR195" s="158"/>
      <c r="NS195" s="158"/>
      <c r="NT195" s="158"/>
      <c r="NU195" s="158"/>
      <c r="NV195" s="158"/>
      <c r="NW195" s="158"/>
      <c r="NX195" s="158"/>
      <c r="NY195" s="158"/>
      <c r="NZ195" s="158"/>
      <c r="OA195" s="158"/>
      <c r="OB195" s="158"/>
      <c r="OC195" s="158"/>
      <c r="OD195" s="158"/>
      <c r="OE195" s="158"/>
      <c r="OF195" s="158"/>
      <c r="OG195" s="158"/>
      <c r="OH195" s="158"/>
      <c r="OI195" s="158"/>
      <c r="OJ195" s="158"/>
      <c r="OK195" s="158"/>
      <c r="OL195" s="158"/>
      <c r="OM195" s="158"/>
      <c r="ON195" s="158"/>
      <c r="OO195" s="158"/>
      <c r="OP195" s="158"/>
      <c r="OQ195" s="158"/>
      <c r="OR195" s="158"/>
      <c r="OS195" s="158"/>
      <c r="OT195" s="158"/>
      <c r="OU195" s="158"/>
      <c r="OV195" s="158"/>
      <c r="OW195" s="158"/>
      <c r="OX195" s="158"/>
      <c r="OY195" s="158"/>
      <c r="OZ195" s="158"/>
      <c r="PA195" s="158"/>
      <c r="PB195" s="158"/>
      <c r="PC195" s="158"/>
      <c r="PD195" s="158"/>
      <c r="PE195" s="158"/>
      <c r="PF195" s="158"/>
      <c r="PG195" s="158"/>
      <c r="PH195" s="158"/>
      <c r="PI195" s="158"/>
      <c r="PJ195" s="158"/>
      <c r="PK195" s="158"/>
      <c r="PL195" s="158"/>
      <c r="PM195" s="158"/>
      <c r="PN195" s="158"/>
      <c r="PO195" s="158"/>
      <c r="PP195" s="158"/>
      <c r="PQ195" s="158"/>
      <c r="PR195" s="158"/>
      <c r="PS195" s="158"/>
      <c r="PT195" s="158"/>
      <c r="PU195" s="158"/>
      <c r="PV195" s="158"/>
      <c r="PW195" s="158"/>
      <c r="PX195" s="158"/>
      <c r="PY195" s="158"/>
      <c r="PZ195" s="158"/>
      <c r="QA195" s="158"/>
      <c r="QB195" s="158"/>
      <c r="QC195" s="158"/>
      <c r="QD195" s="158"/>
      <c r="QE195" s="158"/>
      <c r="QF195" s="158"/>
      <c r="QG195" s="158"/>
      <c r="QH195" s="158"/>
      <c r="QI195" s="158"/>
      <c r="QJ195" s="158"/>
      <c r="QK195" s="158"/>
      <c r="QL195" s="158"/>
      <c r="QM195" s="158"/>
      <c r="QN195" s="158"/>
      <c r="QO195" s="158"/>
      <c r="QP195" s="158"/>
      <c r="QQ195" s="158"/>
      <c r="QR195" s="158"/>
      <c r="QS195" s="158"/>
      <c r="QT195" s="158"/>
      <c r="QU195" s="158"/>
      <c r="QV195" s="158"/>
      <c r="QW195" s="158"/>
      <c r="QX195" s="158"/>
      <c r="QY195" s="158"/>
      <c r="QZ195" s="158"/>
      <c r="RA195" s="158"/>
      <c r="RB195" s="158"/>
      <c r="RC195" s="158"/>
      <c r="RD195" s="158"/>
      <c r="RE195" s="158"/>
      <c r="RF195" s="158"/>
      <c r="RG195" s="158"/>
      <c r="RH195" s="158"/>
      <c r="RI195" s="158"/>
      <c r="RJ195" s="158"/>
      <c r="RK195" s="158"/>
      <c r="RL195" s="158"/>
      <c r="RM195" s="158"/>
      <c r="RN195" s="158"/>
      <c r="RO195" s="158"/>
      <c r="RP195" s="158"/>
      <c r="RQ195" s="158"/>
      <c r="RR195" s="158"/>
      <c r="RS195" s="158"/>
      <c r="RT195" s="158"/>
      <c r="RU195" s="158"/>
      <c r="RV195" s="158"/>
      <c r="RW195" s="158"/>
      <c r="RX195" s="158"/>
      <c r="RY195" s="158"/>
      <c r="RZ195" s="158"/>
      <c r="SA195" s="158"/>
      <c r="SB195" s="158"/>
      <c r="SC195" s="158"/>
      <c r="SD195" s="158"/>
      <c r="SE195" s="158"/>
      <c r="SF195" s="158"/>
      <c r="SG195" s="158"/>
      <c r="SH195" s="158"/>
      <c r="SI195" s="158"/>
      <c r="SJ195" s="158"/>
      <c r="SK195" s="158"/>
      <c r="SL195" s="158"/>
      <c r="SM195" s="158"/>
      <c r="SN195" s="158"/>
      <c r="SO195" s="158"/>
      <c r="SP195" s="158"/>
      <c r="SQ195" s="158"/>
      <c r="SR195" s="158"/>
      <c r="SS195" s="158"/>
      <c r="ST195" s="158"/>
      <c r="SU195" s="158"/>
      <c r="SV195" s="158"/>
      <c r="SW195" s="158"/>
      <c r="SX195" s="158"/>
      <c r="SY195" s="158"/>
      <c r="SZ195" s="158"/>
      <c r="TA195" s="158"/>
      <c r="TB195" s="158"/>
      <c r="TC195" s="158"/>
      <c r="TD195" s="158"/>
      <c r="TE195" s="158"/>
      <c r="TF195" s="158"/>
      <c r="TG195" s="158"/>
      <c r="TH195" s="158"/>
      <c r="TI195" s="158"/>
      <c r="TJ195" s="158"/>
      <c r="TK195" s="158"/>
      <c r="TL195" s="158"/>
      <c r="TM195" s="158"/>
      <c r="TN195" s="158"/>
      <c r="TO195" s="158"/>
      <c r="TP195" s="158"/>
      <c r="TQ195" s="158"/>
      <c r="TR195" s="158"/>
      <c r="TS195" s="158"/>
      <c r="TT195" s="158"/>
      <c r="TU195" s="158"/>
      <c r="TV195" s="158"/>
      <c r="TW195" s="158"/>
      <c r="TX195" s="158"/>
      <c r="TY195" s="158"/>
      <c r="TZ195" s="158"/>
      <c r="UA195" s="158"/>
      <c r="UB195" s="158"/>
      <c r="UC195" s="158"/>
      <c r="UD195" s="158"/>
      <c r="UE195" s="158"/>
      <c r="UF195" s="158"/>
      <c r="UG195" s="158"/>
      <c r="UH195" s="158"/>
      <c r="UI195" s="158"/>
      <c r="UJ195" s="158"/>
      <c r="UK195" s="158"/>
      <c r="UL195" s="158"/>
      <c r="UM195" s="158"/>
      <c r="UN195" s="158"/>
      <c r="UO195" s="158"/>
      <c r="UP195" s="158"/>
      <c r="UQ195" s="158"/>
      <c r="US195" s="158"/>
      <c r="UT195" s="158"/>
      <c r="UU195" s="158"/>
      <c r="UV195" s="158"/>
      <c r="UW195" s="158"/>
      <c r="UX195" s="158"/>
      <c r="UY195" s="158"/>
      <c r="UZ195" s="158"/>
      <c r="VA195" s="158"/>
      <c r="VB195" s="158"/>
      <c r="VC195" s="158"/>
      <c r="VD195" s="158"/>
      <c r="VE195" s="158"/>
      <c r="VF195" s="158"/>
      <c r="VG195" s="158"/>
      <c r="VH195" s="158"/>
      <c r="VI195" s="158"/>
      <c r="VJ195" s="158"/>
      <c r="VK195" s="158"/>
      <c r="VL195" s="158"/>
      <c r="VN195" s="158"/>
      <c r="VO195" s="158"/>
      <c r="VP195" s="158"/>
      <c r="VQ195" s="158"/>
      <c r="VR195" s="158"/>
      <c r="VS195" s="158"/>
      <c r="VT195" s="158"/>
      <c r="VU195" s="158"/>
      <c r="VV195" s="158"/>
      <c r="VW195" s="158"/>
      <c r="VX195" s="158"/>
      <c r="VY195" s="158"/>
      <c r="VZ195" s="158"/>
      <c r="WA195" s="158"/>
      <c r="WB195" s="158"/>
      <c r="WC195" s="158"/>
      <c r="WD195" s="158"/>
      <c r="WE195" s="158"/>
      <c r="WF195" s="158"/>
      <c r="WG195" s="158"/>
      <c r="WI195" s="158"/>
      <c r="WJ195" s="158"/>
      <c r="WK195" s="158"/>
      <c r="WL195" s="158"/>
      <c r="WM195" s="158"/>
      <c r="WN195" s="158"/>
      <c r="WO195" s="158"/>
      <c r="WP195" s="158"/>
      <c r="WQ195" s="158"/>
      <c r="WR195" s="158"/>
      <c r="WS195" s="158"/>
      <c r="WT195" s="158"/>
      <c r="WU195" s="158"/>
      <c r="WV195" s="158"/>
      <c r="WW195" s="158"/>
      <c r="WX195" s="158"/>
      <c r="WY195" s="158"/>
      <c r="WZ195" s="158"/>
      <c r="XA195" s="158"/>
      <c r="XB195" s="158"/>
      <c r="XD195" s="158"/>
      <c r="XE195" s="158"/>
      <c r="XF195" s="158"/>
      <c r="XG195" s="158"/>
      <c r="XH195" s="158"/>
      <c r="XI195" s="158"/>
      <c r="XJ195" s="158"/>
      <c r="XK195" s="158"/>
      <c r="XL195" s="158"/>
      <c r="XM195" s="158"/>
      <c r="XN195" s="158"/>
      <c r="XO195" s="158"/>
      <c r="XP195" s="158"/>
      <c r="XQ195" s="158"/>
      <c r="XR195" s="158"/>
      <c r="XS195" s="158"/>
      <c r="XT195" s="158"/>
      <c r="XU195" s="158"/>
      <c r="XV195" s="158"/>
      <c r="XW195" s="158"/>
      <c r="XY195" s="158"/>
      <c r="XZ195" s="158"/>
      <c r="YA195" s="158"/>
      <c r="YB195" s="158"/>
      <c r="YC195" s="158"/>
      <c r="YD195" s="158"/>
      <c r="YE195" s="158"/>
      <c r="YF195" s="158"/>
      <c r="YG195" s="158"/>
      <c r="YH195" s="158"/>
      <c r="YI195" s="158"/>
      <c r="YJ195" s="158"/>
      <c r="YK195" s="158"/>
      <c r="YL195" s="158"/>
      <c r="YM195" s="158"/>
      <c r="YN195" s="158"/>
      <c r="YO195" s="158"/>
      <c r="YP195" s="158"/>
      <c r="YQ195" s="158"/>
      <c r="YR195" s="158"/>
      <c r="YT195" s="158"/>
      <c r="YU195" s="158"/>
      <c r="YV195" s="158"/>
      <c r="YW195" s="158"/>
      <c r="YX195" s="158"/>
      <c r="YY195" s="158"/>
      <c r="YZ195" s="158"/>
      <c r="ZA195" s="158"/>
      <c r="ZB195" s="158"/>
      <c r="ZC195" s="158"/>
      <c r="ZD195" s="158"/>
      <c r="ZE195" s="158"/>
      <c r="ZF195" s="158"/>
      <c r="ZG195" s="158"/>
      <c r="ZH195" s="158"/>
      <c r="ZI195" s="158"/>
      <c r="ZJ195" s="158"/>
      <c r="ZK195" s="158"/>
      <c r="ZL195" s="158"/>
      <c r="ZM195" s="158"/>
      <c r="ZO195" s="158"/>
      <c r="ZP195" s="158"/>
      <c r="ZQ195" s="158"/>
      <c r="ZR195" s="158"/>
      <c r="ZS195" s="158"/>
      <c r="ZT195" s="158"/>
      <c r="ZU195" s="158"/>
      <c r="ZV195" s="158"/>
      <c r="ZW195" s="158"/>
      <c r="ZX195" s="158"/>
      <c r="ZY195" s="158"/>
      <c r="ZZ195" s="158"/>
      <c r="AAA195" s="158"/>
      <c r="AAB195" s="158"/>
      <c r="AAC195" s="158"/>
      <c r="AAD195" s="158"/>
      <c r="AAE195" s="158"/>
      <c r="AAF195" s="158"/>
      <c r="AAG195" s="158"/>
      <c r="AAH195" s="158"/>
      <c r="AAJ195" s="158"/>
      <c r="AAK195" s="158"/>
      <c r="AAL195" s="158"/>
      <c r="AAM195" s="158"/>
      <c r="AAN195" s="158"/>
      <c r="AAO195" s="158"/>
      <c r="AAP195" s="158"/>
      <c r="AAQ195" s="158"/>
      <c r="AAR195" s="158"/>
      <c r="AAS195" s="158"/>
      <c r="AAT195" s="158"/>
      <c r="AAU195" s="158"/>
      <c r="AAV195" s="158"/>
      <c r="AAW195" s="158"/>
      <c r="AAX195" s="158"/>
      <c r="AAY195" s="158"/>
      <c r="AAZ195" s="158"/>
      <c r="ABA195" s="158"/>
      <c r="ABB195" s="158"/>
      <c r="ABC195" s="158"/>
      <c r="ABE195" s="158"/>
      <c r="ABF195" s="158"/>
      <c r="ABG195" s="158"/>
      <c r="ABH195" s="158"/>
      <c r="ABI195" s="158"/>
      <c r="ABJ195" s="158"/>
      <c r="ABK195" s="158"/>
      <c r="ABL195" s="158"/>
      <c r="ABM195" s="158"/>
      <c r="ABN195" s="158"/>
      <c r="ABO195" s="158"/>
      <c r="ABP195" s="158"/>
      <c r="ABQ195" s="158"/>
      <c r="ABR195" s="158"/>
      <c r="ABS195" s="158"/>
      <c r="ABT195" s="158"/>
      <c r="ABU195" s="158"/>
      <c r="ABV195" s="158"/>
      <c r="ABW195" s="158"/>
      <c r="ABX195" s="158"/>
      <c r="ABZ195" s="158"/>
      <c r="ACA195" s="158"/>
      <c r="ACB195" s="158"/>
      <c r="ACC195" s="158"/>
      <c r="ACD195" s="158"/>
      <c r="ACE195" s="158"/>
      <c r="ACF195" s="158"/>
      <c r="ACG195" s="158"/>
      <c r="ACH195" s="158"/>
      <c r="ACI195" s="158"/>
      <c r="ACJ195" s="158"/>
      <c r="ACK195" s="158"/>
      <c r="ACL195" s="158"/>
      <c r="ACM195" s="158"/>
      <c r="ACN195" s="158"/>
      <c r="ACO195" s="158"/>
      <c r="ACP195" s="158"/>
      <c r="ACQ195" s="158"/>
      <c r="ACR195" s="158"/>
      <c r="ACS195" s="158"/>
      <c r="ACU195" s="158"/>
      <c r="ACV195" s="158"/>
      <c r="ACW195" s="158"/>
      <c r="ACX195" s="158"/>
      <c r="ACY195" s="158"/>
      <c r="ACZ195" s="158"/>
      <c r="ADA195" s="158"/>
      <c r="ADB195" s="158"/>
      <c r="ADC195" s="158"/>
      <c r="ADD195" s="158"/>
      <c r="ADE195" s="158"/>
      <c r="ADF195" s="158"/>
      <c r="ADG195" s="158"/>
      <c r="ADH195" s="158"/>
      <c r="ADI195" s="158"/>
      <c r="ADJ195" s="158"/>
      <c r="ADK195" s="158"/>
      <c r="ADL195" s="158"/>
      <c r="ADM195" s="158"/>
      <c r="ADN195" s="158"/>
      <c r="ADP195" s="158"/>
      <c r="ADQ195" s="158"/>
      <c r="ADR195" s="158"/>
      <c r="ADS195" s="158"/>
      <c r="ADT195" s="158"/>
      <c r="ADU195" s="158"/>
      <c r="ADV195" s="158"/>
      <c r="ADW195" s="158"/>
      <c r="ADX195" s="158"/>
      <c r="ADY195" s="158"/>
      <c r="ADZ195" s="158"/>
      <c r="AEA195" s="158"/>
      <c r="AEB195" s="158"/>
      <c r="AEC195" s="158"/>
      <c r="AED195" s="158"/>
      <c r="AEE195" s="158"/>
      <c r="AEF195" s="158"/>
      <c r="AEG195" s="158"/>
      <c r="AEH195" s="158"/>
      <c r="AEI195" s="158"/>
      <c r="AEK195" s="158"/>
      <c r="AEL195" s="158"/>
      <c r="AEM195" s="158"/>
      <c r="AEN195" s="158"/>
      <c r="AEO195" s="158"/>
      <c r="AEP195" s="158"/>
      <c r="AEQ195" s="158"/>
      <c r="AER195" s="158"/>
      <c r="AES195" s="158"/>
      <c r="AET195" s="158"/>
      <c r="AEU195" s="158"/>
      <c r="AEV195" s="158"/>
      <c r="AEW195" s="158"/>
      <c r="AEX195" s="158"/>
      <c r="AEY195" s="158"/>
      <c r="AEZ195" s="158"/>
      <c r="AFA195" s="158"/>
      <c r="AFB195" s="158"/>
      <c r="AFC195" s="158"/>
      <c r="AFD195" s="158"/>
    </row>
    <row r="196" spans="1:836" s="159" customFormat="1" ht="20.100000000000001" customHeight="1" outlineLevel="4">
      <c r="A196" s="166"/>
      <c r="B196" s="162" t="s">
        <v>506</v>
      </c>
      <c r="C196" s="100" t="s">
        <v>545</v>
      </c>
      <c r="D196" s="110"/>
      <c r="E196" s="167"/>
      <c r="F196" s="211"/>
      <c r="G196" s="212"/>
      <c r="H196" s="156">
        <v>28</v>
      </c>
      <c r="I196" s="157">
        <f t="shared" ca="1" si="105"/>
        <v>1</v>
      </c>
      <c r="J196" s="207">
        <f t="shared" ca="1" si="120"/>
        <v>-28</v>
      </c>
      <c r="K196" s="111">
        <v>0</v>
      </c>
      <c r="L196" s="158"/>
      <c r="M196" s="158"/>
      <c r="N196" s="158"/>
      <c r="O196" s="158"/>
      <c r="P196" s="158"/>
      <c r="Q196" s="158"/>
      <c r="R196" s="158"/>
      <c r="S196" s="158"/>
      <c r="T196" s="158"/>
      <c r="U196" s="158"/>
      <c r="V196" s="158"/>
      <c r="W196" s="158"/>
      <c r="X196" s="158"/>
      <c r="Y196" s="158"/>
      <c r="Z196" s="158"/>
      <c r="AA196" s="158"/>
      <c r="AB196" s="158"/>
      <c r="AC196" s="158"/>
      <c r="AD196" s="158"/>
      <c r="AE196" s="158"/>
      <c r="AF196" s="158"/>
      <c r="AG196" s="158"/>
      <c r="AH196" s="158"/>
      <c r="AI196" s="158"/>
      <c r="AJ196" s="158"/>
      <c r="AK196" s="158"/>
      <c r="AL196" s="158"/>
      <c r="AM196" s="158"/>
      <c r="AN196" s="158"/>
      <c r="AO196" s="158"/>
      <c r="AP196" s="158"/>
      <c r="AQ196" s="158"/>
      <c r="AR196" s="158"/>
      <c r="AS196" s="158"/>
      <c r="AT196" s="158"/>
      <c r="AU196" s="158"/>
      <c r="AV196" s="158"/>
      <c r="AW196" s="158"/>
      <c r="AX196" s="158"/>
      <c r="AY196" s="158"/>
      <c r="AZ196" s="158"/>
      <c r="BA196" s="158"/>
      <c r="BB196" s="158"/>
      <c r="BC196" s="158"/>
      <c r="BD196" s="158"/>
      <c r="BE196" s="158"/>
      <c r="BF196" s="158"/>
      <c r="BG196" s="158"/>
      <c r="BH196" s="158"/>
      <c r="BI196" s="158"/>
      <c r="BJ196" s="158"/>
      <c r="BK196" s="158"/>
      <c r="BL196" s="158"/>
      <c r="BM196" s="158"/>
      <c r="BN196" s="158"/>
      <c r="BO196" s="158"/>
      <c r="BP196" s="158"/>
      <c r="BQ196" s="158"/>
      <c r="BR196" s="158"/>
      <c r="BS196" s="158"/>
      <c r="BT196" s="158"/>
      <c r="BU196" s="158"/>
      <c r="BV196" s="158"/>
      <c r="BW196" s="158"/>
      <c r="BX196" s="158"/>
      <c r="BY196" s="158"/>
      <c r="BZ196" s="158"/>
      <c r="CA196" s="158"/>
      <c r="CB196" s="158"/>
      <c r="CC196" s="158"/>
      <c r="CD196" s="158"/>
      <c r="CE196" s="158"/>
      <c r="CF196" s="158"/>
      <c r="CG196" s="158"/>
      <c r="CH196" s="158"/>
      <c r="CI196" s="158"/>
      <c r="CJ196" s="158"/>
      <c r="CK196" s="158"/>
      <c r="CL196" s="158"/>
      <c r="CM196" s="158"/>
      <c r="CN196" s="158"/>
      <c r="CO196" s="158"/>
      <c r="CP196" s="158"/>
      <c r="CQ196" s="158"/>
      <c r="CR196" s="158"/>
      <c r="CS196" s="158"/>
      <c r="CT196" s="158"/>
      <c r="CU196" s="158"/>
      <c r="CV196" s="158"/>
      <c r="CW196" s="158"/>
      <c r="CX196" s="158"/>
      <c r="CY196" s="158"/>
      <c r="CZ196" s="158"/>
      <c r="DA196" s="158"/>
      <c r="DB196" s="158"/>
      <c r="DC196" s="158"/>
      <c r="DD196" s="158"/>
      <c r="DE196" s="158"/>
      <c r="DF196" s="158"/>
      <c r="DG196" s="158"/>
      <c r="DH196" s="158"/>
      <c r="DI196" s="158"/>
      <c r="DJ196" s="158"/>
      <c r="DK196" s="158"/>
      <c r="DL196" s="158"/>
      <c r="DM196" s="158"/>
      <c r="DN196" s="158"/>
      <c r="DO196" s="158"/>
      <c r="DP196" s="158"/>
      <c r="DQ196" s="158"/>
      <c r="DR196" s="158"/>
      <c r="DS196" s="158"/>
      <c r="DT196" s="158"/>
      <c r="DU196" s="158"/>
      <c r="DV196" s="158"/>
      <c r="DW196" s="158"/>
      <c r="DX196" s="158"/>
      <c r="DY196" s="158"/>
      <c r="DZ196" s="158"/>
      <c r="EA196" s="158"/>
      <c r="EB196" s="158"/>
      <c r="EC196" s="158"/>
      <c r="ED196" s="158"/>
      <c r="EE196" s="158"/>
      <c r="EF196" s="158"/>
      <c r="EG196" s="158"/>
      <c r="EH196" s="158"/>
      <c r="EI196" s="158"/>
      <c r="EJ196" s="158"/>
      <c r="EK196" s="158"/>
      <c r="EL196" s="158"/>
      <c r="EM196" s="158"/>
      <c r="EN196" s="158"/>
      <c r="EO196" s="158"/>
      <c r="EP196" s="158"/>
      <c r="EQ196" s="158"/>
      <c r="ER196" s="158"/>
      <c r="ES196" s="158"/>
      <c r="ET196" s="158"/>
      <c r="EU196" s="158"/>
      <c r="EV196" s="158"/>
      <c r="EW196" s="158"/>
      <c r="EX196" s="158"/>
      <c r="EY196" s="158"/>
      <c r="EZ196" s="158"/>
      <c r="FA196" s="158"/>
      <c r="FB196" s="158"/>
      <c r="FC196" s="158"/>
      <c r="FD196" s="158"/>
      <c r="FE196" s="158"/>
      <c r="FF196" s="158"/>
      <c r="FG196" s="158"/>
      <c r="FH196" s="158"/>
      <c r="FI196" s="158"/>
      <c r="FJ196" s="158"/>
      <c r="FK196" s="158"/>
      <c r="FL196" s="158"/>
      <c r="FM196" s="158"/>
      <c r="FN196" s="158"/>
      <c r="FO196" s="158"/>
      <c r="FP196" s="158"/>
      <c r="FQ196" s="158"/>
      <c r="FR196" s="158"/>
      <c r="FS196" s="158"/>
      <c r="FT196" s="158"/>
      <c r="FU196" s="158"/>
      <c r="FV196" s="158"/>
      <c r="FW196" s="158"/>
      <c r="FX196" s="158"/>
      <c r="FY196" s="158"/>
      <c r="FZ196" s="158"/>
      <c r="GA196" s="158"/>
      <c r="GB196" s="158"/>
      <c r="GC196" s="158"/>
      <c r="GD196" s="158"/>
      <c r="GE196" s="158"/>
      <c r="GF196" s="158"/>
      <c r="GG196" s="158"/>
      <c r="GH196" s="158"/>
      <c r="GI196" s="158"/>
      <c r="GJ196" s="158"/>
      <c r="GK196" s="158"/>
      <c r="GL196" s="158"/>
      <c r="GM196" s="158"/>
      <c r="GN196" s="158"/>
      <c r="GO196" s="158"/>
      <c r="GP196" s="158"/>
      <c r="GQ196" s="158"/>
      <c r="GR196" s="158"/>
      <c r="GS196" s="158"/>
      <c r="GT196" s="158"/>
      <c r="GU196" s="158"/>
      <c r="GV196" s="158"/>
      <c r="GW196" s="158"/>
      <c r="GX196" s="158"/>
      <c r="GY196" s="158"/>
      <c r="GZ196" s="158"/>
      <c r="HA196" s="158"/>
      <c r="HB196" s="158"/>
      <c r="HC196" s="158"/>
      <c r="HD196" s="158"/>
      <c r="HE196" s="158"/>
      <c r="HF196" s="158"/>
      <c r="HG196" s="158"/>
      <c r="HH196" s="158"/>
      <c r="HI196" s="158"/>
      <c r="HJ196" s="158"/>
      <c r="HK196" s="158"/>
      <c r="HL196" s="158"/>
      <c r="HM196" s="158"/>
      <c r="HN196" s="158"/>
      <c r="HO196" s="158"/>
      <c r="HP196" s="158"/>
      <c r="HQ196" s="158"/>
      <c r="HR196" s="158"/>
      <c r="HS196" s="158"/>
      <c r="HT196" s="158"/>
      <c r="HU196" s="158"/>
      <c r="HV196" s="158"/>
      <c r="HW196" s="158"/>
      <c r="HX196" s="158"/>
      <c r="HY196" s="158"/>
      <c r="HZ196" s="158"/>
      <c r="IA196" s="158"/>
      <c r="IB196" s="158"/>
      <c r="IC196" s="158"/>
      <c r="ID196" s="158"/>
      <c r="IE196" s="158"/>
      <c r="IF196" s="158"/>
      <c r="IG196" s="158"/>
      <c r="IH196" s="158"/>
      <c r="II196" s="158"/>
      <c r="IJ196" s="158"/>
      <c r="IK196" s="158"/>
      <c r="IL196" s="158"/>
      <c r="IM196" s="158"/>
      <c r="IN196" s="158"/>
      <c r="IO196" s="158"/>
      <c r="IP196" s="158"/>
      <c r="IQ196" s="158"/>
      <c r="IR196" s="158"/>
      <c r="IS196" s="158"/>
      <c r="IT196" s="158"/>
      <c r="IU196" s="158"/>
      <c r="IV196" s="158"/>
      <c r="IW196" s="158"/>
      <c r="IX196" s="158"/>
      <c r="IY196" s="158"/>
      <c r="IZ196" s="158"/>
      <c r="JA196" s="158"/>
      <c r="JB196" s="158"/>
      <c r="JC196" s="158"/>
      <c r="JD196" s="158"/>
      <c r="JE196" s="158"/>
      <c r="JF196" s="158"/>
      <c r="JG196" s="158"/>
      <c r="JH196" s="158"/>
      <c r="JI196" s="158"/>
      <c r="JJ196" s="158"/>
      <c r="JK196" s="158"/>
      <c r="JL196" s="158"/>
      <c r="JM196" s="158"/>
      <c r="JN196" s="158"/>
      <c r="JO196" s="158"/>
      <c r="JP196" s="158"/>
      <c r="JQ196" s="158"/>
      <c r="JR196" s="158"/>
      <c r="JS196" s="158"/>
      <c r="JT196" s="158"/>
      <c r="JU196" s="158"/>
      <c r="JV196" s="158"/>
      <c r="JW196" s="158"/>
      <c r="JX196" s="158"/>
      <c r="JY196" s="158"/>
      <c r="JZ196" s="158"/>
      <c r="KA196" s="158"/>
      <c r="KB196" s="158"/>
      <c r="KC196" s="158"/>
      <c r="KD196" s="158"/>
      <c r="KE196" s="158"/>
      <c r="KF196" s="158"/>
      <c r="KG196" s="158"/>
      <c r="KH196" s="158"/>
      <c r="KI196" s="158"/>
      <c r="KJ196" s="158"/>
      <c r="KK196" s="158"/>
      <c r="KL196" s="158"/>
      <c r="KM196" s="158"/>
      <c r="KN196" s="158"/>
      <c r="KO196" s="158"/>
      <c r="KP196" s="158"/>
      <c r="KQ196" s="158"/>
      <c r="KR196" s="158"/>
      <c r="KS196" s="158"/>
      <c r="KT196" s="158"/>
      <c r="KU196" s="158"/>
      <c r="KV196" s="158"/>
      <c r="KW196" s="158"/>
      <c r="KX196" s="158"/>
      <c r="KY196" s="158"/>
      <c r="KZ196" s="158"/>
      <c r="LA196" s="158"/>
      <c r="LB196" s="158"/>
      <c r="LC196" s="158"/>
      <c r="LD196" s="158"/>
      <c r="LE196" s="158"/>
      <c r="LF196" s="158"/>
      <c r="LG196" s="158"/>
      <c r="LH196" s="158"/>
      <c r="LI196" s="158"/>
      <c r="LJ196" s="158"/>
      <c r="LK196" s="158"/>
      <c r="LL196" s="158"/>
      <c r="LM196" s="158"/>
      <c r="LN196" s="158"/>
      <c r="LO196" s="158"/>
      <c r="LP196" s="158"/>
      <c r="LQ196" s="158"/>
      <c r="LR196" s="158"/>
      <c r="LS196" s="158"/>
      <c r="LT196" s="158"/>
      <c r="LU196" s="158"/>
      <c r="LV196" s="158"/>
      <c r="LW196" s="158"/>
      <c r="LX196" s="158"/>
      <c r="LY196" s="158"/>
      <c r="LZ196" s="158"/>
      <c r="MA196" s="158"/>
      <c r="MB196" s="158"/>
      <c r="MC196" s="158"/>
      <c r="MD196" s="158"/>
      <c r="ME196" s="158"/>
      <c r="MF196" s="158"/>
      <c r="MG196" s="158"/>
      <c r="MH196" s="158"/>
      <c r="MI196" s="158"/>
      <c r="MJ196" s="158"/>
      <c r="MK196" s="158"/>
      <c r="ML196" s="158"/>
      <c r="MM196" s="158"/>
      <c r="MN196" s="158"/>
      <c r="MO196" s="158"/>
      <c r="MP196" s="158"/>
      <c r="MQ196" s="158"/>
      <c r="MR196" s="158"/>
      <c r="MS196" s="158"/>
      <c r="MT196" s="158"/>
      <c r="MU196" s="158"/>
      <c r="MV196" s="158"/>
      <c r="MW196" s="158"/>
      <c r="MX196" s="158"/>
      <c r="MY196" s="158"/>
      <c r="MZ196" s="158"/>
      <c r="NA196" s="158"/>
      <c r="NB196" s="158"/>
      <c r="NC196" s="158"/>
      <c r="ND196" s="158"/>
      <c r="NE196" s="158"/>
      <c r="NF196" s="158"/>
      <c r="NG196" s="158"/>
      <c r="NH196" s="158"/>
      <c r="NI196" s="158"/>
      <c r="NJ196" s="158"/>
      <c r="NK196" s="158"/>
      <c r="NL196" s="158"/>
      <c r="NM196" s="158"/>
      <c r="NN196" s="158"/>
      <c r="NO196" s="158"/>
      <c r="NP196" s="158"/>
      <c r="NQ196" s="158"/>
      <c r="NR196" s="158"/>
      <c r="NS196" s="158"/>
      <c r="NT196" s="158"/>
      <c r="NU196" s="158"/>
      <c r="NV196" s="158"/>
      <c r="NW196" s="158"/>
      <c r="NX196" s="158"/>
      <c r="NY196" s="158"/>
      <c r="NZ196" s="158"/>
      <c r="OA196" s="158"/>
      <c r="OB196" s="158"/>
      <c r="OC196" s="158"/>
      <c r="OD196" s="158"/>
      <c r="OE196" s="158"/>
      <c r="OF196" s="158"/>
      <c r="OG196" s="158"/>
      <c r="OH196" s="158"/>
      <c r="OI196" s="158"/>
      <c r="OJ196" s="158"/>
      <c r="OK196" s="158"/>
      <c r="OL196" s="158"/>
      <c r="OM196" s="158"/>
      <c r="ON196" s="158"/>
      <c r="OO196" s="158"/>
      <c r="OP196" s="158"/>
      <c r="OQ196" s="158"/>
      <c r="OR196" s="158"/>
      <c r="OS196" s="158"/>
      <c r="OT196" s="158"/>
      <c r="OU196" s="158"/>
      <c r="OV196" s="158"/>
      <c r="OW196" s="158"/>
      <c r="OX196" s="158"/>
      <c r="OY196" s="158"/>
      <c r="OZ196" s="158"/>
      <c r="PA196" s="158"/>
      <c r="PB196" s="158"/>
      <c r="PC196" s="158"/>
      <c r="PD196" s="158"/>
      <c r="PE196" s="158"/>
      <c r="PF196" s="158"/>
      <c r="PG196" s="158"/>
      <c r="PH196" s="158"/>
      <c r="PI196" s="158"/>
      <c r="PJ196" s="158"/>
      <c r="PK196" s="158"/>
      <c r="PL196" s="158"/>
      <c r="PM196" s="158"/>
      <c r="PN196" s="158"/>
      <c r="PO196" s="158"/>
      <c r="PP196" s="158"/>
      <c r="PQ196" s="158"/>
      <c r="PR196" s="158"/>
      <c r="PS196" s="158"/>
      <c r="PT196" s="158"/>
      <c r="PU196" s="158"/>
      <c r="PV196" s="158"/>
      <c r="PW196" s="158"/>
      <c r="PX196" s="158"/>
      <c r="PY196" s="158"/>
      <c r="PZ196" s="158"/>
      <c r="QA196" s="158"/>
      <c r="QB196" s="158"/>
      <c r="QC196" s="158"/>
      <c r="QD196" s="158"/>
      <c r="QE196" s="158"/>
      <c r="QF196" s="158"/>
      <c r="QG196" s="158"/>
      <c r="QH196" s="158"/>
      <c r="QI196" s="158"/>
      <c r="QJ196" s="158"/>
      <c r="QK196" s="158"/>
      <c r="QL196" s="158"/>
      <c r="QM196" s="158"/>
      <c r="QN196" s="158"/>
      <c r="QO196" s="158"/>
      <c r="QP196" s="158"/>
      <c r="QQ196" s="158"/>
      <c r="QR196" s="158"/>
      <c r="QS196" s="158"/>
      <c r="QT196" s="158"/>
      <c r="QU196" s="158"/>
      <c r="QV196" s="158"/>
      <c r="QW196" s="158"/>
      <c r="QX196" s="158"/>
      <c r="QY196" s="158"/>
      <c r="QZ196" s="158"/>
      <c r="RA196" s="158"/>
      <c r="RB196" s="158"/>
      <c r="RC196" s="158"/>
      <c r="RD196" s="158"/>
      <c r="RE196" s="158"/>
      <c r="RF196" s="158"/>
      <c r="RG196" s="158"/>
      <c r="RH196" s="158"/>
      <c r="RI196" s="158"/>
      <c r="RJ196" s="158"/>
      <c r="RK196" s="158"/>
      <c r="RL196" s="158"/>
      <c r="RM196" s="158"/>
      <c r="RN196" s="158"/>
      <c r="RO196" s="158"/>
      <c r="RP196" s="158"/>
      <c r="RQ196" s="158"/>
      <c r="RR196" s="158"/>
      <c r="RS196" s="158"/>
      <c r="RT196" s="158"/>
      <c r="RU196" s="158"/>
      <c r="RV196" s="158"/>
      <c r="RW196" s="158"/>
      <c r="RX196" s="158"/>
      <c r="RY196" s="158"/>
      <c r="RZ196" s="158"/>
      <c r="SA196" s="158"/>
      <c r="SB196" s="158"/>
      <c r="SC196" s="158"/>
      <c r="SD196" s="158"/>
      <c r="SE196" s="158"/>
      <c r="SF196" s="158"/>
      <c r="SG196" s="158"/>
      <c r="SH196" s="158"/>
      <c r="SI196" s="158"/>
      <c r="SJ196" s="158"/>
      <c r="SK196" s="158"/>
      <c r="SL196" s="158"/>
      <c r="SM196" s="158"/>
      <c r="SN196" s="158"/>
      <c r="SO196" s="158"/>
      <c r="SP196" s="158"/>
      <c r="SQ196" s="158"/>
      <c r="SR196" s="158"/>
      <c r="SS196" s="158"/>
      <c r="ST196" s="158"/>
      <c r="SU196" s="158"/>
      <c r="SV196" s="158"/>
      <c r="SW196" s="158"/>
      <c r="SX196" s="158"/>
      <c r="SY196" s="158"/>
      <c r="SZ196" s="158"/>
      <c r="TA196" s="158"/>
      <c r="TB196" s="158"/>
      <c r="TC196" s="158"/>
      <c r="TD196" s="158"/>
      <c r="TE196" s="158"/>
      <c r="TF196" s="158"/>
      <c r="TG196" s="158"/>
      <c r="TH196" s="158"/>
      <c r="TI196" s="158"/>
      <c r="TJ196" s="158"/>
      <c r="TK196" s="158"/>
      <c r="TL196" s="158"/>
      <c r="TM196" s="158"/>
      <c r="TN196" s="158"/>
      <c r="TO196" s="158"/>
      <c r="TP196" s="158"/>
      <c r="TQ196" s="158"/>
      <c r="TR196" s="158"/>
      <c r="TS196" s="158"/>
      <c r="TT196" s="158"/>
      <c r="TU196" s="158"/>
      <c r="TV196" s="158"/>
      <c r="TW196" s="158"/>
      <c r="TX196" s="158"/>
      <c r="TY196" s="158"/>
      <c r="TZ196" s="158"/>
      <c r="UA196" s="158"/>
      <c r="UB196" s="158"/>
      <c r="UC196" s="158"/>
      <c r="UD196" s="158"/>
      <c r="UE196" s="158"/>
      <c r="UF196" s="158"/>
      <c r="UG196" s="158"/>
      <c r="UH196" s="158"/>
      <c r="UI196" s="158"/>
      <c r="UJ196" s="158"/>
      <c r="UK196" s="158"/>
      <c r="UL196" s="158"/>
      <c r="UM196" s="158"/>
      <c r="UN196" s="158"/>
      <c r="UO196" s="158"/>
      <c r="UP196" s="158"/>
      <c r="UQ196" s="158"/>
      <c r="US196" s="158"/>
      <c r="UT196" s="158"/>
      <c r="UU196" s="158"/>
      <c r="UV196" s="158"/>
      <c r="UW196" s="158"/>
      <c r="UX196" s="158"/>
      <c r="UY196" s="158"/>
      <c r="UZ196" s="158"/>
      <c r="VA196" s="158"/>
      <c r="VB196" s="158"/>
      <c r="VC196" s="158"/>
      <c r="VD196" s="158"/>
      <c r="VE196" s="158"/>
      <c r="VF196" s="158"/>
      <c r="VG196" s="158"/>
      <c r="VH196" s="158"/>
      <c r="VI196" s="158"/>
      <c r="VJ196" s="158"/>
      <c r="VK196" s="158"/>
      <c r="VL196" s="158"/>
      <c r="VN196" s="158"/>
      <c r="VO196" s="158"/>
      <c r="VP196" s="158"/>
      <c r="VQ196" s="158"/>
      <c r="VR196" s="158"/>
      <c r="VS196" s="158"/>
      <c r="VT196" s="158"/>
      <c r="VU196" s="158"/>
      <c r="VV196" s="158"/>
      <c r="VW196" s="158"/>
      <c r="VX196" s="158"/>
      <c r="VY196" s="158"/>
      <c r="VZ196" s="158"/>
      <c r="WA196" s="158"/>
      <c r="WB196" s="158"/>
      <c r="WC196" s="158"/>
      <c r="WD196" s="158"/>
      <c r="WE196" s="158"/>
      <c r="WF196" s="158"/>
      <c r="WG196" s="158"/>
      <c r="WI196" s="158"/>
      <c r="WJ196" s="158"/>
      <c r="WK196" s="158"/>
      <c r="WL196" s="158"/>
      <c r="WM196" s="158"/>
      <c r="WN196" s="158"/>
      <c r="WO196" s="158"/>
      <c r="WP196" s="158"/>
      <c r="WQ196" s="158"/>
      <c r="WR196" s="158"/>
      <c r="WS196" s="158"/>
      <c r="WT196" s="158"/>
      <c r="WU196" s="158"/>
      <c r="WV196" s="158"/>
      <c r="WW196" s="158"/>
      <c r="WX196" s="158"/>
      <c r="WY196" s="158"/>
      <c r="WZ196" s="158"/>
      <c r="XA196" s="158"/>
      <c r="XB196" s="158"/>
      <c r="XD196" s="158"/>
      <c r="XE196" s="158"/>
      <c r="XF196" s="158"/>
      <c r="XG196" s="158"/>
      <c r="XH196" s="158"/>
      <c r="XI196" s="158"/>
      <c r="XJ196" s="158"/>
      <c r="XK196" s="158"/>
      <c r="XL196" s="158"/>
      <c r="XM196" s="158"/>
      <c r="XN196" s="158"/>
      <c r="XO196" s="158"/>
      <c r="XP196" s="158"/>
      <c r="XQ196" s="158"/>
      <c r="XR196" s="158"/>
      <c r="XS196" s="158"/>
      <c r="XT196" s="158"/>
      <c r="XU196" s="158"/>
      <c r="XV196" s="158"/>
      <c r="XW196" s="158"/>
      <c r="XY196" s="158"/>
      <c r="XZ196" s="158"/>
      <c r="YA196" s="158"/>
      <c r="YB196" s="158"/>
      <c r="YC196" s="158"/>
      <c r="YD196" s="158"/>
      <c r="YE196" s="158"/>
      <c r="YF196" s="158"/>
      <c r="YG196" s="158"/>
      <c r="YH196" s="158"/>
      <c r="YI196" s="158"/>
      <c r="YJ196" s="158"/>
      <c r="YK196" s="158"/>
      <c r="YL196" s="158"/>
      <c r="YM196" s="158"/>
      <c r="YN196" s="158"/>
      <c r="YO196" s="158"/>
      <c r="YP196" s="158"/>
      <c r="YQ196" s="158"/>
      <c r="YR196" s="158"/>
      <c r="YT196" s="158"/>
      <c r="YU196" s="158"/>
      <c r="YV196" s="158"/>
      <c r="YW196" s="158"/>
      <c r="YX196" s="158"/>
      <c r="YY196" s="158"/>
      <c r="YZ196" s="158"/>
      <c r="ZA196" s="158"/>
      <c r="ZB196" s="158"/>
      <c r="ZC196" s="158"/>
      <c r="ZD196" s="158"/>
      <c r="ZE196" s="158"/>
      <c r="ZF196" s="158"/>
      <c r="ZG196" s="158"/>
      <c r="ZH196" s="158"/>
      <c r="ZI196" s="158"/>
      <c r="ZJ196" s="158"/>
      <c r="ZK196" s="158"/>
      <c r="ZL196" s="158"/>
      <c r="ZM196" s="158"/>
      <c r="ZO196" s="158"/>
      <c r="ZP196" s="158"/>
      <c r="ZQ196" s="158"/>
      <c r="ZR196" s="158"/>
      <c r="ZS196" s="158"/>
      <c r="ZT196" s="158"/>
      <c r="ZU196" s="158"/>
      <c r="ZV196" s="158"/>
      <c r="ZW196" s="158"/>
      <c r="ZX196" s="158"/>
      <c r="ZY196" s="158"/>
      <c r="ZZ196" s="158"/>
      <c r="AAA196" s="158"/>
      <c r="AAB196" s="158"/>
      <c r="AAC196" s="158"/>
      <c r="AAD196" s="158"/>
      <c r="AAE196" s="158"/>
      <c r="AAF196" s="158"/>
      <c r="AAG196" s="158"/>
      <c r="AAH196" s="158"/>
      <c r="AAJ196" s="158"/>
      <c r="AAK196" s="158"/>
      <c r="AAL196" s="158"/>
      <c r="AAM196" s="158"/>
      <c r="AAN196" s="158"/>
      <c r="AAO196" s="158"/>
      <c r="AAP196" s="158"/>
      <c r="AAQ196" s="158"/>
      <c r="AAR196" s="158"/>
      <c r="AAS196" s="158"/>
      <c r="AAT196" s="158"/>
      <c r="AAU196" s="158"/>
      <c r="AAV196" s="158"/>
      <c r="AAW196" s="158"/>
      <c r="AAX196" s="158"/>
      <c r="AAY196" s="158"/>
      <c r="AAZ196" s="158"/>
      <c r="ABA196" s="158"/>
      <c r="ABB196" s="158"/>
      <c r="ABC196" s="158"/>
      <c r="ABE196" s="158"/>
      <c r="ABF196" s="158"/>
      <c r="ABG196" s="158"/>
      <c r="ABH196" s="158"/>
      <c r="ABI196" s="158"/>
      <c r="ABJ196" s="158"/>
      <c r="ABK196" s="158"/>
      <c r="ABL196" s="158"/>
      <c r="ABM196" s="158"/>
      <c r="ABN196" s="158"/>
      <c r="ABO196" s="158"/>
      <c r="ABP196" s="158"/>
      <c r="ABQ196" s="158"/>
      <c r="ABR196" s="158"/>
      <c r="ABS196" s="158"/>
      <c r="ABT196" s="158"/>
      <c r="ABU196" s="158"/>
      <c r="ABV196" s="158"/>
      <c r="ABW196" s="158"/>
      <c r="ABX196" s="158"/>
      <c r="ABZ196" s="158"/>
      <c r="ACA196" s="158"/>
      <c r="ACB196" s="158"/>
      <c r="ACC196" s="158"/>
      <c r="ACD196" s="158"/>
      <c r="ACE196" s="158"/>
      <c r="ACF196" s="158"/>
      <c r="ACG196" s="158"/>
      <c r="ACH196" s="158"/>
      <c r="ACI196" s="158"/>
      <c r="ACJ196" s="158"/>
      <c r="ACK196" s="158"/>
      <c r="ACL196" s="158"/>
      <c r="ACM196" s="158"/>
      <c r="ACN196" s="158"/>
      <c r="ACO196" s="158"/>
      <c r="ACP196" s="158"/>
      <c r="ACQ196" s="158"/>
      <c r="ACR196" s="158"/>
      <c r="ACS196" s="158"/>
      <c r="ACU196" s="158"/>
      <c r="ACV196" s="158"/>
      <c r="ACW196" s="158"/>
      <c r="ACX196" s="158"/>
      <c r="ACY196" s="158"/>
      <c r="ACZ196" s="158"/>
      <c r="ADA196" s="158"/>
      <c r="ADB196" s="158"/>
      <c r="ADC196" s="158"/>
      <c r="ADD196" s="158"/>
      <c r="ADE196" s="158"/>
      <c r="ADF196" s="158"/>
      <c r="ADG196" s="158"/>
      <c r="ADH196" s="158"/>
      <c r="ADI196" s="158"/>
      <c r="ADJ196" s="158"/>
      <c r="ADK196" s="158"/>
      <c r="ADL196" s="158"/>
      <c r="ADM196" s="158"/>
      <c r="ADN196" s="158"/>
      <c r="ADP196" s="158"/>
      <c r="ADQ196" s="158"/>
      <c r="ADR196" s="158"/>
      <c r="ADS196" s="158"/>
      <c r="ADT196" s="158"/>
      <c r="ADU196" s="158"/>
      <c r="ADV196" s="158"/>
      <c r="ADW196" s="158"/>
      <c r="ADX196" s="158"/>
      <c r="ADY196" s="158"/>
      <c r="ADZ196" s="158"/>
      <c r="AEA196" s="158"/>
      <c r="AEB196" s="158"/>
      <c r="AEC196" s="158"/>
      <c r="AED196" s="158"/>
      <c r="AEE196" s="158"/>
      <c r="AEF196" s="158"/>
      <c r="AEG196" s="158"/>
      <c r="AEH196" s="158"/>
      <c r="AEI196" s="158"/>
      <c r="AEK196" s="158"/>
      <c r="AEL196" s="158"/>
      <c r="AEM196" s="158"/>
      <c r="AEN196" s="158"/>
      <c r="AEO196" s="158"/>
      <c r="AEP196" s="158"/>
      <c r="AEQ196" s="158"/>
      <c r="AER196" s="158"/>
      <c r="AES196" s="158"/>
      <c r="AET196" s="158"/>
      <c r="AEU196" s="158"/>
      <c r="AEV196" s="158"/>
      <c r="AEW196" s="158"/>
      <c r="AEX196" s="158"/>
      <c r="AEY196" s="158"/>
      <c r="AEZ196" s="158"/>
      <c r="AFA196" s="158"/>
      <c r="AFB196" s="158"/>
      <c r="AFC196" s="158"/>
      <c r="AFD196" s="158"/>
    </row>
    <row r="197" spans="1:836" s="151" customFormat="1" ht="20.100000000000001" customHeight="1" outlineLevel="1">
      <c r="A197" s="122" t="s">
        <v>546</v>
      </c>
      <c r="B197" s="123" t="s">
        <v>374</v>
      </c>
      <c r="C197" s="124" t="s">
        <v>547</v>
      </c>
      <c r="D197" s="125"/>
      <c r="E197" s="171"/>
      <c r="F197" s="218">
        <f>MIN(F198:F201)</f>
        <v>0</v>
      </c>
      <c r="G197" s="218">
        <f>MAX(G198:G201)</f>
        <v>0</v>
      </c>
      <c r="H197" s="126">
        <f t="shared" si="98"/>
        <v>1</v>
      </c>
      <c r="I197" s="127">
        <f t="shared" ca="1" si="105"/>
        <v>1</v>
      </c>
      <c r="J197" s="205">
        <f ca="1">AVERAGE(J198:J201)*2</f>
        <v>-120</v>
      </c>
      <c r="K197" s="97">
        <f ca="1">I197+J197/H197</f>
        <v>-119</v>
      </c>
      <c r="IP197" s="172"/>
      <c r="IQ197" s="172"/>
      <c r="IR197" s="172"/>
      <c r="IS197" s="172"/>
      <c r="IT197" s="172"/>
      <c r="IU197" s="172"/>
      <c r="IV197" s="172"/>
      <c r="JK197" s="172"/>
      <c r="JL197" s="172"/>
      <c r="JM197" s="172"/>
      <c r="JN197" s="172"/>
      <c r="JO197" s="172"/>
      <c r="JP197" s="172"/>
      <c r="JQ197" s="172"/>
      <c r="PP197" s="172"/>
      <c r="PQ197" s="172"/>
      <c r="PR197" s="172"/>
      <c r="PS197" s="172"/>
      <c r="PT197" s="172"/>
      <c r="PU197" s="172"/>
      <c r="PV197" s="172"/>
      <c r="QK197" s="172"/>
      <c r="QL197" s="172"/>
      <c r="QM197" s="172"/>
      <c r="QN197" s="172"/>
      <c r="QO197" s="172"/>
      <c r="QP197" s="172"/>
      <c r="QQ197" s="172"/>
    </row>
    <row r="198" spans="1:836" s="159" customFormat="1" ht="20.100000000000001" customHeight="1" outlineLevel="4">
      <c r="A198" s="166"/>
      <c r="B198" s="162" t="s">
        <v>502</v>
      </c>
      <c r="C198" s="100" t="s">
        <v>548</v>
      </c>
      <c r="D198" s="110"/>
      <c r="E198" s="167"/>
      <c r="F198" s="211"/>
      <c r="G198" s="212"/>
      <c r="H198" s="156">
        <v>60</v>
      </c>
      <c r="I198" s="157">
        <f t="shared" ca="1" si="105"/>
        <v>1</v>
      </c>
      <c r="J198" s="207">
        <f t="shared" ref="J198:J201" ca="1" si="121">H198*K198-H198*I198</f>
        <v>-60</v>
      </c>
      <c r="K198" s="111">
        <v>0</v>
      </c>
      <c r="L198" s="158"/>
      <c r="M198" s="158"/>
      <c r="N198" s="158"/>
      <c r="O198" s="158"/>
      <c r="P198" s="158"/>
      <c r="Q198" s="158"/>
      <c r="R198" s="158"/>
      <c r="S198" s="158"/>
      <c r="T198" s="158"/>
      <c r="U198" s="158"/>
      <c r="V198" s="158"/>
      <c r="W198" s="158"/>
      <c r="X198" s="158"/>
      <c r="Y198" s="158"/>
      <c r="Z198" s="158"/>
      <c r="AA198" s="158"/>
      <c r="AB198" s="158"/>
      <c r="AC198" s="158"/>
      <c r="AD198" s="158"/>
      <c r="AE198" s="158"/>
      <c r="AF198" s="158"/>
      <c r="AG198" s="158"/>
      <c r="AH198" s="158"/>
      <c r="AI198" s="158"/>
      <c r="AJ198" s="158"/>
      <c r="AK198" s="158"/>
      <c r="AL198" s="158"/>
      <c r="AM198" s="158"/>
      <c r="AN198" s="158"/>
      <c r="AO198" s="158"/>
      <c r="AP198" s="158"/>
      <c r="AQ198" s="158"/>
      <c r="AR198" s="158"/>
      <c r="AS198" s="158"/>
      <c r="AT198" s="158"/>
      <c r="AU198" s="158"/>
      <c r="AV198" s="158"/>
      <c r="AW198" s="158"/>
      <c r="AX198" s="158"/>
      <c r="AY198" s="158"/>
      <c r="AZ198" s="158"/>
      <c r="BA198" s="158"/>
      <c r="BB198" s="158"/>
      <c r="BC198" s="158"/>
      <c r="BD198" s="158"/>
      <c r="BE198" s="158"/>
      <c r="BF198" s="158"/>
      <c r="BG198" s="158"/>
      <c r="BH198" s="158"/>
      <c r="BI198" s="158"/>
      <c r="BJ198" s="158"/>
      <c r="BK198" s="158"/>
      <c r="BL198" s="158"/>
      <c r="BM198" s="158"/>
      <c r="BN198" s="158"/>
      <c r="BO198" s="158"/>
      <c r="BP198" s="158"/>
      <c r="BQ198" s="158"/>
      <c r="BR198" s="158"/>
      <c r="BS198" s="158"/>
      <c r="BT198" s="158"/>
      <c r="BU198" s="158"/>
      <c r="BV198" s="158"/>
      <c r="BW198" s="158"/>
      <c r="BX198" s="158"/>
      <c r="BY198" s="158"/>
      <c r="BZ198" s="158"/>
      <c r="CA198" s="158"/>
      <c r="CB198" s="158"/>
      <c r="CC198" s="158"/>
      <c r="CD198" s="158"/>
      <c r="CE198" s="158"/>
      <c r="CF198" s="158"/>
      <c r="CG198" s="158"/>
      <c r="CH198" s="158"/>
      <c r="CI198" s="158"/>
      <c r="CJ198" s="158"/>
      <c r="CK198" s="158"/>
      <c r="CL198" s="158"/>
      <c r="CM198" s="158"/>
      <c r="CN198" s="158"/>
      <c r="CO198" s="158"/>
      <c r="CP198" s="158"/>
      <c r="CQ198" s="158"/>
      <c r="CR198" s="158"/>
      <c r="CS198" s="158"/>
      <c r="CT198" s="158"/>
      <c r="CU198" s="158"/>
      <c r="CV198" s="158"/>
      <c r="CW198" s="158"/>
      <c r="CX198" s="158"/>
      <c r="CY198" s="158"/>
      <c r="CZ198" s="158"/>
      <c r="DA198" s="158"/>
      <c r="DB198" s="158"/>
      <c r="DC198" s="158"/>
      <c r="DD198" s="158"/>
      <c r="DE198" s="158"/>
      <c r="DF198" s="158"/>
      <c r="DG198" s="158"/>
      <c r="DH198" s="158"/>
      <c r="DI198" s="158"/>
      <c r="DJ198" s="158"/>
      <c r="DK198" s="158"/>
      <c r="DL198" s="158"/>
      <c r="DM198" s="158"/>
      <c r="DN198" s="158"/>
      <c r="DO198" s="158"/>
      <c r="DP198" s="158"/>
      <c r="DQ198" s="158"/>
      <c r="DR198" s="158"/>
      <c r="DS198" s="158"/>
      <c r="DT198" s="158"/>
      <c r="DU198" s="158"/>
      <c r="DV198" s="158"/>
      <c r="DW198" s="158"/>
      <c r="DX198" s="158"/>
      <c r="DY198" s="158"/>
      <c r="DZ198" s="158"/>
      <c r="EA198" s="158"/>
      <c r="EB198" s="158"/>
      <c r="EC198" s="158"/>
      <c r="ED198" s="158"/>
      <c r="EE198" s="158"/>
      <c r="EF198" s="158"/>
      <c r="EG198" s="158"/>
      <c r="EH198" s="158"/>
      <c r="EI198" s="158"/>
      <c r="EJ198" s="158"/>
      <c r="EK198" s="158"/>
      <c r="EL198" s="158"/>
      <c r="EM198" s="158"/>
      <c r="EN198" s="158"/>
      <c r="EO198" s="158"/>
      <c r="EP198" s="158"/>
      <c r="EQ198" s="158"/>
      <c r="ER198" s="158"/>
      <c r="ES198" s="158"/>
      <c r="ET198" s="158"/>
      <c r="EU198" s="158"/>
      <c r="EV198" s="158"/>
      <c r="EW198" s="158"/>
      <c r="EX198" s="158"/>
      <c r="EY198" s="158"/>
      <c r="EZ198" s="158"/>
      <c r="FA198" s="158"/>
      <c r="FB198" s="158"/>
      <c r="FC198" s="158"/>
      <c r="FD198" s="158"/>
      <c r="FE198" s="158"/>
      <c r="FF198" s="158"/>
      <c r="FG198" s="158"/>
      <c r="FH198" s="158"/>
      <c r="FI198" s="158"/>
      <c r="FJ198" s="158"/>
      <c r="FK198" s="158"/>
      <c r="FL198" s="158"/>
      <c r="FM198" s="158"/>
      <c r="FN198" s="158"/>
      <c r="FO198" s="158"/>
      <c r="FP198" s="158"/>
      <c r="FQ198" s="158"/>
      <c r="FR198" s="158"/>
      <c r="FS198" s="158"/>
      <c r="FT198" s="158"/>
      <c r="FU198" s="158"/>
      <c r="FV198" s="158"/>
      <c r="FW198" s="158"/>
      <c r="FX198" s="158"/>
      <c r="FY198" s="158"/>
      <c r="FZ198" s="158"/>
      <c r="GA198" s="158"/>
      <c r="GB198" s="158"/>
      <c r="GC198" s="158"/>
      <c r="GD198" s="158"/>
      <c r="GE198" s="158"/>
      <c r="GF198" s="158"/>
      <c r="GG198" s="158"/>
      <c r="GH198" s="158"/>
      <c r="GI198" s="158"/>
      <c r="GJ198" s="158"/>
      <c r="GK198" s="158"/>
      <c r="GL198" s="158"/>
      <c r="GM198" s="158"/>
      <c r="GN198" s="158"/>
      <c r="GO198" s="158"/>
      <c r="GP198" s="158"/>
      <c r="GQ198" s="158"/>
      <c r="GR198" s="158"/>
      <c r="GS198" s="158"/>
      <c r="GT198" s="158"/>
      <c r="GU198" s="158"/>
      <c r="GV198" s="158"/>
      <c r="GW198" s="158"/>
      <c r="GX198" s="158"/>
      <c r="GY198" s="158"/>
      <c r="GZ198" s="158"/>
      <c r="HA198" s="158"/>
      <c r="HB198" s="158"/>
      <c r="HC198" s="158"/>
      <c r="HD198" s="158"/>
      <c r="HE198" s="158"/>
      <c r="HF198" s="158"/>
      <c r="HG198" s="158"/>
      <c r="HH198" s="158"/>
      <c r="HI198" s="158"/>
      <c r="HJ198" s="158"/>
      <c r="HK198" s="158"/>
      <c r="HL198" s="158"/>
      <c r="HM198" s="158"/>
      <c r="HN198" s="158"/>
      <c r="HO198" s="158"/>
      <c r="HP198" s="158"/>
      <c r="HQ198" s="158"/>
      <c r="HR198" s="158"/>
      <c r="HS198" s="158"/>
      <c r="HT198" s="158"/>
      <c r="HU198" s="158"/>
      <c r="HV198" s="158"/>
      <c r="HW198" s="158"/>
      <c r="HX198" s="158"/>
      <c r="HY198" s="158"/>
      <c r="HZ198" s="158"/>
      <c r="IA198" s="158"/>
      <c r="IB198" s="158"/>
      <c r="IC198" s="158"/>
      <c r="ID198" s="158"/>
      <c r="IE198" s="158"/>
      <c r="IF198" s="158"/>
      <c r="IG198" s="158"/>
      <c r="IH198" s="158"/>
      <c r="II198" s="158"/>
      <c r="IJ198" s="158"/>
      <c r="IK198" s="158"/>
      <c r="IL198" s="158"/>
      <c r="IM198" s="158"/>
      <c r="IN198" s="158"/>
      <c r="IO198" s="158"/>
      <c r="IP198" s="158"/>
      <c r="IQ198" s="158"/>
      <c r="IR198" s="158"/>
      <c r="IS198" s="158"/>
      <c r="IT198" s="158"/>
      <c r="IU198" s="158"/>
      <c r="IV198" s="158"/>
      <c r="IW198" s="158"/>
      <c r="IX198" s="158"/>
      <c r="IY198" s="158"/>
      <c r="IZ198" s="158"/>
      <c r="JA198" s="158"/>
      <c r="JB198" s="158"/>
      <c r="JC198" s="158"/>
      <c r="JD198" s="158"/>
      <c r="JE198" s="158"/>
      <c r="JF198" s="158"/>
      <c r="JG198" s="158"/>
      <c r="JH198" s="158"/>
      <c r="JI198" s="158"/>
      <c r="JJ198" s="158"/>
      <c r="JK198" s="158"/>
      <c r="JL198" s="158"/>
      <c r="JM198" s="158"/>
      <c r="JN198" s="158"/>
      <c r="JO198" s="158"/>
      <c r="JP198" s="158"/>
      <c r="JQ198" s="158"/>
      <c r="JR198" s="158"/>
      <c r="JS198" s="158"/>
      <c r="JT198" s="158"/>
      <c r="JU198" s="158"/>
      <c r="JV198" s="158"/>
      <c r="JW198" s="158"/>
      <c r="JX198" s="158"/>
      <c r="JY198" s="158"/>
      <c r="JZ198" s="158"/>
      <c r="KA198" s="158"/>
      <c r="KB198" s="158"/>
      <c r="KC198" s="158"/>
      <c r="KD198" s="158"/>
      <c r="KE198" s="158"/>
      <c r="KF198" s="158"/>
      <c r="KG198" s="158"/>
      <c r="KH198" s="158"/>
      <c r="KI198" s="158"/>
      <c r="KJ198" s="158"/>
      <c r="KK198" s="158"/>
      <c r="KL198" s="158"/>
      <c r="KM198" s="158"/>
      <c r="KN198" s="158"/>
      <c r="KO198" s="158"/>
      <c r="KP198" s="158"/>
      <c r="KQ198" s="158"/>
      <c r="KR198" s="158"/>
      <c r="KS198" s="158"/>
      <c r="KT198" s="158"/>
      <c r="KU198" s="158"/>
      <c r="KV198" s="158"/>
      <c r="KW198" s="158"/>
      <c r="KX198" s="158"/>
      <c r="KY198" s="158"/>
      <c r="KZ198" s="158"/>
      <c r="LA198" s="158"/>
      <c r="LB198" s="158"/>
      <c r="LC198" s="158"/>
      <c r="LD198" s="158"/>
      <c r="LE198" s="158"/>
      <c r="LF198" s="158"/>
      <c r="LG198" s="158"/>
      <c r="LH198" s="158"/>
      <c r="LI198" s="158"/>
      <c r="LJ198" s="158"/>
      <c r="LK198" s="158"/>
      <c r="LL198" s="158"/>
      <c r="LM198" s="158"/>
      <c r="LN198" s="158"/>
      <c r="LO198" s="158"/>
      <c r="LP198" s="158"/>
      <c r="LQ198" s="158"/>
      <c r="LR198" s="158"/>
      <c r="LS198" s="158"/>
      <c r="LT198" s="158"/>
      <c r="LU198" s="158"/>
      <c r="LV198" s="158"/>
      <c r="LW198" s="158"/>
      <c r="LX198" s="158"/>
      <c r="LY198" s="158"/>
      <c r="LZ198" s="158"/>
      <c r="MA198" s="158"/>
      <c r="MB198" s="158"/>
      <c r="MC198" s="158"/>
      <c r="MD198" s="158"/>
      <c r="ME198" s="158"/>
      <c r="MF198" s="158"/>
      <c r="MG198" s="158"/>
      <c r="MH198" s="158"/>
      <c r="MI198" s="158"/>
      <c r="MJ198" s="158"/>
      <c r="MK198" s="158"/>
      <c r="ML198" s="158"/>
      <c r="MM198" s="158"/>
      <c r="MN198" s="158"/>
      <c r="MO198" s="158"/>
      <c r="MP198" s="158"/>
      <c r="MQ198" s="158"/>
      <c r="MR198" s="158"/>
      <c r="MS198" s="158"/>
      <c r="MT198" s="158"/>
      <c r="MU198" s="158"/>
      <c r="MV198" s="158"/>
      <c r="MW198" s="158"/>
      <c r="MX198" s="158"/>
      <c r="MY198" s="158"/>
      <c r="MZ198" s="158"/>
      <c r="NA198" s="158"/>
      <c r="NB198" s="158"/>
      <c r="NC198" s="158"/>
      <c r="ND198" s="158"/>
      <c r="NE198" s="158"/>
      <c r="NF198" s="158"/>
      <c r="NG198" s="158"/>
      <c r="NH198" s="158"/>
      <c r="NI198" s="158"/>
      <c r="NJ198" s="158"/>
      <c r="NK198" s="158"/>
      <c r="NL198" s="158"/>
      <c r="NM198" s="158"/>
      <c r="NN198" s="158"/>
      <c r="NO198" s="158"/>
      <c r="NP198" s="158"/>
      <c r="NQ198" s="158"/>
      <c r="NR198" s="158"/>
      <c r="NS198" s="158"/>
      <c r="NT198" s="158"/>
      <c r="NU198" s="158"/>
      <c r="NV198" s="158"/>
      <c r="NW198" s="158"/>
      <c r="NX198" s="158"/>
      <c r="NY198" s="158"/>
      <c r="NZ198" s="158"/>
      <c r="OA198" s="158"/>
      <c r="OB198" s="158"/>
      <c r="OC198" s="158"/>
      <c r="OD198" s="158"/>
      <c r="OE198" s="158"/>
      <c r="OF198" s="158"/>
      <c r="OG198" s="158"/>
      <c r="OH198" s="158"/>
      <c r="OI198" s="158"/>
      <c r="OJ198" s="158"/>
      <c r="OK198" s="158"/>
      <c r="OL198" s="158"/>
      <c r="OM198" s="158"/>
      <c r="ON198" s="158"/>
      <c r="OO198" s="158"/>
      <c r="OP198" s="158"/>
      <c r="OQ198" s="158"/>
      <c r="OR198" s="158"/>
      <c r="OS198" s="158"/>
      <c r="OT198" s="158"/>
      <c r="OU198" s="158"/>
      <c r="OV198" s="158"/>
      <c r="OW198" s="158"/>
      <c r="OX198" s="158"/>
      <c r="OY198" s="158"/>
      <c r="OZ198" s="158"/>
      <c r="PA198" s="158"/>
      <c r="PB198" s="158"/>
      <c r="PC198" s="158"/>
      <c r="PD198" s="158"/>
      <c r="PE198" s="158"/>
      <c r="PF198" s="158"/>
      <c r="PG198" s="158"/>
      <c r="PH198" s="158"/>
      <c r="PI198" s="158"/>
      <c r="PJ198" s="158"/>
      <c r="PK198" s="158"/>
      <c r="PL198" s="158"/>
      <c r="PM198" s="158"/>
      <c r="PN198" s="158"/>
      <c r="PO198" s="158"/>
      <c r="PP198" s="158"/>
      <c r="PQ198" s="158"/>
      <c r="PR198" s="158"/>
      <c r="PS198" s="158"/>
      <c r="PT198" s="158"/>
      <c r="PU198" s="158"/>
      <c r="PV198" s="158"/>
      <c r="PW198" s="158"/>
      <c r="PX198" s="158"/>
      <c r="PY198" s="158"/>
      <c r="PZ198" s="158"/>
      <c r="QA198" s="158"/>
      <c r="QB198" s="158"/>
      <c r="QC198" s="158"/>
      <c r="QD198" s="158"/>
      <c r="QE198" s="158"/>
      <c r="QF198" s="158"/>
      <c r="QG198" s="158"/>
      <c r="QH198" s="158"/>
      <c r="QI198" s="158"/>
      <c r="QJ198" s="158"/>
      <c r="QK198" s="158"/>
      <c r="QL198" s="158"/>
      <c r="QM198" s="158"/>
      <c r="QN198" s="158"/>
      <c r="QO198" s="158"/>
      <c r="QP198" s="158"/>
      <c r="QQ198" s="158"/>
      <c r="QR198" s="158"/>
      <c r="QS198" s="158"/>
      <c r="QT198" s="158"/>
      <c r="QU198" s="158"/>
      <c r="QV198" s="158"/>
      <c r="QW198" s="158"/>
      <c r="QX198" s="158"/>
      <c r="QY198" s="158"/>
      <c r="QZ198" s="158"/>
      <c r="RA198" s="158"/>
      <c r="RB198" s="158"/>
      <c r="RC198" s="158"/>
      <c r="RD198" s="158"/>
      <c r="RE198" s="158"/>
      <c r="RF198" s="158"/>
      <c r="RG198" s="158"/>
      <c r="RH198" s="158"/>
      <c r="RI198" s="158"/>
      <c r="RJ198" s="158"/>
      <c r="RK198" s="158"/>
      <c r="RL198" s="158"/>
      <c r="RM198" s="158"/>
      <c r="RN198" s="158"/>
      <c r="RO198" s="158"/>
      <c r="RP198" s="158"/>
      <c r="RQ198" s="158"/>
      <c r="RR198" s="158"/>
      <c r="RS198" s="158"/>
      <c r="RT198" s="158"/>
      <c r="RU198" s="158"/>
      <c r="RV198" s="158"/>
      <c r="RW198" s="158"/>
      <c r="RX198" s="158"/>
      <c r="RY198" s="158"/>
      <c r="RZ198" s="158"/>
      <c r="SA198" s="158"/>
      <c r="SB198" s="158"/>
      <c r="SC198" s="158"/>
      <c r="SD198" s="158"/>
      <c r="SE198" s="158"/>
      <c r="SF198" s="158"/>
      <c r="SG198" s="158"/>
      <c r="SH198" s="158"/>
      <c r="SI198" s="158"/>
      <c r="SJ198" s="158"/>
      <c r="SK198" s="158"/>
      <c r="SL198" s="158"/>
      <c r="SM198" s="158"/>
      <c r="SN198" s="158"/>
      <c r="SO198" s="158"/>
      <c r="SP198" s="158"/>
      <c r="SQ198" s="158"/>
      <c r="SR198" s="158"/>
      <c r="SS198" s="158"/>
      <c r="ST198" s="158"/>
      <c r="SU198" s="158"/>
      <c r="SV198" s="158"/>
      <c r="SW198" s="158"/>
      <c r="SX198" s="158"/>
      <c r="SY198" s="158"/>
      <c r="SZ198" s="158"/>
      <c r="TA198" s="158"/>
      <c r="TB198" s="158"/>
      <c r="TC198" s="158"/>
      <c r="TD198" s="158"/>
      <c r="TE198" s="158"/>
      <c r="TF198" s="158"/>
      <c r="TG198" s="158"/>
      <c r="TH198" s="158"/>
      <c r="TI198" s="158"/>
      <c r="TJ198" s="158"/>
      <c r="TK198" s="158"/>
      <c r="TL198" s="158"/>
      <c r="TM198" s="158"/>
      <c r="TN198" s="158"/>
      <c r="TO198" s="158"/>
      <c r="TP198" s="158"/>
      <c r="TQ198" s="158"/>
      <c r="TR198" s="158"/>
      <c r="TS198" s="158"/>
      <c r="TT198" s="158"/>
      <c r="TU198" s="158"/>
      <c r="TV198" s="158"/>
      <c r="TW198" s="158"/>
      <c r="TX198" s="158"/>
      <c r="TY198" s="158"/>
      <c r="TZ198" s="158"/>
      <c r="UA198" s="158"/>
      <c r="UB198" s="158"/>
      <c r="UC198" s="158"/>
      <c r="UD198" s="158"/>
      <c r="UE198" s="158"/>
      <c r="UF198" s="158"/>
      <c r="UG198" s="158"/>
      <c r="UH198" s="158"/>
      <c r="UI198" s="158"/>
      <c r="UJ198" s="158"/>
      <c r="UK198" s="158"/>
      <c r="UL198" s="158"/>
      <c r="UM198" s="158"/>
      <c r="UN198" s="158"/>
      <c r="UO198" s="158"/>
      <c r="UP198" s="158"/>
      <c r="UQ198" s="158"/>
      <c r="US198" s="158"/>
      <c r="UT198" s="158"/>
      <c r="UU198" s="158"/>
      <c r="UV198" s="158"/>
      <c r="UW198" s="158"/>
      <c r="UX198" s="158"/>
      <c r="UY198" s="158"/>
      <c r="UZ198" s="158"/>
      <c r="VA198" s="158"/>
      <c r="VB198" s="158"/>
      <c r="VC198" s="158"/>
      <c r="VD198" s="158"/>
      <c r="VE198" s="158"/>
      <c r="VF198" s="158"/>
      <c r="VG198" s="158"/>
      <c r="VH198" s="158"/>
      <c r="VI198" s="158"/>
      <c r="VJ198" s="158"/>
      <c r="VK198" s="158"/>
      <c r="VL198" s="158"/>
      <c r="VN198" s="158"/>
      <c r="VO198" s="158"/>
      <c r="VP198" s="158"/>
      <c r="VQ198" s="158"/>
      <c r="VR198" s="158"/>
      <c r="VS198" s="158"/>
      <c r="VT198" s="158"/>
      <c r="VU198" s="158"/>
      <c r="VV198" s="158"/>
      <c r="VW198" s="158"/>
      <c r="VX198" s="158"/>
      <c r="VY198" s="158"/>
      <c r="VZ198" s="158"/>
      <c r="WA198" s="158"/>
      <c r="WB198" s="158"/>
      <c r="WC198" s="158"/>
      <c r="WD198" s="158"/>
      <c r="WE198" s="158"/>
      <c r="WF198" s="158"/>
      <c r="WG198" s="158"/>
      <c r="WI198" s="158"/>
      <c r="WJ198" s="158"/>
      <c r="WK198" s="158"/>
      <c r="WL198" s="158"/>
      <c r="WM198" s="158"/>
      <c r="WN198" s="158"/>
      <c r="WO198" s="158"/>
      <c r="WP198" s="158"/>
      <c r="WQ198" s="158"/>
      <c r="WR198" s="158"/>
      <c r="WS198" s="158"/>
      <c r="WT198" s="158"/>
      <c r="WU198" s="158"/>
      <c r="WV198" s="158"/>
      <c r="WW198" s="158"/>
      <c r="WX198" s="158"/>
      <c r="WY198" s="158"/>
      <c r="WZ198" s="158"/>
      <c r="XA198" s="158"/>
      <c r="XB198" s="158"/>
      <c r="XD198" s="158"/>
      <c r="XE198" s="158"/>
      <c r="XF198" s="158"/>
      <c r="XG198" s="158"/>
      <c r="XH198" s="158"/>
      <c r="XI198" s="158"/>
      <c r="XJ198" s="158"/>
      <c r="XK198" s="158"/>
      <c r="XL198" s="158"/>
      <c r="XM198" s="158"/>
      <c r="XN198" s="158"/>
      <c r="XO198" s="158"/>
      <c r="XP198" s="158"/>
      <c r="XQ198" s="158"/>
      <c r="XR198" s="158"/>
      <c r="XS198" s="158"/>
      <c r="XT198" s="158"/>
      <c r="XU198" s="158"/>
      <c r="XV198" s="158"/>
      <c r="XW198" s="158"/>
      <c r="XY198" s="158"/>
      <c r="XZ198" s="158"/>
      <c r="YA198" s="158"/>
      <c r="YB198" s="158"/>
      <c r="YC198" s="158"/>
      <c r="YD198" s="158"/>
      <c r="YE198" s="158"/>
      <c r="YF198" s="158"/>
      <c r="YG198" s="158"/>
      <c r="YH198" s="158"/>
      <c r="YI198" s="158"/>
      <c r="YJ198" s="158"/>
      <c r="YK198" s="158"/>
      <c r="YL198" s="158"/>
      <c r="YM198" s="158"/>
      <c r="YN198" s="158"/>
      <c r="YO198" s="158"/>
      <c r="YP198" s="158"/>
      <c r="YQ198" s="158"/>
      <c r="YR198" s="158"/>
      <c r="YT198" s="158"/>
      <c r="YU198" s="158"/>
      <c r="YV198" s="158"/>
      <c r="YW198" s="158"/>
      <c r="YX198" s="158"/>
      <c r="YY198" s="158"/>
      <c r="YZ198" s="158"/>
      <c r="ZA198" s="158"/>
      <c r="ZB198" s="158"/>
      <c r="ZC198" s="158"/>
      <c r="ZD198" s="158"/>
      <c r="ZE198" s="158"/>
      <c r="ZF198" s="158"/>
      <c r="ZG198" s="158"/>
      <c r="ZH198" s="158"/>
      <c r="ZI198" s="158"/>
      <c r="ZJ198" s="158"/>
      <c r="ZK198" s="158"/>
      <c r="ZL198" s="158"/>
      <c r="ZM198" s="158"/>
      <c r="ZO198" s="158"/>
      <c r="ZP198" s="158"/>
      <c r="ZQ198" s="158"/>
      <c r="ZR198" s="158"/>
      <c r="ZS198" s="158"/>
      <c r="ZT198" s="158"/>
      <c r="ZU198" s="158"/>
      <c r="ZV198" s="158"/>
      <c r="ZW198" s="158"/>
      <c r="ZX198" s="158"/>
      <c r="ZY198" s="158"/>
      <c r="ZZ198" s="158"/>
      <c r="AAA198" s="158"/>
      <c r="AAB198" s="158"/>
      <c r="AAC198" s="158"/>
      <c r="AAD198" s="158"/>
      <c r="AAE198" s="158"/>
      <c r="AAF198" s="158"/>
      <c r="AAG198" s="158"/>
      <c r="AAH198" s="158"/>
      <c r="AAJ198" s="158"/>
      <c r="AAK198" s="158"/>
      <c r="AAL198" s="158"/>
      <c r="AAM198" s="158"/>
      <c r="AAN198" s="158"/>
      <c r="AAO198" s="158"/>
      <c r="AAP198" s="158"/>
      <c r="AAQ198" s="158"/>
      <c r="AAR198" s="158"/>
      <c r="AAS198" s="158"/>
      <c r="AAT198" s="158"/>
      <c r="AAU198" s="158"/>
      <c r="AAV198" s="158"/>
      <c r="AAW198" s="158"/>
      <c r="AAX198" s="158"/>
      <c r="AAY198" s="158"/>
      <c r="AAZ198" s="158"/>
      <c r="ABA198" s="158"/>
      <c r="ABB198" s="158"/>
      <c r="ABC198" s="158"/>
      <c r="ABE198" s="158"/>
      <c r="ABF198" s="158"/>
      <c r="ABG198" s="158"/>
      <c r="ABH198" s="158"/>
      <c r="ABI198" s="158"/>
      <c r="ABJ198" s="158"/>
      <c r="ABK198" s="158"/>
      <c r="ABL198" s="158"/>
      <c r="ABM198" s="158"/>
      <c r="ABN198" s="158"/>
      <c r="ABO198" s="158"/>
      <c r="ABP198" s="158"/>
      <c r="ABQ198" s="158"/>
      <c r="ABR198" s="158"/>
      <c r="ABS198" s="158"/>
      <c r="ABT198" s="158"/>
      <c r="ABU198" s="158"/>
      <c r="ABV198" s="158"/>
      <c r="ABW198" s="158"/>
      <c r="ABX198" s="158"/>
      <c r="ABZ198" s="158"/>
      <c r="ACA198" s="158"/>
      <c r="ACB198" s="158"/>
      <c r="ACC198" s="158"/>
      <c r="ACD198" s="158"/>
      <c r="ACE198" s="158"/>
      <c r="ACF198" s="158"/>
      <c r="ACG198" s="158"/>
      <c r="ACH198" s="158"/>
      <c r="ACI198" s="158"/>
      <c r="ACJ198" s="158"/>
      <c r="ACK198" s="158"/>
      <c r="ACL198" s="158"/>
      <c r="ACM198" s="158"/>
      <c r="ACN198" s="158"/>
      <c r="ACO198" s="158"/>
      <c r="ACP198" s="158"/>
      <c r="ACQ198" s="158"/>
      <c r="ACR198" s="158"/>
      <c r="ACS198" s="158"/>
      <c r="ACU198" s="158"/>
      <c r="ACV198" s="158"/>
      <c r="ACW198" s="158"/>
      <c r="ACX198" s="158"/>
      <c r="ACY198" s="158"/>
      <c r="ACZ198" s="158"/>
      <c r="ADA198" s="158"/>
      <c r="ADB198" s="158"/>
      <c r="ADC198" s="158"/>
      <c r="ADD198" s="158"/>
      <c r="ADE198" s="158"/>
      <c r="ADF198" s="158"/>
      <c r="ADG198" s="158"/>
      <c r="ADH198" s="158"/>
      <c r="ADI198" s="158"/>
      <c r="ADJ198" s="158"/>
      <c r="ADK198" s="158"/>
      <c r="ADL198" s="158"/>
      <c r="ADM198" s="158"/>
      <c r="ADN198" s="158"/>
      <c r="ADP198" s="158"/>
      <c r="ADQ198" s="158"/>
      <c r="ADR198" s="158"/>
      <c r="ADS198" s="158"/>
      <c r="ADT198" s="158"/>
      <c r="ADU198" s="158"/>
      <c r="ADV198" s="158"/>
      <c r="ADW198" s="158"/>
      <c r="ADX198" s="158"/>
      <c r="ADY198" s="158"/>
      <c r="ADZ198" s="158"/>
      <c r="AEA198" s="158"/>
      <c r="AEB198" s="158"/>
      <c r="AEC198" s="158"/>
      <c r="AED198" s="158"/>
      <c r="AEE198" s="158"/>
      <c r="AEF198" s="158"/>
      <c r="AEG198" s="158"/>
      <c r="AEH198" s="158"/>
      <c r="AEI198" s="158"/>
      <c r="AEK198" s="158"/>
      <c r="AEL198" s="158"/>
      <c r="AEM198" s="158"/>
      <c r="AEN198" s="158"/>
      <c r="AEO198" s="158"/>
      <c r="AEP198" s="158"/>
      <c r="AEQ198" s="158"/>
      <c r="AER198" s="158"/>
      <c r="AES198" s="158"/>
      <c r="AET198" s="158"/>
      <c r="AEU198" s="158"/>
      <c r="AEV198" s="158"/>
      <c r="AEW198" s="158"/>
      <c r="AEX198" s="158"/>
      <c r="AEY198" s="158"/>
      <c r="AEZ198" s="158"/>
      <c r="AFA198" s="158"/>
      <c r="AFB198" s="158"/>
      <c r="AFC198" s="158"/>
      <c r="AFD198" s="158"/>
    </row>
    <row r="199" spans="1:836" s="159" customFormat="1" ht="20.100000000000001" customHeight="1" outlineLevel="4">
      <c r="A199" s="166"/>
      <c r="B199" s="162" t="s">
        <v>504</v>
      </c>
      <c r="C199" s="100" t="s">
        <v>548</v>
      </c>
      <c r="D199" s="110"/>
      <c r="E199" s="167"/>
      <c r="F199" s="211"/>
      <c r="G199" s="212"/>
      <c r="H199" s="156">
        <v>60</v>
      </c>
      <c r="I199" s="157">
        <f t="shared" ca="1" si="105"/>
        <v>1</v>
      </c>
      <c r="J199" s="207">
        <f t="shared" ca="1" si="121"/>
        <v>-60</v>
      </c>
      <c r="K199" s="111">
        <v>0</v>
      </c>
      <c r="L199" s="158"/>
      <c r="M199" s="158"/>
      <c r="N199" s="158"/>
      <c r="O199" s="158"/>
      <c r="P199" s="158"/>
      <c r="Q199" s="158"/>
      <c r="R199" s="158"/>
      <c r="S199" s="158"/>
      <c r="T199" s="158"/>
      <c r="U199" s="158"/>
      <c r="V199" s="158"/>
      <c r="W199" s="158"/>
      <c r="X199" s="158"/>
      <c r="Y199" s="158"/>
      <c r="Z199" s="158"/>
      <c r="AA199" s="158"/>
      <c r="AB199" s="158"/>
      <c r="AC199" s="158"/>
      <c r="AD199" s="158"/>
      <c r="AE199" s="158"/>
      <c r="AF199" s="158"/>
      <c r="AG199" s="158"/>
      <c r="AH199" s="158"/>
      <c r="AI199" s="158"/>
      <c r="AJ199" s="158"/>
      <c r="AK199" s="158"/>
      <c r="AL199" s="158"/>
      <c r="AM199" s="158"/>
      <c r="AN199" s="158"/>
      <c r="AO199" s="158"/>
      <c r="AP199" s="158"/>
      <c r="AQ199" s="158"/>
      <c r="AR199" s="158"/>
      <c r="AS199" s="158"/>
      <c r="AT199" s="158"/>
      <c r="AU199" s="158"/>
      <c r="AV199" s="158"/>
      <c r="AW199" s="158"/>
      <c r="AX199" s="158"/>
      <c r="AY199" s="158"/>
      <c r="AZ199" s="158"/>
      <c r="BA199" s="158"/>
      <c r="BB199" s="158"/>
      <c r="BC199" s="158"/>
      <c r="BD199" s="158"/>
      <c r="BE199" s="158"/>
      <c r="BF199" s="158"/>
      <c r="BG199" s="158"/>
      <c r="BH199" s="158"/>
      <c r="BI199" s="158"/>
      <c r="BJ199" s="158"/>
      <c r="BK199" s="158"/>
      <c r="BL199" s="158"/>
      <c r="BM199" s="158"/>
      <c r="BN199" s="158"/>
      <c r="BO199" s="158"/>
      <c r="BP199" s="158"/>
      <c r="BQ199" s="158"/>
      <c r="BR199" s="158"/>
      <c r="BS199" s="158"/>
      <c r="BT199" s="158"/>
      <c r="BU199" s="158"/>
      <c r="BV199" s="158"/>
      <c r="BW199" s="158"/>
      <c r="BX199" s="158"/>
      <c r="BY199" s="158"/>
      <c r="BZ199" s="158"/>
      <c r="CA199" s="158"/>
      <c r="CB199" s="158"/>
      <c r="CC199" s="158"/>
      <c r="CD199" s="158"/>
      <c r="CE199" s="158"/>
      <c r="CF199" s="158"/>
      <c r="CG199" s="158"/>
      <c r="CH199" s="158"/>
      <c r="CI199" s="158"/>
      <c r="CJ199" s="158"/>
      <c r="CK199" s="158"/>
      <c r="CL199" s="158"/>
      <c r="CM199" s="158"/>
      <c r="CN199" s="158"/>
      <c r="CO199" s="158"/>
      <c r="CP199" s="158"/>
      <c r="CQ199" s="158"/>
      <c r="CR199" s="158"/>
      <c r="CS199" s="158"/>
      <c r="CT199" s="158"/>
      <c r="CU199" s="158"/>
      <c r="CV199" s="158"/>
      <c r="CW199" s="158"/>
      <c r="CX199" s="158"/>
      <c r="CY199" s="158"/>
      <c r="CZ199" s="158"/>
      <c r="DA199" s="158"/>
      <c r="DB199" s="158"/>
      <c r="DC199" s="158"/>
      <c r="DD199" s="158"/>
      <c r="DE199" s="158"/>
      <c r="DF199" s="158"/>
      <c r="DG199" s="158"/>
      <c r="DH199" s="158"/>
      <c r="DI199" s="158"/>
      <c r="DJ199" s="158"/>
      <c r="DK199" s="158"/>
      <c r="DL199" s="158"/>
      <c r="DM199" s="158"/>
      <c r="DN199" s="158"/>
      <c r="DO199" s="158"/>
      <c r="DP199" s="158"/>
      <c r="DQ199" s="158"/>
      <c r="DR199" s="158"/>
      <c r="DS199" s="158"/>
      <c r="DT199" s="158"/>
      <c r="DU199" s="158"/>
      <c r="DV199" s="158"/>
      <c r="DW199" s="158"/>
      <c r="DX199" s="158"/>
      <c r="DY199" s="158"/>
      <c r="DZ199" s="158"/>
      <c r="EA199" s="158"/>
      <c r="EB199" s="158"/>
      <c r="EC199" s="158"/>
      <c r="ED199" s="158"/>
      <c r="EE199" s="158"/>
      <c r="EF199" s="158"/>
      <c r="EG199" s="158"/>
      <c r="EH199" s="158"/>
      <c r="EI199" s="158"/>
      <c r="EJ199" s="158"/>
      <c r="EK199" s="158"/>
      <c r="EL199" s="158"/>
      <c r="EM199" s="158"/>
      <c r="EN199" s="158"/>
      <c r="EO199" s="158"/>
      <c r="EP199" s="158"/>
      <c r="EQ199" s="158"/>
      <c r="ER199" s="158"/>
      <c r="ES199" s="158"/>
      <c r="ET199" s="158"/>
      <c r="EU199" s="158"/>
      <c r="EV199" s="158"/>
      <c r="EW199" s="158"/>
      <c r="EX199" s="158"/>
      <c r="EY199" s="158"/>
      <c r="EZ199" s="158"/>
      <c r="FA199" s="158"/>
      <c r="FB199" s="158"/>
      <c r="FC199" s="158"/>
      <c r="FD199" s="158"/>
      <c r="FE199" s="158"/>
      <c r="FF199" s="158"/>
      <c r="FG199" s="158"/>
      <c r="FH199" s="158"/>
      <c r="FI199" s="158"/>
      <c r="FJ199" s="158"/>
      <c r="FK199" s="158"/>
      <c r="FL199" s="158"/>
      <c r="FM199" s="158"/>
      <c r="FN199" s="158"/>
      <c r="FO199" s="158"/>
      <c r="FP199" s="158"/>
      <c r="FQ199" s="158"/>
      <c r="FR199" s="158"/>
      <c r="FS199" s="158"/>
      <c r="FT199" s="158"/>
      <c r="FU199" s="158"/>
      <c r="FV199" s="158"/>
      <c r="FW199" s="158"/>
      <c r="FX199" s="158"/>
      <c r="FY199" s="158"/>
      <c r="FZ199" s="158"/>
      <c r="GA199" s="158"/>
      <c r="GB199" s="158"/>
      <c r="GC199" s="158"/>
      <c r="GD199" s="158"/>
      <c r="GE199" s="158"/>
      <c r="GF199" s="158"/>
      <c r="GG199" s="158"/>
      <c r="GH199" s="158"/>
      <c r="GI199" s="158"/>
      <c r="GJ199" s="158"/>
      <c r="GK199" s="158"/>
      <c r="GL199" s="158"/>
      <c r="GM199" s="158"/>
      <c r="GN199" s="158"/>
      <c r="GO199" s="158"/>
      <c r="GP199" s="158"/>
      <c r="GQ199" s="158"/>
      <c r="GR199" s="158"/>
      <c r="GS199" s="158"/>
      <c r="GT199" s="158"/>
      <c r="GU199" s="158"/>
      <c r="GV199" s="158"/>
      <c r="GW199" s="158"/>
      <c r="GX199" s="158"/>
      <c r="GY199" s="158"/>
      <c r="GZ199" s="158"/>
      <c r="HA199" s="158"/>
      <c r="HB199" s="158"/>
      <c r="HC199" s="158"/>
      <c r="HD199" s="158"/>
      <c r="HE199" s="158"/>
      <c r="HF199" s="158"/>
      <c r="HG199" s="158"/>
      <c r="HH199" s="158"/>
      <c r="HI199" s="158"/>
      <c r="HJ199" s="158"/>
      <c r="HK199" s="158"/>
      <c r="HL199" s="158"/>
      <c r="HM199" s="158"/>
      <c r="HN199" s="158"/>
      <c r="HO199" s="158"/>
      <c r="HP199" s="158"/>
      <c r="HQ199" s="158"/>
      <c r="HR199" s="158"/>
      <c r="HS199" s="158"/>
      <c r="HT199" s="158"/>
      <c r="HU199" s="158"/>
      <c r="HV199" s="158"/>
      <c r="HW199" s="158"/>
      <c r="HX199" s="158"/>
      <c r="HY199" s="158"/>
      <c r="HZ199" s="158"/>
      <c r="IA199" s="158"/>
      <c r="IB199" s="158"/>
      <c r="IC199" s="158"/>
      <c r="ID199" s="158"/>
      <c r="IE199" s="158"/>
      <c r="IF199" s="158"/>
      <c r="IG199" s="158"/>
      <c r="IH199" s="158"/>
      <c r="II199" s="158"/>
      <c r="IJ199" s="158"/>
      <c r="IK199" s="158"/>
      <c r="IL199" s="158"/>
      <c r="IM199" s="158"/>
      <c r="IN199" s="158"/>
      <c r="IO199" s="158"/>
      <c r="IP199" s="158"/>
      <c r="IQ199" s="158"/>
      <c r="IR199" s="158"/>
      <c r="IS199" s="158"/>
      <c r="IT199" s="158"/>
      <c r="IU199" s="158"/>
      <c r="IV199" s="158"/>
      <c r="IW199" s="158"/>
      <c r="IX199" s="158"/>
      <c r="IY199" s="158"/>
      <c r="IZ199" s="158"/>
      <c r="JA199" s="158"/>
      <c r="JB199" s="158"/>
      <c r="JC199" s="158"/>
      <c r="JD199" s="158"/>
      <c r="JE199" s="158"/>
      <c r="JF199" s="158"/>
      <c r="JG199" s="158"/>
      <c r="JH199" s="158"/>
      <c r="JI199" s="158"/>
      <c r="JJ199" s="158"/>
      <c r="JK199" s="158"/>
      <c r="JL199" s="158"/>
      <c r="JM199" s="158"/>
      <c r="JN199" s="158"/>
      <c r="JO199" s="158"/>
      <c r="JP199" s="158"/>
      <c r="JQ199" s="158"/>
      <c r="JR199" s="158"/>
      <c r="JS199" s="158"/>
      <c r="JT199" s="158"/>
      <c r="JU199" s="158"/>
      <c r="JV199" s="158"/>
      <c r="JW199" s="158"/>
      <c r="JX199" s="158"/>
      <c r="JY199" s="158"/>
      <c r="JZ199" s="158"/>
      <c r="KA199" s="158"/>
      <c r="KB199" s="158"/>
      <c r="KC199" s="158"/>
      <c r="KD199" s="158"/>
      <c r="KE199" s="158"/>
      <c r="KF199" s="158"/>
      <c r="KG199" s="158"/>
      <c r="KH199" s="158"/>
      <c r="KI199" s="158"/>
      <c r="KJ199" s="158"/>
      <c r="KK199" s="158"/>
      <c r="KL199" s="158"/>
      <c r="KM199" s="158"/>
      <c r="KN199" s="158"/>
      <c r="KO199" s="158"/>
      <c r="KP199" s="158"/>
      <c r="KQ199" s="158"/>
      <c r="KR199" s="158"/>
      <c r="KS199" s="158"/>
      <c r="KT199" s="158"/>
      <c r="KU199" s="158"/>
      <c r="KV199" s="158"/>
      <c r="KW199" s="158"/>
      <c r="KX199" s="158"/>
      <c r="KY199" s="158"/>
      <c r="KZ199" s="158"/>
      <c r="LA199" s="158"/>
      <c r="LB199" s="158"/>
      <c r="LC199" s="158"/>
      <c r="LD199" s="158"/>
      <c r="LE199" s="158"/>
      <c r="LF199" s="158"/>
      <c r="LG199" s="158"/>
      <c r="LH199" s="158"/>
      <c r="LI199" s="158"/>
      <c r="LJ199" s="158"/>
      <c r="LK199" s="158"/>
      <c r="LL199" s="158"/>
      <c r="LM199" s="158"/>
      <c r="LN199" s="158"/>
      <c r="LO199" s="158"/>
      <c r="LP199" s="158"/>
      <c r="LQ199" s="158"/>
      <c r="LR199" s="158"/>
      <c r="LS199" s="158"/>
      <c r="LT199" s="158"/>
      <c r="LU199" s="158"/>
      <c r="LV199" s="158"/>
      <c r="LW199" s="158"/>
      <c r="LX199" s="158"/>
      <c r="LY199" s="158"/>
      <c r="LZ199" s="158"/>
      <c r="MA199" s="158"/>
      <c r="MB199" s="158"/>
      <c r="MC199" s="158"/>
      <c r="MD199" s="158"/>
      <c r="ME199" s="158"/>
      <c r="MF199" s="158"/>
      <c r="MG199" s="158"/>
      <c r="MH199" s="158"/>
      <c r="MI199" s="158"/>
      <c r="MJ199" s="158"/>
      <c r="MK199" s="158"/>
      <c r="ML199" s="158"/>
      <c r="MM199" s="158"/>
      <c r="MN199" s="158"/>
      <c r="MO199" s="158"/>
      <c r="MP199" s="158"/>
      <c r="MQ199" s="158"/>
      <c r="MR199" s="158"/>
      <c r="MS199" s="158"/>
      <c r="MT199" s="158"/>
      <c r="MU199" s="158"/>
      <c r="MV199" s="158"/>
      <c r="MW199" s="158"/>
      <c r="MX199" s="158"/>
      <c r="MY199" s="158"/>
      <c r="MZ199" s="158"/>
      <c r="NA199" s="158"/>
      <c r="NB199" s="158"/>
      <c r="NC199" s="158"/>
      <c r="ND199" s="158"/>
      <c r="NE199" s="158"/>
      <c r="NF199" s="158"/>
      <c r="NG199" s="158"/>
      <c r="NH199" s="158"/>
      <c r="NI199" s="158"/>
      <c r="NJ199" s="158"/>
      <c r="NK199" s="158"/>
      <c r="NL199" s="158"/>
      <c r="NM199" s="158"/>
      <c r="NN199" s="158"/>
      <c r="NO199" s="158"/>
      <c r="NP199" s="158"/>
      <c r="NQ199" s="158"/>
      <c r="NR199" s="158"/>
      <c r="NS199" s="158"/>
      <c r="NT199" s="158"/>
      <c r="NU199" s="158"/>
      <c r="NV199" s="158"/>
      <c r="NW199" s="158"/>
      <c r="NX199" s="158"/>
      <c r="NY199" s="158"/>
      <c r="NZ199" s="158"/>
      <c r="OA199" s="158"/>
      <c r="OB199" s="158"/>
      <c r="OC199" s="158"/>
      <c r="OD199" s="158"/>
      <c r="OE199" s="158"/>
      <c r="OF199" s="158"/>
      <c r="OG199" s="158"/>
      <c r="OH199" s="158"/>
      <c r="OI199" s="158"/>
      <c r="OJ199" s="158"/>
      <c r="OK199" s="158"/>
      <c r="OL199" s="158"/>
      <c r="OM199" s="158"/>
      <c r="ON199" s="158"/>
      <c r="OO199" s="158"/>
      <c r="OP199" s="158"/>
      <c r="OQ199" s="158"/>
      <c r="OR199" s="158"/>
      <c r="OS199" s="158"/>
      <c r="OT199" s="158"/>
      <c r="OU199" s="158"/>
      <c r="OV199" s="158"/>
      <c r="OW199" s="158"/>
      <c r="OX199" s="158"/>
      <c r="OY199" s="158"/>
      <c r="OZ199" s="158"/>
      <c r="PA199" s="158"/>
      <c r="PB199" s="158"/>
      <c r="PC199" s="158"/>
      <c r="PD199" s="158"/>
      <c r="PE199" s="158"/>
      <c r="PF199" s="158"/>
      <c r="PG199" s="158"/>
      <c r="PH199" s="158"/>
      <c r="PI199" s="158"/>
      <c r="PJ199" s="158"/>
      <c r="PK199" s="158"/>
      <c r="PL199" s="158"/>
      <c r="PM199" s="158"/>
      <c r="PN199" s="158"/>
      <c r="PO199" s="158"/>
      <c r="PP199" s="158"/>
      <c r="PQ199" s="158"/>
      <c r="PR199" s="158"/>
      <c r="PS199" s="158"/>
      <c r="PT199" s="158"/>
      <c r="PU199" s="158"/>
      <c r="PV199" s="158"/>
      <c r="PW199" s="158"/>
      <c r="PX199" s="158"/>
      <c r="PY199" s="158"/>
      <c r="PZ199" s="158"/>
      <c r="QA199" s="158"/>
      <c r="QB199" s="158"/>
      <c r="QC199" s="158"/>
      <c r="QD199" s="158"/>
      <c r="QE199" s="158"/>
      <c r="QF199" s="158"/>
      <c r="QG199" s="158"/>
      <c r="QH199" s="158"/>
      <c r="QI199" s="158"/>
      <c r="QJ199" s="158"/>
      <c r="QK199" s="158"/>
      <c r="QL199" s="158"/>
      <c r="QM199" s="158"/>
      <c r="QN199" s="158"/>
      <c r="QO199" s="158"/>
      <c r="QP199" s="158"/>
      <c r="QQ199" s="158"/>
      <c r="QR199" s="158"/>
      <c r="QS199" s="158"/>
      <c r="QT199" s="158"/>
      <c r="QU199" s="158"/>
      <c r="QV199" s="158"/>
      <c r="QW199" s="158"/>
      <c r="QX199" s="158"/>
      <c r="QY199" s="158"/>
      <c r="QZ199" s="158"/>
      <c r="RA199" s="158"/>
      <c r="RB199" s="158"/>
      <c r="RC199" s="158"/>
      <c r="RD199" s="158"/>
      <c r="RE199" s="158"/>
      <c r="RF199" s="158"/>
      <c r="RG199" s="158"/>
      <c r="RH199" s="158"/>
      <c r="RI199" s="158"/>
      <c r="RJ199" s="158"/>
      <c r="RK199" s="158"/>
      <c r="RL199" s="158"/>
      <c r="RM199" s="158"/>
      <c r="RN199" s="158"/>
      <c r="RO199" s="158"/>
      <c r="RP199" s="158"/>
      <c r="RQ199" s="158"/>
      <c r="RR199" s="158"/>
      <c r="RS199" s="158"/>
      <c r="RT199" s="158"/>
      <c r="RU199" s="158"/>
      <c r="RV199" s="158"/>
      <c r="RW199" s="158"/>
      <c r="RX199" s="158"/>
      <c r="RY199" s="158"/>
      <c r="RZ199" s="158"/>
      <c r="SA199" s="158"/>
      <c r="SB199" s="158"/>
      <c r="SC199" s="158"/>
      <c r="SD199" s="158"/>
      <c r="SE199" s="158"/>
      <c r="SF199" s="158"/>
      <c r="SG199" s="158"/>
      <c r="SH199" s="158"/>
      <c r="SI199" s="158"/>
      <c r="SJ199" s="158"/>
      <c r="SK199" s="158"/>
      <c r="SL199" s="158"/>
      <c r="SM199" s="158"/>
      <c r="SN199" s="158"/>
      <c r="SO199" s="158"/>
      <c r="SP199" s="158"/>
      <c r="SQ199" s="158"/>
      <c r="SR199" s="158"/>
      <c r="SS199" s="158"/>
      <c r="ST199" s="158"/>
      <c r="SU199" s="158"/>
      <c r="SV199" s="158"/>
      <c r="SW199" s="158"/>
      <c r="SX199" s="158"/>
      <c r="SY199" s="158"/>
      <c r="SZ199" s="158"/>
      <c r="TA199" s="158"/>
      <c r="TB199" s="158"/>
      <c r="TC199" s="158"/>
      <c r="TD199" s="158"/>
      <c r="TE199" s="158"/>
      <c r="TF199" s="158"/>
      <c r="TG199" s="158"/>
      <c r="TH199" s="158"/>
      <c r="TI199" s="158"/>
      <c r="TJ199" s="158"/>
      <c r="TK199" s="158"/>
      <c r="TL199" s="158"/>
      <c r="TM199" s="158"/>
      <c r="TN199" s="158"/>
      <c r="TO199" s="158"/>
      <c r="TP199" s="158"/>
      <c r="TQ199" s="158"/>
      <c r="TR199" s="158"/>
      <c r="TS199" s="158"/>
      <c r="TT199" s="158"/>
      <c r="TU199" s="158"/>
      <c r="TV199" s="158"/>
      <c r="TW199" s="158"/>
      <c r="TX199" s="158"/>
      <c r="TY199" s="158"/>
      <c r="TZ199" s="158"/>
      <c r="UA199" s="158"/>
      <c r="UB199" s="158"/>
      <c r="UC199" s="158"/>
      <c r="UD199" s="158"/>
      <c r="UE199" s="158"/>
      <c r="UF199" s="158"/>
      <c r="UG199" s="158"/>
      <c r="UH199" s="158"/>
      <c r="UI199" s="158"/>
      <c r="UJ199" s="158"/>
      <c r="UK199" s="158"/>
      <c r="UL199" s="158"/>
      <c r="UM199" s="158"/>
      <c r="UN199" s="158"/>
      <c r="UO199" s="158"/>
      <c r="UP199" s="158"/>
      <c r="UQ199" s="158"/>
      <c r="US199" s="158"/>
      <c r="UT199" s="158"/>
      <c r="UU199" s="158"/>
      <c r="UV199" s="158"/>
      <c r="UW199" s="158"/>
      <c r="UX199" s="158"/>
      <c r="UY199" s="158"/>
      <c r="UZ199" s="158"/>
      <c r="VA199" s="158"/>
      <c r="VB199" s="158"/>
      <c r="VC199" s="158"/>
      <c r="VD199" s="158"/>
      <c r="VE199" s="158"/>
      <c r="VF199" s="158"/>
      <c r="VG199" s="158"/>
      <c r="VH199" s="158"/>
      <c r="VI199" s="158"/>
      <c r="VJ199" s="158"/>
      <c r="VK199" s="158"/>
      <c r="VL199" s="158"/>
      <c r="VN199" s="158"/>
      <c r="VO199" s="158"/>
      <c r="VP199" s="158"/>
      <c r="VQ199" s="158"/>
      <c r="VR199" s="158"/>
      <c r="VS199" s="158"/>
      <c r="VT199" s="158"/>
      <c r="VU199" s="158"/>
      <c r="VV199" s="158"/>
      <c r="VW199" s="158"/>
      <c r="VX199" s="158"/>
      <c r="VY199" s="158"/>
      <c r="VZ199" s="158"/>
      <c r="WA199" s="158"/>
      <c r="WB199" s="158"/>
      <c r="WC199" s="158"/>
      <c r="WD199" s="158"/>
      <c r="WE199" s="158"/>
      <c r="WF199" s="158"/>
      <c r="WG199" s="158"/>
      <c r="WI199" s="158"/>
      <c r="WJ199" s="158"/>
      <c r="WK199" s="158"/>
      <c r="WL199" s="158"/>
      <c r="WM199" s="158"/>
      <c r="WN199" s="158"/>
      <c r="WO199" s="158"/>
      <c r="WP199" s="158"/>
      <c r="WQ199" s="158"/>
      <c r="WR199" s="158"/>
      <c r="WS199" s="158"/>
      <c r="WT199" s="158"/>
      <c r="WU199" s="158"/>
      <c r="WV199" s="158"/>
      <c r="WW199" s="158"/>
      <c r="WX199" s="158"/>
      <c r="WY199" s="158"/>
      <c r="WZ199" s="158"/>
      <c r="XA199" s="158"/>
      <c r="XB199" s="158"/>
      <c r="XD199" s="158"/>
      <c r="XE199" s="158"/>
      <c r="XF199" s="158"/>
      <c r="XG199" s="158"/>
      <c r="XH199" s="158"/>
      <c r="XI199" s="158"/>
      <c r="XJ199" s="158"/>
      <c r="XK199" s="158"/>
      <c r="XL199" s="158"/>
      <c r="XM199" s="158"/>
      <c r="XN199" s="158"/>
      <c r="XO199" s="158"/>
      <c r="XP199" s="158"/>
      <c r="XQ199" s="158"/>
      <c r="XR199" s="158"/>
      <c r="XS199" s="158"/>
      <c r="XT199" s="158"/>
      <c r="XU199" s="158"/>
      <c r="XV199" s="158"/>
      <c r="XW199" s="158"/>
      <c r="XY199" s="158"/>
      <c r="XZ199" s="158"/>
      <c r="YA199" s="158"/>
      <c r="YB199" s="158"/>
      <c r="YC199" s="158"/>
      <c r="YD199" s="158"/>
      <c r="YE199" s="158"/>
      <c r="YF199" s="158"/>
      <c r="YG199" s="158"/>
      <c r="YH199" s="158"/>
      <c r="YI199" s="158"/>
      <c r="YJ199" s="158"/>
      <c r="YK199" s="158"/>
      <c r="YL199" s="158"/>
      <c r="YM199" s="158"/>
      <c r="YN199" s="158"/>
      <c r="YO199" s="158"/>
      <c r="YP199" s="158"/>
      <c r="YQ199" s="158"/>
      <c r="YR199" s="158"/>
      <c r="YT199" s="158"/>
      <c r="YU199" s="158"/>
      <c r="YV199" s="158"/>
      <c r="YW199" s="158"/>
      <c r="YX199" s="158"/>
      <c r="YY199" s="158"/>
      <c r="YZ199" s="158"/>
      <c r="ZA199" s="158"/>
      <c r="ZB199" s="158"/>
      <c r="ZC199" s="158"/>
      <c r="ZD199" s="158"/>
      <c r="ZE199" s="158"/>
      <c r="ZF199" s="158"/>
      <c r="ZG199" s="158"/>
      <c r="ZH199" s="158"/>
      <c r="ZI199" s="158"/>
      <c r="ZJ199" s="158"/>
      <c r="ZK199" s="158"/>
      <c r="ZL199" s="158"/>
      <c r="ZM199" s="158"/>
      <c r="ZO199" s="158"/>
      <c r="ZP199" s="158"/>
      <c r="ZQ199" s="158"/>
      <c r="ZR199" s="158"/>
      <c r="ZS199" s="158"/>
      <c r="ZT199" s="158"/>
      <c r="ZU199" s="158"/>
      <c r="ZV199" s="158"/>
      <c r="ZW199" s="158"/>
      <c r="ZX199" s="158"/>
      <c r="ZY199" s="158"/>
      <c r="ZZ199" s="158"/>
      <c r="AAA199" s="158"/>
      <c r="AAB199" s="158"/>
      <c r="AAC199" s="158"/>
      <c r="AAD199" s="158"/>
      <c r="AAE199" s="158"/>
      <c r="AAF199" s="158"/>
      <c r="AAG199" s="158"/>
      <c r="AAH199" s="158"/>
      <c r="AAJ199" s="158"/>
      <c r="AAK199" s="158"/>
      <c r="AAL199" s="158"/>
      <c r="AAM199" s="158"/>
      <c r="AAN199" s="158"/>
      <c r="AAO199" s="158"/>
      <c r="AAP199" s="158"/>
      <c r="AAQ199" s="158"/>
      <c r="AAR199" s="158"/>
      <c r="AAS199" s="158"/>
      <c r="AAT199" s="158"/>
      <c r="AAU199" s="158"/>
      <c r="AAV199" s="158"/>
      <c r="AAW199" s="158"/>
      <c r="AAX199" s="158"/>
      <c r="AAY199" s="158"/>
      <c r="AAZ199" s="158"/>
      <c r="ABA199" s="158"/>
      <c r="ABB199" s="158"/>
      <c r="ABC199" s="158"/>
      <c r="ABE199" s="158"/>
      <c r="ABF199" s="158"/>
      <c r="ABG199" s="158"/>
      <c r="ABH199" s="158"/>
      <c r="ABI199" s="158"/>
      <c r="ABJ199" s="158"/>
      <c r="ABK199" s="158"/>
      <c r="ABL199" s="158"/>
      <c r="ABM199" s="158"/>
      <c r="ABN199" s="158"/>
      <c r="ABO199" s="158"/>
      <c r="ABP199" s="158"/>
      <c r="ABQ199" s="158"/>
      <c r="ABR199" s="158"/>
      <c r="ABS199" s="158"/>
      <c r="ABT199" s="158"/>
      <c r="ABU199" s="158"/>
      <c r="ABV199" s="158"/>
      <c r="ABW199" s="158"/>
      <c r="ABX199" s="158"/>
      <c r="ABZ199" s="158"/>
      <c r="ACA199" s="158"/>
      <c r="ACB199" s="158"/>
      <c r="ACC199" s="158"/>
      <c r="ACD199" s="158"/>
      <c r="ACE199" s="158"/>
      <c r="ACF199" s="158"/>
      <c r="ACG199" s="158"/>
      <c r="ACH199" s="158"/>
      <c r="ACI199" s="158"/>
      <c r="ACJ199" s="158"/>
      <c r="ACK199" s="158"/>
      <c r="ACL199" s="158"/>
      <c r="ACM199" s="158"/>
      <c r="ACN199" s="158"/>
      <c r="ACO199" s="158"/>
      <c r="ACP199" s="158"/>
      <c r="ACQ199" s="158"/>
      <c r="ACR199" s="158"/>
      <c r="ACS199" s="158"/>
      <c r="ACU199" s="158"/>
      <c r="ACV199" s="158"/>
      <c r="ACW199" s="158"/>
      <c r="ACX199" s="158"/>
      <c r="ACY199" s="158"/>
      <c r="ACZ199" s="158"/>
      <c r="ADA199" s="158"/>
      <c r="ADB199" s="158"/>
      <c r="ADC199" s="158"/>
      <c r="ADD199" s="158"/>
      <c r="ADE199" s="158"/>
      <c r="ADF199" s="158"/>
      <c r="ADG199" s="158"/>
      <c r="ADH199" s="158"/>
      <c r="ADI199" s="158"/>
      <c r="ADJ199" s="158"/>
      <c r="ADK199" s="158"/>
      <c r="ADL199" s="158"/>
      <c r="ADM199" s="158"/>
      <c r="ADN199" s="158"/>
      <c r="ADP199" s="158"/>
      <c r="ADQ199" s="158"/>
      <c r="ADR199" s="158"/>
      <c r="ADS199" s="158"/>
      <c r="ADT199" s="158"/>
      <c r="ADU199" s="158"/>
      <c r="ADV199" s="158"/>
      <c r="ADW199" s="158"/>
      <c r="ADX199" s="158"/>
      <c r="ADY199" s="158"/>
      <c r="ADZ199" s="158"/>
      <c r="AEA199" s="158"/>
      <c r="AEB199" s="158"/>
      <c r="AEC199" s="158"/>
      <c r="AED199" s="158"/>
      <c r="AEE199" s="158"/>
      <c r="AEF199" s="158"/>
      <c r="AEG199" s="158"/>
      <c r="AEH199" s="158"/>
      <c r="AEI199" s="158"/>
      <c r="AEK199" s="158"/>
      <c r="AEL199" s="158"/>
      <c r="AEM199" s="158"/>
      <c r="AEN199" s="158"/>
      <c r="AEO199" s="158"/>
      <c r="AEP199" s="158"/>
      <c r="AEQ199" s="158"/>
      <c r="AER199" s="158"/>
      <c r="AES199" s="158"/>
      <c r="AET199" s="158"/>
      <c r="AEU199" s="158"/>
      <c r="AEV199" s="158"/>
      <c r="AEW199" s="158"/>
      <c r="AEX199" s="158"/>
      <c r="AEY199" s="158"/>
      <c r="AEZ199" s="158"/>
      <c r="AFA199" s="158"/>
      <c r="AFB199" s="158"/>
      <c r="AFC199" s="158"/>
      <c r="AFD199" s="158"/>
    </row>
    <row r="200" spans="1:836" s="159" customFormat="1" ht="20.100000000000001" customHeight="1" outlineLevel="4">
      <c r="A200" s="166"/>
      <c r="B200" s="162" t="s">
        <v>505</v>
      </c>
      <c r="C200" s="100" t="s">
        <v>548</v>
      </c>
      <c r="D200" s="110"/>
      <c r="E200" s="167"/>
      <c r="F200" s="211"/>
      <c r="G200" s="212"/>
      <c r="H200" s="156">
        <v>60</v>
      </c>
      <c r="I200" s="157">
        <f t="shared" ref="I200:I211" ca="1" si="122">IF(1&lt;=($E$4-F200)/H200,1,IF(0&gt;=($E$4-F200),0,($E$4-F200)/H200))</f>
        <v>1</v>
      </c>
      <c r="J200" s="207">
        <f t="shared" ca="1" si="121"/>
        <v>-60</v>
      </c>
      <c r="K200" s="111">
        <v>0</v>
      </c>
      <c r="L200" s="158"/>
      <c r="M200" s="158"/>
      <c r="N200" s="158"/>
      <c r="O200" s="158"/>
      <c r="P200" s="158"/>
      <c r="Q200" s="158"/>
      <c r="R200" s="158"/>
      <c r="S200" s="158"/>
      <c r="T200" s="158"/>
      <c r="U200" s="158"/>
      <c r="V200" s="158"/>
      <c r="W200" s="158"/>
      <c r="X200" s="158"/>
      <c r="Y200" s="158"/>
      <c r="Z200" s="158"/>
      <c r="AA200" s="158"/>
      <c r="AB200" s="158"/>
      <c r="AC200" s="158"/>
      <c r="AD200" s="158"/>
      <c r="AE200" s="158"/>
      <c r="AF200" s="158"/>
      <c r="AG200" s="158"/>
      <c r="AH200" s="158"/>
      <c r="AI200" s="158"/>
      <c r="AJ200" s="158"/>
      <c r="AK200" s="158"/>
      <c r="AL200" s="158"/>
      <c r="AM200" s="158"/>
      <c r="AN200" s="158"/>
      <c r="AO200" s="158"/>
      <c r="AP200" s="158"/>
      <c r="AQ200" s="158"/>
      <c r="AR200" s="158"/>
      <c r="AS200" s="158"/>
      <c r="AT200" s="158"/>
      <c r="AU200" s="158"/>
      <c r="AV200" s="158"/>
      <c r="AW200" s="158"/>
      <c r="AX200" s="158"/>
      <c r="AY200" s="158"/>
      <c r="AZ200" s="158"/>
      <c r="BA200" s="158"/>
      <c r="BB200" s="158"/>
      <c r="BC200" s="158"/>
      <c r="BD200" s="158"/>
      <c r="BE200" s="158"/>
      <c r="BF200" s="158"/>
      <c r="BG200" s="158"/>
      <c r="BH200" s="158"/>
      <c r="BI200" s="158"/>
      <c r="BJ200" s="158"/>
      <c r="BK200" s="158"/>
      <c r="BL200" s="158"/>
      <c r="BM200" s="158"/>
      <c r="BN200" s="158"/>
      <c r="BO200" s="158"/>
      <c r="BP200" s="158"/>
      <c r="BQ200" s="158"/>
      <c r="BR200" s="158"/>
      <c r="BS200" s="158"/>
      <c r="BT200" s="158"/>
      <c r="BU200" s="158"/>
      <c r="BV200" s="158"/>
      <c r="BW200" s="158"/>
      <c r="BX200" s="158"/>
      <c r="BY200" s="158"/>
      <c r="BZ200" s="158"/>
      <c r="CA200" s="158"/>
      <c r="CB200" s="158"/>
      <c r="CC200" s="158"/>
      <c r="CD200" s="158"/>
      <c r="CE200" s="158"/>
      <c r="CF200" s="158"/>
      <c r="CG200" s="158"/>
      <c r="CH200" s="158"/>
      <c r="CI200" s="158"/>
      <c r="CJ200" s="158"/>
      <c r="CK200" s="158"/>
      <c r="CL200" s="158"/>
      <c r="CM200" s="158"/>
      <c r="CN200" s="158"/>
      <c r="CO200" s="158"/>
      <c r="CP200" s="158"/>
      <c r="CQ200" s="158"/>
      <c r="CR200" s="158"/>
      <c r="CS200" s="158"/>
      <c r="CT200" s="158"/>
      <c r="CU200" s="158"/>
      <c r="CV200" s="158"/>
      <c r="CW200" s="158"/>
      <c r="CX200" s="158"/>
      <c r="CY200" s="158"/>
      <c r="CZ200" s="158"/>
      <c r="DA200" s="158"/>
      <c r="DB200" s="158"/>
      <c r="DC200" s="158"/>
      <c r="DD200" s="158"/>
      <c r="DE200" s="158"/>
      <c r="DF200" s="158"/>
      <c r="DG200" s="158"/>
      <c r="DH200" s="158"/>
      <c r="DI200" s="158"/>
      <c r="DJ200" s="158"/>
      <c r="DK200" s="158"/>
      <c r="DL200" s="158"/>
      <c r="DM200" s="158"/>
      <c r="DN200" s="158"/>
      <c r="DO200" s="158"/>
      <c r="DP200" s="158"/>
      <c r="DQ200" s="158"/>
      <c r="DR200" s="158"/>
      <c r="DS200" s="158"/>
      <c r="DT200" s="158"/>
      <c r="DU200" s="158"/>
      <c r="DV200" s="158"/>
      <c r="DW200" s="158"/>
      <c r="DX200" s="158"/>
      <c r="DY200" s="158"/>
      <c r="DZ200" s="158"/>
      <c r="EA200" s="158"/>
      <c r="EB200" s="158"/>
      <c r="EC200" s="158"/>
      <c r="ED200" s="158"/>
      <c r="EE200" s="158"/>
      <c r="EF200" s="158"/>
      <c r="EG200" s="158"/>
      <c r="EH200" s="158"/>
      <c r="EI200" s="158"/>
      <c r="EJ200" s="158"/>
      <c r="EK200" s="158"/>
      <c r="EL200" s="158"/>
      <c r="EM200" s="158"/>
      <c r="EN200" s="158"/>
      <c r="EO200" s="158"/>
      <c r="EP200" s="158"/>
      <c r="EQ200" s="158"/>
      <c r="ER200" s="158"/>
      <c r="ES200" s="158"/>
      <c r="ET200" s="158"/>
      <c r="EU200" s="158"/>
      <c r="EV200" s="158"/>
      <c r="EW200" s="158"/>
      <c r="EX200" s="158"/>
      <c r="EY200" s="158"/>
      <c r="EZ200" s="158"/>
      <c r="FA200" s="158"/>
      <c r="FB200" s="158"/>
      <c r="FC200" s="158"/>
      <c r="FD200" s="158"/>
      <c r="FE200" s="158"/>
      <c r="FF200" s="158"/>
      <c r="FG200" s="158"/>
      <c r="FH200" s="158"/>
      <c r="FI200" s="158"/>
      <c r="FJ200" s="158"/>
      <c r="FK200" s="158"/>
      <c r="FL200" s="158"/>
      <c r="FM200" s="158"/>
      <c r="FN200" s="158"/>
      <c r="FO200" s="158"/>
      <c r="FP200" s="158"/>
      <c r="FQ200" s="158"/>
      <c r="FR200" s="158"/>
      <c r="FS200" s="158"/>
      <c r="FT200" s="158"/>
      <c r="FU200" s="158"/>
      <c r="FV200" s="158"/>
      <c r="FW200" s="158"/>
      <c r="FX200" s="158"/>
      <c r="FY200" s="158"/>
      <c r="FZ200" s="158"/>
      <c r="GA200" s="158"/>
      <c r="GB200" s="158"/>
      <c r="GC200" s="158"/>
      <c r="GD200" s="158"/>
      <c r="GE200" s="158"/>
      <c r="GF200" s="158"/>
      <c r="GG200" s="158"/>
      <c r="GH200" s="158"/>
      <c r="GI200" s="158"/>
      <c r="GJ200" s="158"/>
      <c r="GK200" s="158"/>
      <c r="GL200" s="158"/>
      <c r="GM200" s="158"/>
      <c r="GN200" s="158"/>
      <c r="GO200" s="158"/>
      <c r="GP200" s="158"/>
      <c r="GQ200" s="158"/>
      <c r="GR200" s="158"/>
      <c r="GS200" s="158"/>
      <c r="GT200" s="158"/>
      <c r="GU200" s="158"/>
      <c r="GV200" s="158"/>
      <c r="GW200" s="158"/>
      <c r="GX200" s="158"/>
      <c r="GY200" s="158"/>
      <c r="GZ200" s="158"/>
      <c r="HA200" s="158"/>
      <c r="HB200" s="158"/>
      <c r="HC200" s="158"/>
      <c r="HD200" s="158"/>
      <c r="HE200" s="158"/>
      <c r="HF200" s="158"/>
      <c r="HG200" s="158"/>
      <c r="HH200" s="158"/>
      <c r="HI200" s="158"/>
      <c r="HJ200" s="158"/>
      <c r="HK200" s="158"/>
      <c r="HL200" s="158"/>
      <c r="HM200" s="158"/>
      <c r="HN200" s="158"/>
      <c r="HO200" s="158"/>
      <c r="HP200" s="158"/>
      <c r="HQ200" s="158"/>
      <c r="HR200" s="158"/>
      <c r="HS200" s="158"/>
      <c r="HT200" s="158"/>
      <c r="HU200" s="158"/>
      <c r="HV200" s="158"/>
      <c r="HW200" s="158"/>
      <c r="HX200" s="158"/>
      <c r="HY200" s="158"/>
      <c r="HZ200" s="158"/>
      <c r="IA200" s="158"/>
      <c r="IB200" s="158"/>
      <c r="IC200" s="158"/>
      <c r="ID200" s="158"/>
      <c r="IE200" s="158"/>
      <c r="IF200" s="158"/>
      <c r="IG200" s="158"/>
      <c r="IH200" s="158"/>
      <c r="II200" s="158"/>
      <c r="IJ200" s="158"/>
      <c r="IK200" s="158"/>
      <c r="IL200" s="158"/>
      <c r="IM200" s="158"/>
      <c r="IN200" s="158"/>
      <c r="IO200" s="158"/>
      <c r="IP200" s="158"/>
      <c r="IQ200" s="158"/>
      <c r="IR200" s="158"/>
      <c r="IS200" s="158"/>
      <c r="IT200" s="158"/>
      <c r="IU200" s="158"/>
      <c r="IV200" s="158"/>
      <c r="IW200" s="158"/>
      <c r="IX200" s="158"/>
      <c r="IY200" s="158"/>
      <c r="IZ200" s="158"/>
      <c r="JA200" s="158"/>
      <c r="JB200" s="158"/>
      <c r="JC200" s="158"/>
      <c r="JD200" s="158"/>
      <c r="JE200" s="158"/>
      <c r="JF200" s="158"/>
      <c r="JG200" s="158"/>
      <c r="JH200" s="158"/>
      <c r="JI200" s="158"/>
      <c r="JJ200" s="158"/>
      <c r="JK200" s="158"/>
      <c r="JL200" s="158"/>
      <c r="JM200" s="158"/>
      <c r="JN200" s="158"/>
      <c r="JO200" s="158"/>
      <c r="JP200" s="158"/>
      <c r="JQ200" s="158"/>
      <c r="JR200" s="158"/>
      <c r="JS200" s="158"/>
      <c r="JT200" s="158"/>
      <c r="JU200" s="158"/>
      <c r="JV200" s="158"/>
      <c r="JW200" s="158"/>
      <c r="JX200" s="158"/>
      <c r="JY200" s="158"/>
      <c r="JZ200" s="158"/>
      <c r="KA200" s="158"/>
      <c r="KB200" s="158"/>
      <c r="KC200" s="158"/>
      <c r="KD200" s="158"/>
      <c r="KE200" s="158"/>
      <c r="KF200" s="158"/>
      <c r="KG200" s="158"/>
      <c r="KH200" s="158"/>
      <c r="KI200" s="158"/>
      <c r="KJ200" s="158"/>
      <c r="KK200" s="158"/>
      <c r="KL200" s="158"/>
      <c r="KM200" s="158"/>
      <c r="KN200" s="158"/>
      <c r="KO200" s="158"/>
      <c r="KP200" s="158"/>
      <c r="KQ200" s="158"/>
      <c r="KR200" s="158"/>
      <c r="KS200" s="158"/>
      <c r="KT200" s="158"/>
      <c r="KU200" s="158"/>
      <c r="KV200" s="158"/>
      <c r="KW200" s="158"/>
      <c r="KX200" s="158"/>
      <c r="KY200" s="158"/>
      <c r="KZ200" s="158"/>
      <c r="LA200" s="158"/>
      <c r="LB200" s="158"/>
      <c r="LC200" s="158"/>
      <c r="LD200" s="158"/>
      <c r="LE200" s="158"/>
      <c r="LF200" s="158"/>
      <c r="LG200" s="158"/>
      <c r="LH200" s="158"/>
      <c r="LI200" s="158"/>
      <c r="LJ200" s="158"/>
      <c r="LK200" s="158"/>
      <c r="LL200" s="158"/>
      <c r="LM200" s="158"/>
      <c r="LN200" s="158"/>
      <c r="LO200" s="158"/>
      <c r="LP200" s="158"/>
      <c r="LQ200" s="158"/>
      <c r="LR200" s="158"/>
      <c r="LS200" s="158"/>
      <c r="LT200" s="158"/>
      <c r="LU200" s="158"/>
      <c r="LV200" s="158"/>
      <c r="LW200" s="158"/>
      <c r="LX200" s="158"/>
      <c r="LY200" s="158"/>
      <c r="LZ200" s="158"/>
      <c r="MA200" s="158"/>
      <c r="MB200" s="158"/>
      <c r="MC200" s="158"/>
      <c r="MD200" s="158"/>
      <c r="ME200" s="158"/>
      <c r="MF200" s="158"/>
      <c r="MG200" s="158"/>
      <c r="MH200" s="158"/>
      <c r="MI200" s="158"/>
      <c r="MJ200" s="158"/>
      <c r="MK200" s="158"/>
      <c r="ML200" s="158"/>
      <c r="MM200" s="158"/>
      <c r="MN200" s="158"/>
      <c r="MO200" s="158"/>
      <c r="MP200" s="158"/>
      <c r="MQ200" s="158"/>
      <c r="MR200" s="158"/>
      <c r="MS200" s="158"/>
      <c r="MT200" s="158"/>
      <c r="MU200" s="158"/>
      <c r="MV200" s="158"/>
      <c r="MW200" s="158"/>
      <c r="MX200" s="158"/>
      <c r="MY200" s="158"/>
      <c r="MZ200" s="158"/>
      <c r="NA200" s="158"/>
      <c r="NB200" s="158"/>
      <c r="NC200" s="158"/>
      <c r="ND200" s="158"/>
      <c r="NE200" s="158"/>
      <c r="NF200" s="158"/>
      <c r="NG200" s="158"/>
      <c r="NH200" s="158"/>
      <c r="NI200" s="158"/>
      <c r="NJ200" s="158"/>
      <c r="NK200" s="158"/>
      <c r="NL200" s="158"/>
      <c r="NM200" s="158"/>
      <c r="NN200" s="158"/>
      <c r="NO200" s="158"/>
      <c r="NP200" s="158"/>
      <c r="NQ200" s="158"/>
      <c r="NR200" s="158"/>
      <c r="NS200" s="158"/>
      <c r="NT200" s="158"/>
      <c r="NU200" s="158"/>
      <c r="NV200" s="158"/>
      <c r="NW200" s="158"/>
      <c r="NX200" s="158"/>
      <c r="NY200" s="158"/>
      <c r="NZ200" s="158"/>
      <c r="OA200" s="158"/>
      <c r="OB200" s="158"/>
      <c r="OC200" s="158"/>
      <c r="OD200" s="158"/>
      <c r="OE200" s="158"/>
      <c r="OF200" s="158"/>
      <c r="OG200" s="158"/>
      <c r="OH200" s="158"/>
      <c r="OI200" s="158"/>
      <c r="OJ200" s="158"/>
      <c r="OK200" s="158"/>
      <c r="OL200" s="158"/>
      <c r="OM200" s="158"/>
      <c r="ON200" s="158"/>
      <c r="OO200" s="158"/>
      <c r="OP200" s="158"/>
      <c r="OQ200" s="158"/>
      <c r="OR200" s="158"/>
      <c r="OS200" s="158"/>
      <c r="OT200" s="158"/>
      <c r="OU200" s="158"/>
      <c r="OV200" s="158"/>
      <c r="OW200" s="158"/>
      <c r="OX200" s="158"/>
      <c r="OY200" s="158"/>
      <c r="OZ200" s="158"/>
      <c r="PA200" s="158"/>
      <c r="PB200" s="158"/>
      <c r="PC200" s="158"/>
      <c r="PD200" s="158"/>
      <c r="PE200" s="158"/>
      <c r="PF200" s="158"/>
      <c r="PG200" s="158"/>
      <c r="PH200" s="158"/>
      <c r="PI200" s="158"/>
      <c r="PJ200" s="158"/>
      <c r="PK200" s="158"/>
      <c r="PL200" s="158"/>
      <c r="PM200" s="158"/>
      <c r="PN200" s="158"/>
      <c r="PO200" s="158"/>
      <c r="PP200" s="158"/>
      <c r="PQ200" s="158"/>
      <c r="PR200" s="158"/>
      <c r="PS200" s="158"/>
      <c r="PT200" s="158"/>
      <c r="PU200" s="158"/>
      <c r="PV200" s="158"/>
      <c r="PW200" s="158"/>
      <c r="PX200" s="158"/>
      <c r="PY200" s="158"/>
      <c r="PZ200" s="158"/>
      <c r="QA200" s="158"/>
      <c r="QB200" s="158"/>
      <c r="QC200" s="158"/>
      <c r="QD200" s="158"/>
      <c r="QE200" s="158"/>
      <c r="QF200" s="158"/>
      <c r="QG200" s="158"/>
      <c r="QH200" s="158"/>
      <c r="QI200" s="158"/>
      <c r="QJ200" s="158"/>
      <c r="QK200" s="158"/>
      <c r="QL200" s="158"/>
      <c r="QM200" s="158"/>
      <c r="QN200" s="158"/>
      <c r="QO200" s="158"/>
      <c r="QP200" s="158"/>
      <c r="QQ200" s="158"/>
      <c r="QR200" s="158"/>
      <c r="QS200" s="158"/>
      <c r="QT200" s="158"/>
      <c r="QU200" s="158"/>
      <c r="QV200" s="158"/>
      <c r="QW200" s="158"/>
      <c r="QX200" s="158"/>
      <c r="QY200" s="158"/>
      <c r="QZ200" s="158"/>
      <c r="RA200" s="158"/>
      <c r="RB200" s="158"/>
      <c r="RC200" s="158"/>
      <c r="RD200" s="158"/>
      <c r="RE200" s="158"/>
      <c r="RF200" s="158"/>
      <c r="RG200" s="158"/>
      <c r="RH200" s="158"/>
      <c r="RI200" s="158"/>
      <c r="RJ200" s="158"/>
      <c r="RK200" s="158"/>
      <c r="RL200" s="158"/>
      <c r="RM200" s="158"/>
      <c r="RN200" s="158"/>
      <c r="RO200" s="158"/>
      <c r="RP200" s="158"/>
      <c r="RQ200" s="158"/>
      <c r="RR200" s="158"/>
      <c r="RS200" s="158"/>
      <c r="RT200" s="158"/>
      <c r="RU200" s="158"/>
      <c r="RV200" s="158"/>
      <c r="RW200" s="158"/>
      <c r="RX200" s="158"/>
      <c r="RY200" s="158"/>
      <c r="RZ200" s="158"/>
      <c r="SA200" s="158"/>
      <c r="SB200" s="158"/>
      <c r="SC200" s="158"/>
      <c r="SD200" s="158"/>
      <c r="SE200" s="158"/>
      <c r="SF200" s="158"/>
      <c r="SG200" s="158"/>
      <c r="SH200" s="158"/>
      <c r="SI200" s="158"/>
      <c r="SJ200" s="158"/>
      <c r="SK200" s="158"/>
      <c r="SL200" s="158"/>
      <c r="SM200" s="158"/>
      <c r="SN200" s="158"/>
      <c r="SO200" s="158"/>
      <c r="SP200" s="158"/>
      <c r="SQ200" s="158"/>
      <c r="SR200" s="158"/>
      <c r="SS200" s="158"/>
      <c r="ST200" s="158"/>
      <c r="SU200" s="158"/>
      <c r="SV200" s="158"/>
      <c r="SW200" s="158"/>
      <c r="SX200" s="158"/>
      <c r="SY200" s="158"/>
      <c r="SZ200" s="158"/>
      <c r="TA200" s="158"/>
      <c r="TB200" s="158"/>
      <c r="TC200" s="158"/>
      <c r="TD200" s="158"/>
      <c r="TE200" s="158"/>
      <c r="TF200" s="158"/>
      <c r="TG200" s="158"/>
      <c r="TH200" s="158"/>
      <c r="TI200" s="158"/>
      <c r="TJ200" s="158"/>
      <c r="TK200" s="158"/>
      <c r="TL200" s="158"/>
      <c r="TM200" s="158"/>
      <c r="TN200" s="158"/>
      <c r="TO200" s="158"/>
      <c r="TP200" s="158"/>
      <c r="TQ200" s="158"/>
      <c r="TR200" s="158"/>
      <c r="TS200" s="158"/>
      <c r="TT200" s="158"/>
      <c r="TU200" s="158"/>
      <c r="TV200" s="158"/>
      <c r="TW200" s="158"/>
      <c r="TX200" s="158"/>
      <c r="TY200" s="158"/>
      <c r="TZ200" s="158"/>
      <c r="UA200" s="158"/>
      <c r="UB200" s="158"/>
      <c r="UC200" s="158"/>
      <c r="UD200" s="158"/>
      <c r="UE200" s="158"/>
      <c r="UF200" s="158"/>
      <c r="UG200" s="158"/>
      <c r="UH200" s="158"/>
      <c r="UI200" s="158"/>
      <c r="UJ200" s="158"/>
      <c r="UK200" s="158"/>
      <c r="UL200" s="158"/>
      <c r="UM200" s="158"/>
      <c r="UN200" s="158"/>
      <c r="UO200" s="158"/>
      <c r="UP200" s="158"/>
      <c r="UQ200" s="158"/>
      <c r="US200" s="158"/>
      <c r="UT200" s="158"/>
      <c r="UU200" s="158"/>
      <c r="UV200" s="158"/>
      <c r="UW200" s="158"/>
      <c r="UX200" s="158"/>
      <c r="UY200" s="158"/>
      <c r="UZ200" s="158"/>
      <c r="VA200" s="158"/>
      <c r="VB200" s="158"/>
      <c r="VC200" s="158"/>
      <c r="VD200" s="158"/>
      <c r="VE200" s="158"/>
      <c r="VF200" s="158"/>
      <c r="VG200" s="158"/>
      <c r="VH200" s="158"/>
      <c r="VI200" s="158"/>
      <c r="VJ200" s="158"/>
      <c r="VK200" s="158"/>
      <c r="VL200" s="158"/>
      <c r="VN200" s="158"/>
      <c r="VO200" s="158"/>
      <c r="VP200" s="158"/>
      <c r="VQ200" s="158"/>
      <c r="VR200" s="158"/>
      <c r="VS200" s="158"/>
      <c r="VT200" s="158"/>
      <c r="VU200" s="158"/>
      <c r="VV200" s="158"/>
      <c r="VW200" s="158"/>
      <c r="VX200" s="158"/>
      <c r="VY200" s="158"/>
      <c r="VZ200" s="158"/>
      <c r="WA200" s="158"/>
      <c r="WB200" s="158"/>
      <c r="WC200" s="158"/>
      <c r="WD200" s="158"/>
      <c r="WE200" s="158"/>
      <c r="WF200" s="158"/>
      <c r="WG200" s="158"/>
      <c r="WI200" s="158"/>
      <c r="WJ200" s="158"/>
      <c r="WK200" s="158"/>
      <c r="WL200" s="158"/>
      <c r="WM200" s="158"/>
      <c r="WN200" s="158"/>
      <c r="WO200" s="158"/>
      <c r="WP200" s="158"/>
      <c r="WQ200" s="158"/>
      <c r="WR200" s="158"/>
      <c r="WS200" s="158"/>
      <c r="WT200" s="158"/>
      <c r="WU200" s="158"/>
      <c r="WV200" s="158"/>
      <c r="WW200" s="158"/>
      <c r="WX200" s="158"/>
      <c r="WY200" s="158"/>
      <c r="WZ200" s="158"/>
      <c r="XA200" s="158"/>
      <c r="XB200" s="158"/>
      <c r="XD200" s="158"/>
      <c r="XE200" s="158"/>
      <c r="XF200" s="158"/>
      <c r="XG200" s="158"/>
      <c r="XH200" s="158"/>
      <c r="XI200" s="158"/>
      <c r="XJ200" s="158"/>
      <c r="XK200" s="158"/>
      <c r="XL200" s="158"/>
      <c r="XM200" s="158"/>
      <c r="XN200" s="158"/>
      <c r="XO200" s="158"/>
      <c r="XP200" s="158"/>
      <c r="XQ200" s="158"/>
      <c r="XR200" s="158"/>
      <c r="XS200" s="158"/>
      <c r="XT200" s="158"/>
      <c r="XU200" s="158"/>
      <c r="XV200" s="158"/>
      <c r="XW200" s="158"/>
      <c r="XY200" s="158"/>
      <c r="XZ200" s="158"/>
      <c r="YA200" s="158"/>
      <c r="YB200" s="158"/>
      <c r="YC200" s="158"/>
      <c r="YD200" s="158"/>
      <c r="YE200" s="158"/>
      <c r="YF200" s="158"/>
      <c r="YG200" s="158"/>
      <c r="YH200" s="158"/>
      <c r="YI200" s="158"/>
      <c r="YJ200" s="158"/>
      <c r="YK200" s="158"/>
      <c r="YL200" s="158"/>
      <c r="YM200" s="158"/>
      <c r="YN200" s="158"/>
      <c r="YO200" s="158"/>
      <c r="YP200" s="158"/>
      <c r="YQ200" s="158"/>
      <c r="YR200" s="158"/>
      <c r="YT200" s="158"/>
      <c r="YU200" s="158"/>
      <c r="YV200" s="158"/>
      <c r="YW200" s="158"/>
      <c r="YX200" s="158"/>
      <c r="YY200" s="158"/>
      <c r="YZ200" s="158"/>
      <c r="ZA200" s="158"/>
      <c r="ZB200" s="158"/>
      <c r="ZC200" s="158"/>
      <c r="ZD200" s="158"/>
      <c r="ZE200" s="158"/>
      <c r="ZF200" s="158"/>
      <c r="ZG200" s="158"/>
      <c r="ZH200" s="158"/>
      <c r="ZI200" s="158"/>
      <c r="ZJ200" s="158"/>
      <c r="ZK200" s="158"/>
      <c r="ZL200" s="158"/>
      <c r="ZM200" s="158"/>
      <c r="ZO200" s="158"/>
      <c r="ZP200" s="158"/>
      <c r="ZQ200" s="158"/>
      <c r="ZR200" s="158"/>
      <c r="ZS200" s="158"/>
      <c r="ZT200" s="158"/>
      <c r="ZU200" s="158"/>
      <c r="ZV200" s="158"/>
      <c r="ZW200" s="158"/>
      <c r="ZX200" s="158"/>
      <c r="ZY200" s="158"/>
      <c r="ZZ200" s="158"/>
      <c r="AAA200" s="158"/>
      <c r="AAB200" s="158"/>
      <c r="AAC200" s="158"/>
      <c r="AAD200" s="158"/>
      <c r="AAE200" s="158"/>
      <c r="AAF200" s="158"/>
      <c r="AAG200" s="158"/>
      <c r="AAH200" s="158"/>
      <c r="AAJ200" s="158"/>
      <c r="AAK200" s="158"/>
      <c r="AAL200" s="158"/>
      <c r="AAM200" s="158"/>
      <c r="AAN200" s="158"/>
      <c r="AAO200" s="158"/>
      <c r="AAP200" s="158"/>
      <c r="AAQ200" s="158"/>
      <c r="AAR200" s="158"/>
      <c r="AAS200" s="158"/>
      <c r="AAT200" s="158"/>
      <c r="AAU200" s="158"/>
      <c r="AAV200" s="158"/>
      <c r="AAW200" s="158"/>
      <c r="AAX200" s="158"/>
      <c r="AAY200" s="158"/>
      <c r="AAZ200" s="158"/>
      <c r="ABA200" s="158"/>
      <c r="ABB200" s="158"/>
      <c r="ABC200" s="158"/>
      <c r="ABE200" s="158"/>
      <c r="ABF200" s="158"/>
      <c r="ABG200" s="158"/>
      <c r="ABH200" s="158"/>
      <c r="ABI200" s="158"/>
      <c r="ABJ200" s="158"/>
      <c r="ABK200" s="158"/>
      <c r="ABL200" s="158"/>
      <c r="ABM200" s="158"/>
      <c r="ABN200" s="158"/>
      <c r="ABO200" s="158"/>
      <c r="ABP200" s="158"/>
      <c r="ABQ200" s="158"/>
      <c r="ABR200" s="158"/>
      <c r="ABS200" s="158"/>
      <c r="ABT200" s="158"/>
      <c r="ABU200" s="158"/>
      <c r="ABV200" s="158"/>
      <c r="ABW200" s="158"/>
      <c r="ABX200" s="158"/>
      <c r="ABZ200" s="158"/>
      <c r="ACA200" s="158"/>
      <c r="ACB200" s="158"/>
      <c r="ACC200" s="158"/>
      <c r="ACD200" s="158"/>
      <c r="ACE200" s="158"/>
      <c r="ACF200" s="158"/>
      <c r="ACG200" s="158"/>
      <c r="ACH200" s="158"/>
      <c r="ACI200" s="158"/>
      <c r="ACJ200" s="158"/>
      <c r="ACK200" s="158"/>
      <c r="ACL200" s="158"/>
      <c r="ACM200" s="158"/>
      <c r="ACN200" s="158"/>
      <c r="ACO200" s="158"/>
      <c r="ACP200" s="158"/>
      <c r="ACQ200" s="158"/>
      <c r="ACR200" s="158"/>
      <c r="ACS200" s="158"/>
      <c r="ACU200" s="158"/>
      <c r="ACV200" s="158"/>
      <c r="ACW200" s="158"/>
      <c r="ACX200" s="158"/>
      <c r="ACY200" s="158"/>
      <c r="ACZ200" s="158"/>
      <c r="ADA200" s="158"/>
      <c r="ADB200" s="158"/>
      <c r="ADC200" s="158"/>
      <c r="ADD200" s="158"/>
      <c r="ADE200" s="158"/>
      <c r="ADF200" s="158"/>
      <c r="ADG200" s="158"/>
      <c r="ADH200" s="158"/>
      <c r="ADI200" s="158"/>
      <c r="ADJ200" s="158"/>
      <c r="ADK200" s="158"/>
      <c r="ADL200" s="158"/>
      <c r="ADM200" s="158"/>
      <c r="ADN200" s="158"/>
      <c r="ADP200" s="158"/>
      <c r="ADQ200" s="158"/>
      <c r="ADR200" s="158"/>
      <c r="ADS200" s="158"/>
      <c r="ADT200" s="158"/>
      <c r="ADU200" s="158"/>
      <c r="ADV200" s="158"/>
      <c r="ADW200" s="158"/>
      <c r="ADX200" s="158"/>
      <c r="ADY200" s="158"/>
      <c r="ADZ200" s="158"/>
      <c r="AEA200" s="158"/>
      <c r="AEB200" s="158"/>
      <c r="AEC200" s="158"/>
      <c r="AED200" s="158"/>
      <c r="AEE200" s="158"/>
      <c r="AEF200" s="158"/>
      <c r="AEG200" s="158"/>
      <c r="AEH200" s="158"/>
      <c r="AEI200" s="158"/>
      <c r="AEK200" s="158"/>
      <c r="AEL200" s="158"/>
      <c r="AEM200" s="158"/>
      <c r="AEN200" s="158"/>
      <c r="AEO200" s="158"/>
      <c r="AEP200" s="158"/>
      <c r="AEQ200" s="158"/>
      <c r="AER200" s="158"/>
      <c r="AES200" s="158"/>
      <c r="AET200" s="158"/>
      <c r="AEU200" s="158"/>
      <c r="AEV200" s="158"/>
      <c r="AEW200" s="158"/>
      <c r="AEX200" s="158"/>
      <c r="AEY200" s="158"/>
      <c r="AEZ200" s="158"/>
      <c r="AFA200" s="158"/>
      <c r="AFB200" s="158"/>
      <c r="AFC200" s="158"/>
      <c r="AFD200" s="158"/>
    </row>
    <row r="201" spans="1:836" s="159" customFormat="1" ht="20.100000000000001" customHeight="1" outlineLevel="4">
      <c r="A201" s="166"/>
      <c r="B201" s="162" t="s">
        <v>506</v>
      </c>
      <c r="C201" s="100" t="s">
        <v>548</v>
      </c>
      <c r="D201" s="110"/>
      <c r="E201" s="167"/>
      <c r="F201" s="211"/>
      <c r="G201" s="212"/>
      <c r="H201" s="156">
        <v>60</v>
      </c>
      <c r="I201" s="157">
        <f t="shared" ca="1" si="122"/>
        <v>1</v>
      </c>
      <c r="J201" s="207">
        <f t="shared" ca="1" si="121"/>
        <v>-60</v>
      </c>
      <c r="K201" s="111">
        <v>0</v>
      </c>
      <c r="L201" s="158"/>
      <c r="M201" s="158"/>
      <c r="N201" s="158"/>
      <c r="O201" s="158"/>
      <c r="P201" s="158"/>
      <c r="Q201" s="158"/>
      <c r="R201" s="158"/>
      <c r="S201" s="158"/>
      <c r="T201" s="158"/>
      <c r="U201" s="158"/>
      <c r="V201" s="158"/>
      <c r="W201" s="158"/>
      <c r="X201" s="158"/>
      <c r="Y201" s="158"/>
      <c r="Z201" s="158"/>
      <c r="AA201" s="158"/>
      <c r="AB201" s="158"/>
      <c r="AC201" s="158"/>
      <c r="AD201" s="158"/>
      <c r="AE201" s="158"/>
      <c r="AF201" s="158"/>
      <c r="AG201" s="158"/>
      <c r="AH201" s="158"/>
      <c r="AI201" s="158"/>
      <c r="AJ201" s="158"/>
      <c r="AK201" s="158"/>
      <c r="AL201" s="158"/>
      <c r="AM201" s="158"/>
      <c r="AN201" s="158"/>
      <c r="AO201" s="158"/>
      <c r="AP201" s="158"/>
      <c r="AQ201" s="158"/>
      <c r="AR201" s="158"/>
      <c r="AS201" s="158"/>
      <c r="AT201" s="158"/>
      <c r="AU201" s="158"/>
      <c r="AV201" s="158"/>
      <c r="AW201" s="158"/>
      <c r="AX201" s="158"/>
      <c r="AY201" s="158"/>
      <c r="AZ201" s="158"/>
      <c r="BA201" s="158"/>
      <c r="BB201" s="158"/>
      <c r="BC201" s="158"/>
      <c r="BD201" s="158"/>
      <c r="BE201" s="158"/>
      <c r="BF201" s="158"/>
      <c r="BG201" s="158"/>
      <c r="BH201" s="158"/>
      <c r="BI201" s="158"/>
      <c r="BJ201" s="158"/>
      <c r="BK201" s="158"/>
      <c r="BL201" s="158"/>
      <c r="BM201" s="158"/>
      <c r="BN201" s="158"/>
      <c r="BO201" s="158"/>
      <c r="BP201" s="158"/>
      <c r="BQ201" s="158"/>
      <c r="BR201" s="158"/>
      <c r="BS201" s="158"/>
      <c r="BT201" s="158"/>
      <c r="BU201" s="158"/>
      <c r="BV201" s="158"/>
      <c r="BW201" s="158"/>
      <c r="BX201" s="158"/>
      <c r="BY201" s="158"/>
      <c r="BZ201" s="158"/>
      <c r="CA201" s="158"/>
      <c r="CB201" s="158"/>
      <c r="CC201" s="158"/>
      <c r="CD201" s="158"/>
      <c r="CE201" s="158"/>
      <c r="CF201" s="158"/>
      <c r="CG201" s="158"/>
      <c r="CH201" s="158"/>
      <c r="CI201" s="158"/>
      <c r="CJ201" s="158"/>
      <c r="CK201" s="158"/>
      <c r="CL201" s="158"/>
      <c r="CM201" s="158"/>
      <c r="CN201" s="158"/>
      <c r="CO201" s="158"/>
      <c r="CP201" s="158"/>
      <c r="CQ201" s="158"/>
      <c r="CR201" s="158"/>
      <c r="CS201" s="158"/>
      <c r="CT201" s="158"/>
      <c r="CU201" s="158"/>
      <c r="CV201" s="158"/>
      <c r="CW201" s="158"/>
      <c r="CX201" s="158"/>
      <c r="CY201" s="158"/>
      <c r="CZ201" s="158"/>
      <c r="DA201" s="158"/>
      <c r="DB201" s="158"/>
      <c r="DC201" s="158"/>
      <c r="DD201" s="158"/>
      <c r="DE201" s="158"/>
      <c r="DF201" s="158"/>
      <c r="DG201" s="158"/>
      <c r="DH201" s="158"/>
      <c r="DI201" s="158"/>
      <c r="DJ201" s="158"/>
      <c r="DK201" s="158"/>
      <c r="DL201" s="158"/>
      <c r="DM201" s="158"/>
      <c r="DN201" s="158"/>
      <c r="DO201" s="158"/>
      <c r="DP201" s="158"/>
      <c r="DQ201" s="158"/>
      <c r="DR201" s="158"/>
      <c r="DS201" s="158"/>
      <c r="DT201" s="158"/>
      <c r="DU201" s="158"/>
      <c r="DV201" s="158"/>
      <c r="DW201" s="158"/>
      <c r="DX201" s="158"/>
      <c r="DY201" s="158"/>
      <c r="DZ201" s="158"/>
      <c r="EA201" s="158"/>
      <c r="EB201" s="158"/>
      <c r="EC201" s="158"/>
      <c r="ED201" s="158"/>
      <c r="EE201" s="158"/>
      <c r="EF201" s="158"/>
      <c r="EG201" s="158"/>
      <c r="EH201" s="158"/>
      <c r="EI201" s="158"/>
      <c r="EJ201" s="158"/>
      <c r="EK201" s="158"/>
      <c r="EL201" s="158"/>
      <c r="EM201" s="158"/>
      <c r="EN201" s="158"/>
      <c r="EO201" s="158"/>
      <c r="EP201" s="158"/>
      <c r="EQ201" s="158"/>
      <c r="ER201" s="158"/>
      <c r="ES201" s="158"/>
      <c r="ET201" s="158"/>
      <c r="EU201" s="158"/>
      <c r="EV201" s="158"/>
      <c r="EW201" s="158"/>
      <c r="EX201" s="158"/>
      <c r="EY201" s="158"/>
      <c r="EZ201" s="158"/>
      <c r="FA201" s="158"/>
      <c r="FB201" s="158"/>
      <c r="FC201" s="158"/>
      <c r="FD201" s="158"/>
      <c r="FE201" s="158"/>
      <c r="FF201" s="158"/>
      <c r="FG201" s="158"/>
      <c r="FH201" s="158"/>
      <c r="FI201" s="158"/>
      <c r="FJ201" s="158"/>
      <c r="FK201" s="158"/>
      <c r="FL201" s="158"/>
      <c r="FM201" s="158"/>
      <c r="FN201" s="158"/>
      <c r="FO201" s="158"/>
      <c r="FP201" s="158"/>
      <c r="FQ201" s="158"/>
      <c r="FR201" s="158"/>
      <c r="FS201" s="158"/>
      <c r="FT201" s="158"/>
      <c r="FU201" s="158"/>
      <c r="FV201" s="158"/>
      <c r="FW201" s="158"/>
      <c r="FX201" s="158"/>
      <c r="FY201" s="158"/>
      <c r="FZ201" s="158"/>
      <c r="GA201" s="158"/>
      <c r="GB201" s="158"/>
      <c r="GC201" s="158"/>
      <c r="GD201" s="158"/>
      <c r="GE201" s="158"/>
      <c r="GF201" s="158"/>
      <c r="GG201" s="158"/>
      <c r="GH201" s="158"/>
      <c r="GI201" s="158"/>
      <c r="GJ201" s="158"/>
      <c r="GK201" s="158"/>
      <c r="GL201" s="158"/>
      <c r="GM201" s="158"/>
      <c r="GN201" s="158"/>
      <c r="GO201" s="158"/>
      <c r="GP201" s="158"/>
      <c r="GQ201" s="158"/>
      <c r="GR201" s="158"/>
      <c r="GS201" s="158"/>
      <c r="GT201" s="158"/>
      <c r="GU201" s="158"/>
      <c r="GV201" s="158"/>
      <c r="GW201" s="158"/>
      <c r="GX201" s="158"/>
      <c r="GY201" s="158"/>
      <c r="GZ201" s="158"/>
      <c r="HA201" s="158"/>
      <c r="HB201" s="158"/>
      <c r="HC201" s="158"/>
      <c r="HD201" s="158"/>
      <c r="HE201" s="158"/>
      <c r="HF201" s="158"/>
      <c r="HG201" s="158"/>
      <c r="HH201" s="158"/>
      <c r="HI201" s="158"/>
      <c r="HJ201" s="158"/>
      <c r="HK201" s="158"/>
      <c r="HL201" s="158"/>
      <c r="HM201" s="158"/>
      <c r="HN201" s="158"/>
      <c r="HO201" s="158"/>
      <c r="HP201" s="158"/>
      <c r="HQ201" s="158"/>
      <c r="HR201" s="158"/>
      <c r="HS201" s="158"/>
      <c r="HT201" s="158"/>
      <c r="HU201" s="158"/>
      <c r="HV201" s="158"/>
      <c r="HW201" s="158"/>
      <c r="HX201" s="158"/>
      <c r="HY201" s="158"/>
      <c r="HZ201" s="158"/>
      <c r="IA201" s="158"/>
      <c r="IB201" s="158"/>
      <c r="IC201" s="158"/>
      <c r="ID201" s="158"/>
      <c r="IE201" s="158"/>
      <c r="IF201" s="158"/>
      <c r="IG201" s="158"/>
      <c r="IH201" s="158"/>
      <c r="II201" s="158"/>
      <c r="IJ201" s="158"/>
      <c r="IK201" s="158"/>
      <c r="IL201" s="158"/>
      <c r="IM201" s="158"/>
      <c r="IN201" s="158"/>
      <c r="IO201" s="158"/>
      <c r="IP201" s="158"/>
      <c r="IQ201" s="158"/>
      <c r="IR201" s="158"/>
      <c r="IS201" s="158"/>
      <c r="IT201" s="158"/>
      <c r="IU201" s="158"/>
      <c r="IV201" s="158"/>
      <c r="IW201" s="158"/>
      <c r="IX201" s="158"/>
      <c r="IY201" s="158"/>
      <c r="IZ201" s="158"/>
      <c r="JA201" s="158"/>
      <c r="JB201" s="158"/>
      <c r="JC201" s="158"/>
      <c r="JD201" s="158"/>
      <c r="JE201" s="158"/>
      <c r="JF201" s="158"/>
      <c r="JG201" s="158"/>
      <c r="JH201" s="158"/>
      <c r="JI201" s="158"/>
      <c r="JJ201" s="158"/>
      <c r="JK201" s="158"/>
      <c r="JL201" s="158"/>
      <c r="JM201" s="158"/>
      <c r="JN201" s="158"/>
      <c r="JO201" s="158"/>
      <c r="JP201" s="158"/>
      <c r="JQ201" s="158"/>
      <c r="JR201" s="158"/>
      <c r="JS201" s="158"/>
      <c r="JT201" s="158"/>
      <c r="JU201" s="158"/>
      <c r="JV201" s="158"/>
      <c r="JW201" s="158"/>
      <c r="JX201" s="158"/>
      <c r="JY201" s="158"/>
      <c r="JZ201" s="158"/>
      <c r="KA201" s="158"/>
      <c r="KB201" s="158"/>
      <c r="KC201" s="158"/>
      <c r="KD201" s="158"/>
      <c r="KE201" s="158"/>
      <c r="KF201" s="158"/>
      <c r="KG201" s="158"/>
      <c r="KH201" s="158"/>
      <c r="KI201" s="158"/>
      <c r="KJ201" s="158"/>
      <c r="KK201" s="158"/>
      <c r="KL201" s="158"/>
      <c r="KM201" s="158"/>
      <c r="KN201" s="158"/>
      <c r="KO201" s="158"/>
      <c r="KP201" s="158"/>
      <c r="KQ201" s="158"/>
      <c r="KR201" s="158"/>
      <c r="KS201" s="158"/>
      <c r="KT201" s="158"/>
      <c r="KU201" s="158"/>
      <c r="KV201" s="158"/>
      <c r="KW201" s="158"/>
      <c r="KX201" s="158"/>
      <c r="KY201" s="158"/>
      <c r="KZ201" s="158"/>
      <c r="LA201" s="158"/>
      <c r="LB201" s="158"/>
      <c r="LC201" s="158"/>
      <c r="LD201" s="158"/>
      <c r="LE201" s="158"/>
      <c r="LF201" s="158"/>
      <c r="LG201" s="158"/>
      <c r="LH201" s="158"/>
      <c r="LI201" s="158"/>
      <c r="LJ201" s="158"/>
      <c r="LK201" s="158"/>
      <c r="LL201" s="158"/>
      <c r="LM201" s="158"/>
      <c r="LN201" s="158"/>
      <c r="LO201" s="158"/>
      <c r="LP201" s="158"/>
      <c r="LQ201" s="158"/>
      <c r="LR201" s="158"/>
      <c r="LS201" s="158"/>
      <c r="LT201" s="158"/>
      <c r="LU201" s="158"/>
      <c r="LV201" s="158"/>
      <c r="LW201" s="158"/>
      <c r="LX201" s="158"/>
      <c r="LY201" s="158"/>
      <c r="LZ201" s="158"/>
      <c r="MA201" s="158"/>
      <c r="MB201" s="158"/>
      <c r="MC201" s="158"/>
      <c r="MD201" s="158"/>
      <c r="ME201" s="158"/>
      <c r="MF201" s="158"/>
      <c r="MG201" s="158"/>
      <c r="MH201" s="158"/>
      <c r="MI201" s="158"/>
      <c r="MJ201" s="158"/>
      <c r="MK201" s="158"/>
      <c r="ML201" s="158"/>
      <c r="MM201" s="158"/>
      <c r="MN201" s="158"/>
      <c r="MO201" s="158"/>
      <c r="MP201" s="158"/>
      <c r="MQ201" s="158"/>
      <c r="MR201" s="158"/>
      <c r="MS201" s="158"/>
      <c r="MT201" s="158"/>
      <c r="MU201" s="158"/>
      <c r="MV201" s="158"/>
      <c r="MW201" s="158"/>
      <c r="MX201" s="158"/>
      <c r="MY201" s="158"/>
      <c r="MZ201" s="158"/>
      <c r="NA201" s="158"/>
      <c r="NB201" s="158"/>
      <c r="NC201" s="158"/>
      <c r="ND201" s="158"/>
      <c r="NE201" s="158"/>
      <c r="NF201" s="158"/>
      <c r="NG201" s="158"/>
      <c r="NH201" s="158"/>
      <c r="NI201" s="158"/>
      <c r="NJ201" s="158"/>
      <c r="NK201" s="158"/>
      <c r="NL201" s="158"/>
      <c r="NM201" s="158"/>
      <c r="NN201" s="158"/>
      <c r="NO201" s="158"/>
      <c r="NP201" s="158"/>
      <c r="NQ201" s="158"/>
      <c r="NR201" s="158"/>
      <c r="NS201" s="158"/>
      <c r="NT201" s="158"/>
      <c r="NU201" s="158"/>
      <c r="NV201" s="158"/>
      <c r="NW201" s="158"/>
      <c r="NX201" s="158"/>
      <c r="NY201" s="158"/>
      <c r="NZ201" s="158"/>
      <c r="OA201" s="158"/>
      <c r="OB201" s="158"/>
      <c r="OC201" s="158"/>
      <c r="OD201" s="158"/>
      <c r="OE201" s="158"/>
      <c r="OF201" s="158"/>
      <c r="OG201" s="158"/>
      <c r="OH201" s="158"/>
      <c r="OI201" s="158"/>
      <c r="OJ201" s="158"/>
      <c r="OK201" s="158"/>
      <c r="OL201" s="158"/>
      <c r="OM201" s="158"/>
      <c r="ON201" s="158"/>
      <c r="OO201" s="158"/>
      <c r="OP201" s="158"/>
      <c r="OQ201" s="158"/>
      <c r="OR201" s="158"/>
      <c r="OS201" s="158"/>
      <c r="OT201" s="158"/>
      <c r="OU201" s="158"/>
      <c r="OV201" s="158"/>
      <c r="OW201" s="158"/>
      <c r="OX201" s="158"/>
      <c r="OY201" s="158"/>
      <c r="OZ201" s="158"/>
      <c r="PA201" s="158"/>
      <c r="PB201" s="158"/>
      <c r="PC201" s="158"/>
      <c r="PD201" s="158"/>
      <c r="PE201" s="158"/>
      <c r="PF201" s="158"/>
      <c r="PG201" s="158"/>
      <c r="PH201" s="158"/>
      <c r="PI201" s="158"/>
      <c r="PJ201" s="158"/>
      <c r="PK201" s="158"/>
      <c r="PL201" s="158"/>
      <c r="PM201" s="158"/>
      <c r="PN201" s="158"/>
      <c r="PO201" s="158"/>
      <c r="PP201" s="158"/>
      <c r="PQ201" s="158"/>
      <c r="PR201" s="158"/>
      <c r="PS201" s="158"/>
      <c r="PT201" s="158"/>
      <c r="PU201" s="158"/>
      <c r="PV201" s="158"/>
      <c r="PW201" s="158"/>
      <c r="PX201" s="158"/>
      <c r="PY201" s="158"/>
      <c r="PZ201" s="158"/>
      <c r="QA201" s="158"/>
      <c r="QB201" s="158"/>
      <c r="QC201" s="158"/>
      <c r="QD201" s="158"/>
      <c r="QE201" s="158"/>
      <c r="QF201" s="158"/>
      <c r="QG201" s="158"/>
      <c r="QH201" s="158"/>
      <c r="QI201" s="158"/>
      <c r="QJ201" s="158"/>
      <c r="QK201" s="158"/>
      <c r="QL201" s="158"/>
      <c r="QM201" s="158"/>
      <c r="QN201" s="158"/>
      <c r="QO201" s="158"/>
      <c r="QP201" s="158"/>
      <c r="QQ201" s="158"/>
      <c r="QR201" s="158"/>
      <c r="QS201" s="158"/>
      <c r="QT201" s="158"/>
      <c r="QU201" s="158"/>
      <c r="QV201" s="158"/>
      <c r="QW201" s="158"/>
      <c r="QX201" s="158"/>
      <c r="QY201" s="158"/>
      <c r="QZ201" s="158"/>
      <c r="RA201" s="158"/>
      <c r="RB201" s="158"/>
      <c r="RC201" s="158"/>
      <c r="RD201" s="158"/>
      <c r="RE201" s="158"/>
      <c r="RF201" s="158"/>
      <c r="RG201" s="158"/>
      <c r="RH201" s="158"/>
      <c r="RI201" s="158"/>
      <c r="RJ201" s="158"/>
      <c r="RK201" s="158"/>
      <c r="RL201" s="158"/>
      <c r="RM201" s="158"/>
      <c r="RN201" s="158"/>
      <c r="RO201" s="158"/>
      <c r="RP201" s="158"/>
      <c r="RQ201" s="158"/>
      <c r="RR201" s="158"/>
      <c r="RS201" s="158"/>
      <c r="RT201" s="158"/>
      <c r="RU201" s="158"/>
      <c r="RV201" s="158"/>
      <c r="RW201" s="158"/>
      <c r="RX201" s="158"/>
      <c r="RY201" s="158"/>
      <c r="RZ201" s="158"/>
      <c r="SA201" s="158"/>
      <c r="SB201" s="158"/>
      <c r="SC201" s="158"/>
      <c r="SD201" s="158"/>
      <c r="SE201" s="158"/>
      <c r="SF201" s="158"/>
      <c r="SG201" s="158"/>
      <c r="SH201" s="158"/>
      <c r="SI201" s="158"/>
      <c r="SJ201" s="158"/>
      <c r="SK201" s="158"/>
      <c r="SL201" s="158"/>
      <c r="SM201" s="158"/>
      <c r="SN201" s="158"/>
      <c r="SO201" s="158"/>
      <c r="SP201" s="158"/>
      <c r="SQ201" s="158"/>
      <c r="SR201" s="158"/>
      <c r="SS201" s="158"/>
      <c r="ST201" s="158"/>
      <c r="SU201" s="158"/>
      <c r="SV201" s="158"/>
      <c r="SW201" s="158"/>
      <c r="SX201" s="158"/>
      <c r="SY201" s="158"/>
      <c r="SZ201" s="158"/>
      <c r="TA201" s="158"/>
      <c r="TB201" s="158"/>
      <c r="TC201" s="158"/>
      <c r="TD201" s="158"/>
      <c r="TE201" s="158"/>
      <c r="TF201" s="158"/>
      <c r="TG201" s="158"/>
      <c r="TH201" s="158"/>
      <c r="TI201" s="158"/>
      <c r="TJ201" s="158"/>
      <c r="TK201" s="158"/>
      <c r="TL201" s="158"/>
      <c r="TM201" s="158"/>
      <c r="TN201" s="158"/>
      <c r="TO201" s="158"/>
      <c r="TP201" s="158"/>
      <c r="TQ201" s="158"/>
      <c r="TR201" s="158"/>
      <c r="TS201" s="158"/>
      <c r="TT201" s="158"/>
      <c r="TU201" s="158"/>
      <c r="TV201" s="158"/>
      <c r="TW201" s="158"/>
      <c r="TX201" s="158"/>
      <c r="TY201" s="158"/>
      <c r="TZ201" s="158"/>
      <c r="UA201" s="158"/>
      <c r="UB201" s="158"/>
      <c r="UC201" s="158"/>
      <c r="UD201" s="158"/>
      <c r="UE201" s="158"/>
      <c r="UF201" s="158"/>
      <c r="UG201" s="158"/>
      <c r="UH201" s="158"/>
      <c r="UI201" s="158"/>
      <c r="UJ201" s="158"/>
      <c r="UK201" s="158"/>
      <c r="UL201" s="158"/>
      <c r="UM201" s="158"/>
      <c r="UN201" s="158"/>
      <c r="UO201" s="158"/>
      <c r="UP201" s="158"/>
      <c r="UQ201" s="158"/>
      <c r="US201" s="158"/>
      <c r="UT201" s="158"/>
      <c r="UU201" s="158"/>
      <c r="UV201" s="158"/>
      <c r="UW201" s="158"/>
      <c r="UX201" s="158"/>
      <c r="UY201" s="158"/>
      <c r="UZ201" s="158"/>
      <c r="VA201" s="158"/>
      <c r="VB201" s="158"/>
      <c r="VC201" s="158"/>
      <c r="VD201" s="158"/>
      <c r="VE201" s="158"/>
      <c r="VF201" s="158"/>
      <c r="VG201" s="158"/>
      <c r="VH201" s="158"/>
      <c r="VI201" s="158"/>
      <c r="VJ201" s="158"/>
      <c r="VK201" s="158"/>
      <c r="VL201" s="158"/>
      <c r="VN201" s="158"/>
      <c r="VO201" s="158"/>
      <c r="VP201" s="158"/>
      <c r="VQ201" s="158"/>
      <c r="VR201" s="158"/>
      <c r="VS201" s="158"/>
      <c r="VT201" s="158"/>
      <c r="VU201" s="158"/>
      <c r="VV201" s="158"/>
      <c r="VW201" s="158"/>
      <c r="VX201" s="158"/>
      <c r="VY201" s="158"/>
      <c r="VZ201" s="158"/>
      <c r="WA201" s="158"/>
      <c r="WB201" s="158"/>
      <c r="WC201" s="158"/>
      <c r="WD201" s="158"/>
      <c r="WE201" s="158"/>
      <c r="WF201" s="158"/>
      <c r="WG201" s="158"/>
      <c r="WI201" s="158"/>
      <c r="WJ201" s="158"/>
      <c r="WK201" s="158"/>
      <c r="WL201" s="158"/>
      <c r="WM201" s="158"/>
      <c r="WN201" s="158"/>
      <c r="WO201" s="158"/>
      <c r="WP201" s="158"/>
      <c r="WQ201" s="158"/>
      <c r="WR201" s="158"/>
      <c r="WS201" s="158"/>
      <c r="WT201" s="158"/>
      <c r="WU201" s="158"/>
      <c r="WV201" s="158"/>
      <c r="WW201" s="158"/>
      <c r="WX201" s="158"/>
      <c r="WY201" s="158"/>
      <c r="WZ201" s="158"/>
      <c r="XA201" s="158"/>
      <c r="XB201" s="158"/>
      <c r="XD201" s="158"/>
      <c r="XE201" s="158"/>
      <c r="XF201" s="158"/>
      <c r="XG201" s="158"/>
      <c r="XH201" s="158"/>
      <c r="XI201" s="158"/>
      <c r="XJ201" s="158"/>
      <c r="XK201" s="158"/>
      <c r="XL201" s="158"/>
      <c r="XM201" s="158"/>
      <c r="XN201" s="158"/>
      <c r="XO201" s="158"/>
      <c r="XP201" s="158"/>
      <c r="XQ201" s="158"/>
      <c r="XR201" s="158"/>
      <c r="XS201" s="158"/>
      <c r="XT201" s="158"/>
      <c r="XU201" s="158"/>
      <c r="XV201" s="158"/>
      <c r="XW201" s="158"/>
      <c r="XY201" s="158"/>
      <c r="XZ201" s="158"/>
      <c r="YA201" s="158"/>
      <c r="YB201" s="158"/>
      <c r="YC201" s="158"/>
      <c r="YD201" s="158"/>
      <c r="YE201" s="158"/>
      <c r="YF201" s="158"/>
      <c r="YG201" s="158"/>
      <c r="YH201" s="158"/>
      <c r="YI201" s="158"/>
      <c r="YJ201" s="158"/>
      <c r="YK201" s="158"/>
      <c r="YL201" s="158"/>
      <c r="YM201" s="158"/>
      <c r="YN201" s="158"/>
      <c r="YO201" s="158"/>
      <c r="YP201" s="158"/>
      <c r="YQ201" s="158"/>
      <c r="YR201" s="158"/>
      <c r="YT201" s="158"/>
      <c r="YU201" s="158"/>
      <c r="YV201" s="158"/>
      <c r="YW201" s="158"/>
      <c r="YX201" s="158"/>
      <c r="YY201" s="158"/>
      <c r="YZ201" s="158"/>
      <c r="ZA201" s="158"/>
      <c r="ZB201" s="158"/>
      <c r="ZC201" s="158"/>
      <c r="ZD201" s="158"/>
      <c r="ZE201" s="158"/>
      <c r="ZF201" s="158"/>
      <c r="ZG201" s="158"/>
      <c r="ZH201" s="158"/>
      <c r="ZI201" s="158"/>
      <c r="ZJ201" s="158"/>
      <c r="ZK201" s="158"/>
      <c r="ZL201" s="158"/>
      <c r="ZM201" s="158"/>
      <c r="ZO201" s="158"/>
      <c r="ZP201" s="158"/>
      <c r="ZQ201" s="158"/>
      <c r="ZR201" s="158"/>
      <c r="ZS201" s="158"/>
      <c r="ZT201" s="158"/>
      <c r="ZU201" s="158"/>
      <c r="ZV201" s="158"/>
      <c r="ZW201" s="158"/>
      <c r="ZX201" s="158"/>
      <c r="ZY201" s="158"/>
      <c r="ZZ201" s="158"/>
      <c r="AAA201" s="158"/>
      <c r="AAB201" s="158"/>
      <c r="AAC201" s="158"/>
      <c r="AAD201" s="158"/>
      <c r="AAE201" s="158"/>
      <c r="AAF201" s="158"/>
      <c r="AAG201" s="158"/>
      <c r="AAH201" s="158"/>
      <c r="AAJ201" s="158"/>
      <c r="AAK201" s="158"/>
      <c r="AAL201" s="158"/>
      <c r="AAM201" s="158"/>
      <c r="AAN201" s="158"/>
      <c r="AAO201" s="158"/>
      <c r="AAP201" s="158"/>
      <c r="AAQ201" s="158"/>
      <c r="AAR201" s="158"/>
      <c r="AAS201" s="158"/>
      <c r="AAT201" s="158"/>
      <c r="AAU201" s="158"/>
      <c r="AAV201" s="158"/>
      <c r="AAW201" s="158"/>
      <c r="AAX201" s="158"/>
      <c r="AAY201" s="158"/>
      <c r="AAZ201" s="158"/>
      <c r="ABA201" s="158"/>
      <c r="ABB201" s="158"/>
      <c r="ABC201" s="158"/>
      <c r="ABE201" s="158"/>
      <c r="ABF201" s="158"/>
      <c r="ABG201" s="158"/>
      <c r="ABH201" s="158"/>
      <c r="ABI201" s="158"/>
      <c r="ABJ201" s="158"/>
      <c r="ABK201" s="158"/>
      <c r="ABL201" s="158"/>
      <c r="ABM201" s="158"/>
      <c r="ABN201" s="158"/>
      <c r="ABO201" s="158"/>
      <c r="ABP201" s="158"/>
      <c r="ABQ201" s="158"/>
      <c r="ABR201" s="158"/>
      <c r="ABS201" s="158"/>
      <c r="ABT201" s="158"/>
      <c r="ABU201" s="158"/>
      <c r="ABV201" s="158"/>
      <c r="ABW201" s="158"/>
      <c r="ABX201" s="158"/>
      <c r="ABZ201" s="158"/>
      <c r="ACA201" s="158"/>
      <c r="ACB201" s="158"/>
      <c r="ACC201" s="158"/>
      <c r="ACD201" s="158"/>
      <c r="ACE201" s="158"/>
      <c r="ACF201" s="158"/>
      <c r="ACG201" s="158"/>
      <c r="ACH201" s="158"/>
      <c r="ACI201" s="158"/>
      <c r="ACJ201" s="158"/>
      <c r="ACK201" s="158"/>
      <c r="ACL201" s="158"/>
      <c r="ACM201" s="158"/>
      <c r="ACN201" s="158"/>
      <c r="ACO201" s="158"/>
      <c r="ACP201" s="158"/>
      <c r="ACQ201" s="158"/>
      <c r="ACR201" s="158"/>
      <c r="ACS201" s="158"/>
      <c r="ACU201" s="158"/>
      <c r="ACV201" s="158"/>
      <c r="ACW201" s="158"/>
      <c r="ACX201" s="158"/>
      <c r="ACY201" s="158"/>
      <c r="ACZ201" s="158"/>
      <c r="ADA201" s="158"/>
      <c r="ADB201" s="158"/>
      <c r="ADC201" s="158"/>
      <c r="ADD201" s="158"/>
      <c r="ADE201" s="158"/>
      <c r="ADF201" s="158"/>
      <c r="ADG201" s="158"/>
      <c r="ADH201" s="158"/>
      <c r="ADI201" s="158"/>
      <c r="ADJ201" s="158"/>
      <c r="ADK201" s="158"/>
      <c r="ADL201" s="158"/>
      <c r="ADM201" s="158"/>
      <c r="ADN201" s="158"/>
      <c r="ADP201" s="158"/>
      <c r="ADQ201" s="158"/>
      <c r="ADR201" s="158"/>
      <c r="ADS201" s="158"/>
      <c r="ADT201" s="158"/>
      <c r="ADU201" s="158"/>
      <c r="ADV201" s="158"/>
      <c r="ADW201" s="158"/>
      <c r="ADX201" s="158"/>
      <c r="ADY201" s="158"/>
      <c r="ADZ201" s="158"/>
      <c r="AEA201" s="158"/>
      <c r="AEB201" s="158"/>
      <c r="AEC201" s="158"/>
      <c r="AED201" s="158"/>
      <c r="AEE201" s="158"/>
      <c r="AEF201" s="158"/>
      <c r="AEG201" s="158"/>
      <c r="AEH201" s="158"/>
      <c r="AEI201" s="158"/>
      <c r="AEK201" s="158"/>
      <c r="AEL201" s="158"/>
      <c r="AEM201" s="158"/>
      <c r="AEN201" s="158"/>
      <c r="AEO201" s="158"/>
      <c r="AEP201" s="158"/>
      <c r="AEQ201" s="158"/>
      <c r="AER201" s="158"/>
      <c r="AES201" s="158"/>
      <c r="AET201" s="158"/>
      <c r="AEU201" s="158"/>
      <c r="AEV201" s="158"/>
      <c r="AEW201" s="158"/>
      <c r="AEX201" s="158"/>
      <c r="AEY201" s="158"/>
      <c r="AEZ201" s="158"/>
      <c r="AFA201" s="158"/>
      <c r="AFB201" s="158"/>
      <c r="AFC201" s="158"/>
      <c r="AFD201" s="158"/>
    </row>
    <row r="202" spans="1:836" s="151" customFormat="1" ht="20.100000000000001" customHeight="1" outlineLevel="1">
      <c r="A202" s="122" t="s">
        <v>549</v>
      </c>
      <c r="B202" s="123" t="s">
        <v>374</v>
      </c>
      <c r="C202" s="124" t="s">
        <v>414</v>
      </c>
      <c r="D202" s="125"/>
      <c r="E202" s="171"/>
      <c r="F202" s="218">
        <f>MIN(F203:F206)</f>
        <v>0</v>
      </c>
      <c r="G202" s="218">
        <f>MAX(G203:G206)</f>
        <v>0</v>
      </c>
      <c r="H202" s="126">
        <f t="shared" si="98"/>
        <v>1</v>
      </c>
      <c r="I202" s="127">
        <f t="shared" ca="1" si="122"/>
        <v>1</v>
      </c>
      <c r="J202" s="205">
        <f ca="1">AVERAGE(J203:J206)*2</f>
        <v>-10</v>
      </c>
      <c r="K202" s="97">
        <f ca="1">I202+J202/H202</f>
        <v>-9</v>
      </c>
      <c r="IP202" s="172"/>
      <c r="IQ202" s="172"/>
      <c r="IR202" s="172"/>
      <c r="IS202" s="172"/>
      <c r="IT202" s="172"/>
      <c r="IU202" s="172"/>
      <c r="IV202" s="172"/>
      <c r="JK202" s="172"/>
      <c r="JL202" s="172"/>
      <c r="JM202" s="172"/>
      <c r="JN202" s="172"/>
      <c r="JO202" s="172"/>
      <c r="JP202" s="172"/>
      <c r="JQ202" s="172"/>
      <c r="PP202" s="172"/>
      <c r="PQ202" s="172"/>
      <c r="PR202" s="172"/>
      <c r="PS202" s="172"/>
      <c r="PT202" s="172"/>
      <c r="PU202" s="172"/>
      <c r="PV202" s="172"/>
      <c r="QK202" s="172"/>
      <c r="QL202" s="172"/>
      <c r="QM202" s="172"/>
      <c r="QN202" s="172"/>
      <c r="QO202" s="172"/>
      <c r="QP202" s="172"/>
      <c r="QQ202" s="172"/>
    </row>
    <row r="203" spans="1:836" s="159" customFormat="1" ht="20.100000000000001" customHeight="1" outlineLevel="4">
      <c r="A203" s="166"/>
      <c r="B203" s="162" t="s">
        <v>502</v>
      </c>
      <c r="C203" s="100" t="s">
        <v>414</v>
      </c>
      <c r="D203" s="110"/>
      <c r="E203" s="167"/>
      <c r="F203" s="211"/>
      <c r="G203" s="212"/>
      <c r="H203" s="156">
        <v>5</v>
      </c>
      <c r="I203" s="157">
        <f t="shared" ca="1" si="122"/>
        <v>1</v>
      </c>
      <c r="J203" s="207">
        <f t="shared" ref="J203:J206" ca="1" si="123">H203*K203-H203*I203</f>
        <v>-5</v>
      </c>
      <c r="K203" s="111">
        <v>0</v>
      </c>
      <c r="L203" s="158"/>
      <c r="M203" s="158"/>
      <c r="N203" s="158"/>
      <c r="O203" s="158"/>
      <c r="P203" s="158"/>
      <c r="Q203" s="158"/>
      <c r="R203" s="158"/>
      <c r="S203" s="158"/>
      <c r="T203" s="158"/>
      <c r="U203" s="158"/>
      <c r="V203" s="158"/>
      <c r="W203" s="158"/>
      <c r="X203" s="158"/>
      <c r="Y203" s="158"/>
      <c r="Z203" s="158"/>
      <c r="AA203" s="158"/>
      <c r="AB203" s="158"/>
      <c r="AC203" s="158"/>
      <c r="AD203" s="158"/>
      <c r="AE203" s="158"/>
      <c r="AF203" s="158"/>
      <c r="AG203" s="158"/>
      <c r="AH203" s="158"/>
      <c r="AI203" s="158"/>
      <c r="AJ203" s="158"/>
      <c r="AK203" s="158"/>
      <c r="AL203" s="158"/>
      <c r="AM203" s="158"/>
      <c r="AN203" s="158"/>
      <c r="AO203" s="158"/>
      <c r="AP203" s="158"/>
      <c r="AQ203" s="158"/>
      <c r="AR203" s="158"/>
      <c r="AS203" s="158"/>
      <c r="AT203" s="158"/>
      <c r="AU203" s="158"/>
      <c r="AV203" s="158"/>
      <c r="AW203" s="158"/>
      <c r="AX203" s="158"/>
      <c r="AY203" s="158"/>
      <c r="AZ203" s="158"/>
      <c r="BA203" s="158"/>
      <c r="BB203" s="158"/>
      <c r="BC203" s="158"/>
      <c r="BD203" s="158"/>
      <c r="BE203" s="158"/>
      <c r="BF203" s="158"/>
      <c r="BG203" s="158"/>
      <c r="BH203" s="158"/>
      <c r="BI203" s="158"/>
      <c r="BJ203" s="158"/>
      <c r="BK203" s="158"/>
      <c r="BL203" s="158"/>
      <c r="BM203" s="158"/>
      <c r="BN203" s="158"/>
      <c r="BO203" s="158"/>
      <c r="BP203" s="158"/>
      <c r="BQ203" s="158"/>
      <c r="BR203" s="158"/>
      <c r="BS203" s="158"/>
      <c r="BT203" s="158"/>
      <c r="BU203" s="158"/>
      <c r="BV203" s="158"/>
      <c r="BW203" s="158"/>
      <c r="BX203" s="158"/>
      <c r="BY203" s="158"/>
      <c r="BZ203" s="158"/>
      <c r="CA203" s="158"/>
      <c r="CB203" s="158"/>
      <c r="CC203" s="158"/>
      <c r="CD203" s="158"/>
      <c r="CE203" s="158"/>
      <c r="CF203" s="158"/>
      <c r="CG203" s="158"/>
      <c r="CH203" s="158"/>
      <c r="CI203" s="158"/>
      <c r="CJ203" s="158"/>
      <c r="CK203" s="158"/>
      <c r="CL203" s="158"/>
      <c r="CM203" s="158"/>
      <c r="CN203" s="158"/>
      <c r="CO203" s="158"/>
      <c r="CP203" s="158"/>
      <c r="CQ203" s="158"/>
      <c r="CR203" s="158"/>
      <c r="CS203" s="158"/>
      <c r="CT203" s="158"/>
      <c r="CU203" s="158"/>
      <c r="CV203" s="158"/>
      <c r="CW203" s="158"/>
      <c r="CX203" s="158"/>
      <c r="CY203" s="158"/>
      <c r="CZ203" s="158"/>
      <c r="DA203" s="158"/>
      <c r="DB203" s="158"/>
      <c r="DC203" s="158"/>
      <c r="DD203" s="158"/>
      <c r="DE203" s="158"/>
      <c r="DF203" s="158"/>
      <c r="DG203" s="158"/>
      <c r="DH203" s="158"/>
      <c r="DI203" s="158"/>
      <c r="DJ203" s="158"/>
      <c r="DK203" s="158"/>
      <c r="DL203" s="158"/>
      <c r="DM203" s="158"/>
      <c r="DN203" s="158"/>
      <c r="DO203" s="158"/>
      <c r="DP203" s="158"/>
      <c r="DQ203" s="158"/>
      <c r="DR203" s="158"/>
      <c r="DS203" s="158"/>
      <c r="DT203" s="158"/>
      <c r="DU203" s="158"/>
      <c r="DV203" s="158"/>
      <c r="DW203" s="158"/>
      <c r="DX203" s="158"/>
      <c r="DY203" s="158"/>
      <c r="DZ203" s="158"/>
      <c r="EA203" s="158"/>
      <c r="EB203" s="158"/>
      <c r="EC203" s="158"/>
      <c r="ED203" s="158"/>
      <c r="EE203" s="158"/>
      <c r="EF203" s="158"/>
      <c r="EG203" s="158"/>
      <c r="EH203" s="158"/>
      <c r="EI203" s="158"/>
      <c r="EJ203" s="158"/>
      <c r="EK203" s="158"/>
      <c r="EL203" s="158"/>
      <c r="EM203" s="158"/>
      <c r="EN203" s="158"/>
      <c r="EO203" s="158"/>
      <c r="EP203" s="158"/>
      <c r="EQ203" s="158"/>
      <c r="ER203" s="158"/>
      <c r="ES203" s="158"/>
      <c r="ET203" s="158"/>
      <c r="EU203" s="158"/>
      <c r="EV203" s="158"/>
      <c r="EW203" s="158"/>
      <c r="EX203" s="158"/>
      <c r="EY203" s="158"/>
      <c r="EZ203" s="158"/>
      <c r="FA203" s="158"/>
      <c r="FB203" s="158"/>
      <c r="FC203" s="158"/>
      <c r="FD203" s="158"/>
      <c r="FE203" s="158"/>
      <c r="FF203" s="158"/>
      <c r="FG203" s="158"/>
      <c r="FH203" s="158"/>
      <c r="FI203" s="158"/>
      <c r="FJ203" s="158"/>
      <c r="FK203" s="158"/>
      <c r="FL203" s="158"/>
      <c r="FM203" s="158"/>
      <c r="FN203" s="158"/>
      <c r="FO203" s="158"/>
      <c r="FP203" s="158"/>
      <c r="FQ203" s="158"/>
      <c r="FR203" s="158"/>
      <c r="FS203" s="158"/>
      <c r="FT203" s="158"/>
      <c r="FU203" s="158"/>
      <c r="FV203" s="158"/>
      <c r="FW203" s="158"/>
      <c r="FX203" s="158"/>
      <c r="FY203" s="158"/>
      <c r="FZ203" s="158"/>
      <c r="GA203" s="158"/>
      <c r="GB203" s="158"/>
      <c r="GC203" s="158"/>
      <c r="GD203" s="158"/>
      <c r="GE203" s="158"/>
      <c r="GF203" s="158"/>
      <c r="GG203" s="158"/>
      <c r="GH203" s="158"/>
      <c r="GI203" s="158"/>
      <c r="GJ203" s="158"/>
      <c r="GK203" s="158"/>
      <c r="GL203" s="158"/>
      <c r="GM203" s="158"/>
      <c r="GN203" s="158"/>
      <c r="GO203" s="158"/>
      <c r="GP203" s="158"/>
      <c r="GQ203" s="158"/>
      <c r="GR203" s="158"/>
      <c r="GS203" s="158"/>
      <c r="GT203" s="158"/>
      <c r="GU203" s="158"/>
      <c r="GV203" s="158"/>
      <c r="GW203" s="158"/>
      <c r="GX203" s="158"/>
      <c r="GY203" s="158"/>
      <c r="GZ203" s="158"/>
      <c r="HA203" s="158"/>
      <c r="HB203" s="158"/>
      <c r="HC203" s="158"/>
      <c r="HD203" s="158"/>
      <c r="HE203" s="158"/>
      <c r="HF203" s="158"/>
      <c r="HG203" s="158"/>
      <c r="HH203" s="158"/>
      <c r="HI203" s="158"/>
      <c r="HJ203" s="158"/>
      <c r="HK203" s="158"/>
      <c r="HL203" s="158"/>
      <c r="HM203" s="158"/>
      <c r="HN203" s="158"/>
      <c r="HO203" s="158"/>
      <c r="HP203" s="158"/>
      <c r="HQ203" s="158"/>
      <c r="HR203" s="158"/>
      <c r="HS203" s="158"/>
      <c r="HT203" s="158"/>
      <c r="HU203" s="158"/>
      <c r="HV203" s="158"/>
      <c r="HW203" s="158"/>
      <c r="HX203" s="158"/>
      <c r="HY203" s="158"/>
      <c r="HZ203" s="158"/>
      <c r="IA203" s="158"/>
      <c r="IB203" s="158"/>
      <c r="IC203" s="158"/>
      <c r="ID203" s="158"/>
      <c r="IE203" s="158"/>
      <c r="IF203" s="158"/>
      <c r="IG203" s="158"/>
      <c r="IH203" s="158"/>
      <c r="II203" s="158"/>
      <c r="IJ203" s="158"/>
      <c r="IK203" s="158"/>
      <c r="IL203" s="158"/>
      <c r="IM203" s="158"/>
      <c r="IN203" s="158"/>
      <c r="IO203" s="158"/>
      <c r="IP203" s="158"/>
      <c r="IQ203" s="158"/>
      <c r="IR203" s="158"/>
      <c r="IS203" s="158"/>
      <c r="IT203" s="158"/>
      <c r="IU203" s="158"/>
      <c r="IV203" s="158"/>
      <c r="IW203" s="158"/>
      <c r="IX203" s="158"/>
      <c r="IY203" s="158"/>
      <c r="IZ203" s="158"/>
      <c r="JA203" s="158"/>
      <c r="JB203" s="158"/>
      <c r="JC203" s="158"/>
      <c r="JD203" s="158"/>
      <c r="JE203" s="158"/>
      <c r="JF203" s="158"/>
      <c r="JG203" s="158"/>
      <c r="JH203" s="158"/>
      <c r="JI203" s="158"/>
      <c r="JJ203" s="158"/>
      <c r="JK203" s="158"/>
      <c r="JL203" s="158"/>
      <c r="JM203" s="158"/>
      <c r="JN203" s="158"/>
      <c r="JO203" s="158"/>
      <c r="JP203" s="158"/>
      <c r="JQ203" s="158"/>
      <c r="JR203" s="158"/>
      <c r="JS203" s="158"/>
      <c r="JT203" s="158"/>
      <c r="JU203" s="158"/>
      <c r="JV203" s="158"/>
      <c r="JW203" s="158"/>
      <c r="JX203" s="158"/>
      <c r="JY203" s="158"/>
      <c r="JZ203" s="158"/>
      <c r="KA203" s="158"/>
      <c r="KB203" s="158"/>
      <c r="KC203" s="158"/>
      <c r="KD203" s="158"/>
      <c r="KE203" s="158"/>
      <c r="KF203" s="158"/>
      <c r="KG203" s="158"/>
      <c r="KH203" s="158"/>
      <c r="KI203" s="158"/>
      <c r="KJ203" s="158"/>
      <c r="KK203" s="158"/>
      <c r="KL203" s="158"/>
      <c r="KM203" s="158"/>
      <c r="KN203" s="158"/>
      <c r="KO203" s="158"/>
      <c r="KP203" s="158"/>
      <c r="KQ203" s="158"/>
      <c r="KR203" s="158"/>
      <c r="KS203" s="158"/>
      <c r="KT203" s="158"/>
      <c r="KU203" s="158"/>
      <c r="KV203" s="158"/>
      <c r="KW203" s="158"/>
      <c r="KX203" s="158"/>
      <c r="KY203" s="158"/>
      <c r="KZ203" s="158"/>
      <c r="LA203" s="158"/>
      <c r="LB203" s="158"/>
      <c r="LC203" s="158"/>
      <c r="LD203" s="158"/>
      <c r="LE203" s="158"/>
      <c r="LF203" s="158"/>
      <c r="LG203" s="158"/>
      <c r="LH203" s="158"/>
      <c r="LI203" s="158"/>
      <c r="LJ203" s="158"/>
      <c r="LK203" s="158"/>
      <c r="LL203" s="158"/>
      <c r="LM203" s="158"/>
      <c r="LN203" s="158"/>
      <c r="LO203" s="158"/>
      <c r="LP203" s="158"/>
      <c r="LQ203" s="158"/>
      <c r="LR203" s="158"/>
      <c r="LS203" s="158"/>
      <c r="LT203" s="158"/>
      <c r="LU203" s="158"/>
      <c r="LV203" s="158"/>
      <c r="LW203" s="158"/>
      <c r="LX203" s="158"/>
      <c r="LY203" s="158"/>
      <c r="LZ203" s="158"/>
      <c r="MA203" s="158"/>
      <c r="MB203" s="158"/>
      <c r="MC203" s="158"/>
      <c r="MD203" s="158"/>
      <c r="ME203" s="158"/>
      <c r="MF203" s="158"/>
      <c r="MG203" s="158"/>
      <c r="MH203" s="158"/>
      <c r="MI203" s="158"/>
      <c r="MJ203" s="158"/>
      <c r="MK203" s="158"/>
      <c r="ML203" s="158"/>
      <c r="MM203" s="158"/>
      <c r="MN203" s="158"/>
      <c r="MO203" s="158"/>
      <c r="MP203" s="158"/>
      <c r="MQ203" s="158"/>
      <c r="MR203" s="158"/>
      <c r="MS203" s="158"/>
      <c r="MT203" s="158"/>
      <c r="MU203" s="158"/>
      <c r="MV203" s="158"/>
      <c r="MW203" s="158"/>
      <c r="MX203" s="158"/>
      <c r="MY203" s="158"/>
      <c r="MZ203" s="158"/>
      <c r="NA203" s="158"/>
      <c r="NB203" s="158"/>
      <c r="NC203" s="158"/>
      <c r="ND203" s="158"/>
      <c r="NE203" s="158"/>
      <c r="NF203" s="158"/>
      <c r="NG203" s="158"/>
      <c r="NH203" s="158"/>
      <c r="NI203" s="158"/>
      <c r="NJ203" s="158"/>
      <c r="NK203" s="158"/>
      <c r="NL203" s="158"/>
      <c r="NM203" s="158"/>
      <c r="NN203" s="158"/>
      <c r="NO203" s="158"/>
      <c r="NP203" s="158"/>
      <c r="NQ203" s="158"/>
      <c r="NR203" s="158"/>
      <c r="NS203" s="158"/>
      <c r="NT203" s="158"/>
      <c r="NU203" s="158"/>
      <c r="NV203" s="158"/>
      <c r="NW203" s="158"/>
      <c r="NX203" s="158"/>
      <c r="NY203" s="158"/>
      <c r="NZ203" s="158"/>
      <c r="OA203" s="158"/>
      <c r="OB203" s="158"/>
      <c r="OC203" s="158"/>
      <c r="OD203" s="158"/>
      <c r="OE203" s="158"/>
      <c r="OF203" s="158"/>
      <c r="OG203" s="158"/>
      <c r="OH203" s="158"/>
      <c r="OI203" s="158"/>
      <c r="OJ203" s="158"/>
      <c r="OK203" s="158"/>
      <c r="OL203" s="158"/>
      <c r="OM203" s="158"/>
      <c r="ON203" s="158"/>
      <c r="OO203" s="158"/>
      <c r="OP203" s="158"/>
      <c r="OQ203" s="158"/>
      <c r="OR203" s="158"/>
      <c r="OS203" s="158"/>
      <c r="OT203" s="158"/>
      <c r="OU203" s="158"/>
      <c r="OV203" s="158"/>
      <c r="OW203" s="158"/>
      <c r="OX203" s="158"/>
      <c r="OY203" s="158"/>
      <c r="OZ203" s="158"/>
      <c r="PA203" s="158"/>
      <c r="PB203" s="158"/>
      <c r="PC203" s="158"/>
      <c r="PD203" s="158"/>
      <c r="PE203" s="158"/>
      <c r="PF203" s="158"/>
      <c r="PG203" s="158"/>
      <c r="PH203" s="158"/>
      <c r="PI203" s="158"/>
      <c r="PJ203" s="158"/>
      <c r="PK203" s="158"/>
      <c r="PL203" s="158"/>
      <c r="PM203" s="158"/>
      <c r="PN203" s="158"/>
      <c r="PO203" s="158"/>
      <c r="PP203" s="158"/>
      <c r="PQ203" s="158"/>
      <c r="PR203" s="158"/>
      <c r="PS203" s="158"/>
      <c r="PT203" s="158"/>
      <c r="PU203" s="158"/>
      <c r="PV203" s="158"/>
      <c r="PW203" s="158"/>
      <c r="PX203" s="158"/>
      <c r="PY203" s="158"/>
      <c r="PZ203" s="158"/>
      <c r="QA203" s="158"/>
      <c r="QB203" s="158"/>
      <c r="QC203" s="158"/>
      <c r="QD203" s="158"/>
      <c r="QE203" s="158"/>
      <c r="QF203" s="158"/>
      <c r="QG203" s="158"/>
      <c r="QH203" s="158"/>
      <c r="QI203" s="158"/>
      <c r="QJ203" s="158"/>
      <c r="QK203" s="158"/>
      <c r="QL203" s="158"/>
      <c r="QM203" s="158"/>
      <c r="QN203" s="158"/>
      <c r="QO203" s="158"/>
      <c r="QP203" s="158"/>
      <c r="QQ203" s="158"/>
      <c r="QR203" s="158"/>
      <c r="QS203" s="158"/>
      <c r="QT203" s="158"/>
      <c r="QU203" s="158"/>
      <c r="QV203" s="158"/>
      <c r="QW203" s="158"/>
      <c r="QX203" s="158"/>
      <c r="QY203" s="158"/>
      <c r="QZ203" s="158"/>
      <c r="RA203" s="158"/>
      <c r="RB203" s="158"/>
      <c r="RC203" s="158"/>
      <c r="RD203" s="158"/>
      <c r="RE203" s="158"/>
      <c r="RF203" s="158"/>
      <c r="RG203" s="158"/>
      <c r="RH203" s="158"/>
      <c r="RI203" s="158"/>
      <c r="RJ203" s="158"/>
      <c r="RK203" s="158"/>
      <c r="RL203" s="158"/>
      <c r="RM203" s="158"/>
      <c r="RN203" s="158"/>
      <c r="RO203" s="158"/>
      <c r="RP203" s="158"/>
      <c r="RQ203" s="158"/>
      <c r="RR203" s="158"/>
      <c r="RS203" s="158"/>
      <c r="RT203" s="158"/>
      <c r="RU203" s="158"/>
      <c r="RV203" s="158"/>
      <c r="RW203" s="158"/>
      <c r="RX203" s="158"/>
      <c r="RY203" s="158"/>
      <c r="RZ203" s="158"/>
      <c r="SA203" s="158"/>
      <c r="SB203" s="158"/>
      <c r="SC203" s="158"/>
      <c r="SD203" s="158"/>
      <c r="SE203" s="158"/>
      <c r="SF203" s="158"/>
      <c r="SG203" s="158"/>
      <c r="SH203" s="158"/>
      <c r="SI203" s="158"/>
      <c r="SJ203" s="158"/>
      <c r="SK203" s="158"/>
      <c r="SL203" s="158"/>
      <c r="SM203" s="158"/>
      <c r="SN203" s="158"/>
      <c r="SO203" s="158"/>
      <c r="SP203" s="158"/>
      <c r="SQ203" s="158"/>
      <c r="SR203" s="158"/>
      <c r="SS203" s="158"/>
      <c r="ST203" s="158"/>
      <c r="SU203" s="158"/>
      <c r="SV203" s="158"/>
      <c r="SW203" s="158"/>
      <c r="SX203" s="158"/>
      <c r="SY203" s="158"/>
      <c r="SZ203" s="158"/>
      <c r="TA203" s="158"/>
      <c r="TB203" s="158"/>
      <c r="TC203" s="158"/>
      <c r="TD203" s="158"/>
      <c r="TE203" s="158"/>
      <c r="TF203" s="158"/>
      <c r="TG203" s="158"/>
      <c r="TH203" s="158"/>
      <c r="TI203" s="158"/>
      <c r="TJ203" s="158"/>
      <c r="TK203" s="158"/>
      <c r="TL203" s="158"/>
      <c r="TM203" s="158"/>
      <c r="TN203" s="158"/>
      <c r="TO203" s="158"/>
      <c r="TP203" s="158"/>
      <c r="TQ203" s="158"/>
      <c r="TR203" s="158"/>
      <c r="TS203" s="158"/>
      <c r="TT203" s="158"/>
      <c r="TU203" s="158"/>
      <c r="TV203" s="158"/>
      <c r="TW203" s="158"/>
      <c r="TX203" s="158"/>
      <c r="TY203" s="158"/>
      <c r="TZ203" s="158"/>
      <c r="UA203" s="158"/>
      <c r="UB203" s="158"/>
      <c r="UC203" s="158"/>
      <c r="UD203" s="158"/>
      <c r="UE203" s="158"/>
      <c r="UF203" s="158"/>
      <c r="UG203" s="158"/>
      <c r="UH203" s="158"/>
      <c r="UI203" s="158"/>
      <c r="UJ203" s="158"/>
      <c r="UK203" s="158"/>
      <c r="UL203" s="158"/>
      <c r="UM203" s="158"/>
      <c r="UN203" s="158"/>
      <c r="UO203" s="158"/>
      <c r="UP203" s="158"/>
      <c r="UQ203" s="158"/>
      <c r="US203" s="158"/>
      <c r="UT203" s="158"/>
      <c r="UU203" s="158"/>
      <c r="UV203" s="158"/>
      <c r="UW203" s="158"/>
      <c r="UX203" s="158"/>
      <c r="UY203" s="158"/>
      <c r="UZ203" s="158"/>
      <c r="VA203" s="158"/>
      <c r="VB203" s="158"/>
      <c r="VC203" s="158"/>
      <c r="VD203" s="158"/>
      <c r="VE203" s="158"/>
      <c r="VF203" s="158"/>
      <c r="VG203" s="158"/>
      <c r="VH203" s="158"/>
      <c r="VI203" s="158"/>
      <c r="VJ203" s="158"/>
      <c r="VK203" s="158"/>
      <c r="VL203" s="158"/>
      <c r="VN203" s="158"/>
      <c r="VO203" s="158"/>
      <c r="VP203" s="158"/>
      <c r="VQ203" s="158"/>
      <c r="VR203" s="158"/>
      <c r="VS203" s="158"/>
      <c r="VT203" s="158"/>
      <c r="VU203" s="158"/>
      <c r="VV203" s="158"/>
      <c r="VW203" s="158"/>
      <c r="VX203" s="158"/>
      <c r="VY203" s="158"/>
      <c r="VZ203" s="158"/>
      <c r="WA203" s="158"/>
      <c r="WB203" s="158"/>
      <c r="WC203" s="158"/>
      <c r="WD203" s="158"/>
      <c r="WE203" s="158"/>
      <c r="WF203" s="158"/>
      <c r="WG203" s="158"/>
      <c r="WI203" s="158"/>
      <c r="WJ203" s="158"/>
      <c r="WK203" s="158"/>
      <c r="WL203" s="158"/>
      <c r="WM203" s="158"/>
      <c r="WN203" s="158"/>
      <c r="WO203" s="158"/>
      <c r="WP203" s="158"/>
      <c r="WQ203" s="158"/>
      <c r="WR203" s="158"/>
      <c r="WS203" s="158"/>
      <c r="WT203" s="158"/>
      <c r="WU203" s="158"/>
      <c r="WV203" s="158"/>
      <c r="WW203" s="158"/>
      <c r="WX203" s="158"/>
      <c r="WY203" s="158"/>
      <c r="WZ203" s="158"/>
      <c r="XA203" s="158"/>
      <c r="XB203" s="158"/>
      <c r="XD203" s="158"/>
      <c r="XE203" s="158"/>
      <c r="XF203" s="158"/>
      <c r="XG203" s="158"/>
      <c r="XH203" s="158"/>
      <c r="XI203" s="158"/>
      <c r="XJ203" s="158"/>
      <c r="XK203" s="158"/>
      <c r="XL203" s="158"/>
      <c r="XM203" s="158"/>
      <c r="XN203" s="158"/>
      <c r="XO203" s="158"/>
      <c r="XP203" s="158"/>
      <c r="XQ203" s="158"/>
      <c r="XR203" s="158"/>
      <c r="XS203" s="158"/>
      <c r="XT203" s="158"/>
      <c r="XU203" s="158"/>
      <c r="XV203" s="158"/>
      <c r="XW203" s="158"/>
      <c r="XY203" s="158"/>
      <c r="XZ203" s="158"/>
      <c r="YA203" s="158"/>
      <c r="YB203" s="158"/>
      <c r="YC203" s="158"/>
      <c r="YD203" s="158"/>
      <c r="YE203" s="158"/>
      <c r="YF203" s="158"/>
      <c r="YG203" s="158"/>
      <c r="YH203" s="158"/>
      <c r="YI203" s="158"/>
      <c r="YJ203" s="158"/>
      <c r="YK203" s="158"/>
      <c r="YL203" s="158"/>
      <c r="YM203" s="158"/>
      <c r="YN203" s="158"/>
      <c r="YO203" s="158"/>
      <c r="YP203" s="158"/>
      <c r="YQ203" s="158"/>
      <c r="YR203" s="158"/>
      <c r="YT203" s="158"/>
      <c r="YU203" s="158"/>
      <c r="YV203" s="158"/>
      <c r="YW203" s="158"/>
      <c r="YX203" s="158"/>
      <c r="YY203" s="158"/>
      <c r="YZ203" s="158"/>
      <c r="ZA203" s="158"/>
      <c r="ZB203" s="158"/>
      <c r="ZC203" s="158"/>
      <c r="ZD203" s="158"/>
      <c r="ZE203" s="158"/>
      <c r="ZF203" s="158"/>
      <c r="ZG203" s="158"/>
      <c r="ZH203" s="158"/>
      <c r="ZI203" s="158"/>
      <c r="ZJ203" s="158"/>
      <c r="ZK203" s="158"/>
      <c r="ZL203" s="158"/>
      <c r="ZM203" s="158"/>
      <c r="ZO203" s="158"/>
      <c r="ZP203" s="158"/>
      <c r="ZQ203" s="158"/>
      <c r="ZR203" s="158"/>
      <c r="ZS203" s="158"/>
      <c r="ZT203" s="158"/>
      <c r="ZU203" s="158"/>
      <c r="ZV203" s="158"/>
      <c r="ZW203" s="158"/>
      <c r="ZX203" s="158"/>
      <c r="ZY203" s="158"/>
      <c r="ZZ203" s="158"/>
      <c r="AAA203" s="158"/>
      <c r="AAB203" s="158"/>
      <c r="AAC203" s="158"/>
      <c r="AAD203" s="158"/>
      <c r="AAE203" s="158"/>
      <c r="AAF203" s="158"/>
      <c r="AAG203" s="158"/>
      <c r="AAH203" s="158"/>
      <c r="AAJ203" s="158"/>
      <c r="AAK203" s="158"/>
      <c r="AAL203" s="158"/>
      <c r="AAM203" s="158"/>
      <c r="AAN203" s="158"/>
      <c r="AAO203" s="158"/>
      <c r="AAP203" s="158"/>
      <c r="AAQ203" s="158"/>
      <c r="AAR203" s="158"/>
      <c r="AAS203" s="158"/>
      <c r="AAT203" s="158"/>
      <c r="AAU203" s="158"/>
      <c r="AAV203" s="158"/>
      <c r="AAW203" s="158"/>
      <c r="AAX203" s="158"/>
      <c r="AAY203" s="158"/>
      <c r="AAZ203" s="158"/>
      <c r="ABA203" s="158"/>
      <c r="ABB203" s="158"/>
      <c r="ABC203" s="158"/>
      <c r="ABE203" s="158"/>
      <c r="ABF203" s="158"/>
      <c r="ABG203" s="158"/>
      <c r="ABH203" s="158"/>
      <c r="ABI203" s="158"/>
      <c r="ABJ203" s="158"/>
      <c r="ABK203" s="158"/>
      <c r="ABL203" s="158"/>
      <c r="ABM203" s="158"/>
      <c r="ABN203" s="158"/>
      <c r="ABO203" s="158"/>
      <c r="ABP203" s="158"/>
      <c r="ABQ203" s="158"/>
      <c r="ABR203" s="158"/>
      <c r="ABS203" s="158"/>
      <c r="ABT203" s="158"/>
      <c r="ABU203" s="158"/>
      <c r="ABV203" s="158"/>
      <c r="ABW203" s="158"/>
      <c r="ABX203" s="158"/>
      <c r="ABZ203" s="158"/>
      <c r="ACA203" s="158"/>
      <c r="ACB203" s="158"/>
      <c r="ACC203" s="158"/>
      <c r="ACD203" s="158"/>
      <c r="ACE203" s="158"/>
      <c r="ACF203" s="158"/>
      <c r="ACG203" s="158"/>
      <c r="ACH203" s="158"/>
      <c r="ACI203" s="158"/>
      <c r="ACJ203" s="158"/>
      <c r="ACK203" s="158"/>
      <c r="ACL203" s="158"/>
      <c r="ACM203" s="158"/>
      <c r="ACN203" s="158"/>
      <c r="ACO203" s="158"/>
      <c r="ACP203" s="158"/>
      <c r="ACQ203" s="158"/>
      <c r="ACR203" s="158"/>
      <c r="ACS203" s="158"/>
      <c r="ACU203" s="158"/>
      <c r="ACV203" s="158"/>
      <c r="ACW203" s="158"/>
      <c r="ACX203" s="158"/>
      <c r="ACY203" s="158"/>
      <c r="ACZ203" s="158"/>
      <c r="ADA203" s="158"/>
      <c r="ADB203" s="158"/>
      <c r="ADC203" s="158"/>
      <c r="ADD203" s="158"/>
      <c r="ADE203" s="158"/>
      <c r="ADF203" s="158"/>
      <c r="ADG203" s="158"/>
      <c r="ADH203" s="158"/>
      <c r="ADI203" s="158"/>
      <c r="ADJ203" s="158"/>
      <c r="ADK203" s="158"/>
      <c r="ADL203" s="158"/>
      <c r="ADM203" s="158"/>
      <c r="ADN203" s="158"/>
      <c r="ADP203" s="158"/>
      <c r="ADQ203" s="158"/>
      <c r="ADR203" s="158"/>
      <c r="ADS203" s="158"/>
      <c r="ADT203" s="158"/>
      <c r="ADU203" s="158"/>
      <c r="ADV203" s="158"/>
      <c r="ADW203" s="158"/>
      <c r="ADX203" s="158"/>
      <c r="ADY203" s="158"/>
      <c r="ADZ203" s="158"/>
      <c r="AEA203" s="158"/>
      <c r="AEB203" s="158"/>
      <c r="AEC203" s="158"/>
      <c r="AED203" s="158"/>
      <c r="AEE203" s="158"/>
      <c r="AEF203" s="158"/>
      <c r="AEG203" s="158"/>
      <c r="AEH203" s="158"/>
      <c r="AEI203" s="158"/>
      <c r="AEK203" s="158"/>
      <c r="AEL203" s="158"/>
      <c r="AEM203" s="158"/>
      <c r="AEN203" s="158"/>
      <c r="AEO203" s="158"/>
      <c r="AEP203" s="158"/>
      <c r="AEQ203" s="158"/>
      <c r="AER203" s="158"/>
      <c r="AES203" s="158"/>
      <c r="AET203" s="158"/>
      <c r="AEU203" s="158"/>
      <c r="AEV203" s="158"/>
      <c r="AEW203" s="158"/>
      <c r="AEX203" s="158"/>
      <c r="AEY203" s="158"/>
      <c r="AEZ203" s="158"/>
      <c r="AFA203" s="158"/>
      <c r="AFB203" s="158"/>
      <c r="AFC203" s="158"/>
      <c r="AFD203" s="158"/>
    </row>
    <row r="204" spans="1:836" s="159" customFormat="1" ht="20.100000000000001" customHeight="1" outlineLevel="4">
      <c r="A204" s="166"/>
      <c r="B204" s="162" t="s">
        <v>504</v>
      </c>
      <c r="C204" s="100" t="s">
        <v>414</v>
      </c>
      <c r="D204" s="110"/>
      <c r="E204" s="167"/>
      <c r="F204" s="211"/>
      <c r="G204" s="212"/>
      <c r="H204" s="156">
        <v>5</v>
      </c>
      <c r="I204" s="157">
        <f t="shared" ca="1" si="122"/>
        <v>1</v>
      </c>
      <c r="J204" s="207">
        <f t="shared" ca="1" si="123"/>
        <v>-5</v>
      </c>
      <c r="K204" s="111">
        <v>0</v>
      </c>
      <c r="L204" s="158"/>
      <c r="M204" s="158"/>
      <c r="N204" s="158"/>
      <c r="O204" s="158"/>
      <c r="P204" s="158"/>
      <c r="Q204" s="158"/>
      <c r="R204" s="158"/>
      <c r="S204" s="158"/>
      <c r="T204" s="158"/>
      <c r="U204" s="158"/>
      <c r="V204" s="158"/>
      <c r="W204" s="158"/>
      <c r="X204" s="158"/>
      <c r="Y204" s="158"/>
      <c r="Z204" s="158"/>
      <c r="AA204" s="158"/>
      <c r="AB204" s="158"/>
      <c r="AC204" s="158"/>
      <c r="AD204" s="158"/>
      <c r="AE204" s="158"/>
      <c r="AF204" s="158"/>
      <c r="AG204" s="158"/>
      <c r="AH204" s="158"/>
      <c r="AI204" s="158"/>
      <c r="AJ204" s="158"/>
      <c r="AK204" s="158"/>
      <c r="AL204" s="158"/>
      <c r="AM204" s="158"/>
      <c r="AN204" s="158"/>
      <c r="AO204" s="158"/>
      <c r="AP204" s="158"/>
      <c r="AQ204" s="158"/>
      <c r="AR204" s="158"/>
      <c r="AS204" s="158"/>
      <c r="AT204" s="158"/>
      <c r="AU204" s="158"/>
      <c r="AV204" s="158"/>
      <c r="AW204" s="158"/>
      <c r="AX204" s="158"/>
      <c r="AY204" s="158"/>
      <c r="AZ204" s="158"/>
      <c r="BA204" s="158"/>
      <c r="BB204" s="158"/>
      <c r="BC204" s="158"/>
      <c r="BD204" s="158"/>
      <c r="BE204" s="158"/>
      <c r="BF204" s="158"/>
      <c r="BG204" s="158"/>
      <c r="BH204" s="158"/>
      <c r="BI204" s="158"/>
      <c r="BJ204" s="158"/>
      <c r="BK204" s="158"/>
      <c r="BL204" s="158"/>
      <c r="BM204" s="158"/>
      <c r="BN204" s="158"/>
      <c r="BO204" s="158"/>
      <c r="BP204" s="158"/>
      <c r="BQ204" s="158"/>
      <c r="BR204" s="158"/>
      <c r="BS204" s="158"/>
      <c r="BT204" s="158"/>
      <c r="BU204" s="158"/>
      <c r="BV204" s="158"/>
      <c r="BW204" s="158"/>
      <c r="BX204" s="158"/>
      <c r="BY204" s="158"/>
      <c r="BZ204" s="158"/>
      <c r="CA204" s="158"/>
      <c r="CB204" s="158"/>
      <c r="CC204" s="158"/>
      <c r="CD204" s="158"/>
      <c r="CE204" s="158"/>
      <c r="CF204" s="158"/>
      <c r="CG204" s="158"/>
      <c r="CH204" s="158"/>
      <c r="CI204" s="158"/>
      <c r="CJ204" s="158"/>
      <c r="CK204" s="158"/>
      <c r="CL204" s="158"/>
      <c r="CM204" s="158"/>
      <c r="CN204" s="158"/>
      <c r="CO204" s="158"/>
      <c r="CP204" s="158"/>
      <c r="CQ204" s="158"/>
      <c r="CR204" s="158"/>
      <c r="CS204" s="158"/>
      <c r="CT204" s="158"/>
      <c r="CU204" s="158"/>
      <c r="CV204" s="158"/>
      <c r="CW204" s="158"/>
      <c r="CX204" s="158"/>
      <c r="CY204" s="158"/>
      <c r="CZ204" s="158"/>
      <c r="DA204" s="158"/>
      <c r="DB204" s="158"/>
      <c r="DC204" s="158"/>
      <c r="DD204" s="158"/>
      <c r="DE204" s="158"/>
      <c r="DF204" s="158"/>
      <c r="DG204" s="158"/>
      <c r="DH204" s="158"/>
      <c r="DI204" s="158"/>
      <c r="DJ204" s="158"/>
      <c r="DK204" s="158"/>
      <c r="DL204" s="158"/>
      <c r="DM204" s="158"/>
      <c r="DN204" s="158"/>
      <c r="DO204" s="158"/>
      <c r="DP204" s="158"/>
      <c r="DQ204" s="158"/>
      <c r="DR204" s="158"/>
      <c r="DS204" s="158"/>
      <c r="DT204" s="158"/>
      <c r="DU204" s="158"/>
      <c r="DV204" s="158"/>
      <c r="DW204" s="158"/>
      <c r="DX204" s="158"/>
      <c r="DY204" s="158"/>
      <c r="DZ204" s="158"/>
      <c r="EA204" s="158"/>
      <c r="EB204" s="158"/>
      <c r="EC204" s="158"/>
      <c r="ED204" s="158"/>
      <c r="EE204" s="158"/>
      <c r="EF204" s="158"/>
      <c r="EG204" s="158"/>
      <c r="EH204" s="158"/>
      <c r="EI204" s="158"/>
      <c r="EJ204" s="158"/>
      <c r="EK204" s="158"/>
      <c r="EL204" s="158"/>
      <c r="EM204" s="158"/>
      <c r="EN204" s="158"/>
      <c r="EO204" s="158"/>
      <c r="EP204" s="158"/>
      <c r="EQ204" s="158"/>
      <c r="ER204" s="158"/>
      <c r="ES204" s="158"/>
      <c r="ET204" s="158"/>
      <c r="EU204" s="158"/>
      <c r="EV204" s="158"/>
      <c r="EW204" s="158"/>
      <c r="EX204" s="158"/>
      <c r="EY204" s="158"/>
      <c r="EZ204" s="158"/>
      <c r="FA204" s="158"/>
      <c r="FB204" s="158"/>
      <c r="FC204" s="158"/>
      <c r="FD204" s="158"/>
      <c r="FE204" s="158"/>
      <c r="FF204" s="158"/>
      <c r="FG204" s="158"/>
      <c r="FH204" s="158"/>
      <c r="FI204" s="158"/>
      <c r="FJ204" s="158"/>
      <c r="FK204" s="158"/>
      <c r="FL204" s="158"/>
      <c r="FM204" s="158"/>
      <c r="FN204" s="158"/>
      <c r="FO204" s="158"/>
      <c r="FP204" s="158"/>
      <c r="FQ204" s="158"/>
      <c r="FR204" s="158"/>
      <c r="FS204" s="158"/>
      <c r="FT204" s="158"/>
      <c r="FU204" s="158"/>
      <c r="FV204" s="158"/>
      <c r="FW204" s="158"/>
      <c r="FX204" s="158"/>
      <c r="FY204" s="158"/>
      <c r="FZ204" s="158"/>
      <c r="GA204" s="158"/>
      <c r="GB204" s="158"/>
      <c r="GC204" s="158"/>
      <c r="GD204" s="158"/>
      <c r="GE204" s="158"/>
      <c r="GF204" s="158"/>
      <c r="GG204" s="158"/>
      <c r="GH204" s="158"/>
      <c r="GI204" s="158"/>
      <c r="GJ204" s="158"/>
      <c r="GK204" s="158"/>
      <c r="GL204" s="158"/>
      <c r="GM204" s="158"/>
      <c r="GN204" s="158"/>
      <c r="GO204" s="158"/>
      <c r="GP204" s="158"/>
      <c r="GQ204" s="158"/>
      <c r="GR204" s="158"/>
      <c r="GS204" s="158"/>
      <c r="GT204" s="158"/>
      <c r="GU204" s="158"/>
      <c r="GV204" s="158"/>
      <c r="GW204" s="158"/>
      <c r="GX204" s="158"/>
      <c r="GY204" s="158"/>
      <c r="GZ204" s="158"/>
      <c r="HA204" s="158"/>
      <c r="HB204" s="158"/>
      <c r="HC204" s="158"/>
      <c r="HD204" s="158"/>
      <c r="HE204" s="158"/>
      <c r="HF204" s="158"/>
      <c r="HG204" s="158"/>
      <c r="HH204" s="158"/>
      <c r="HI204" s="158"/>
      <c r="HJ204" s="158"/>
      <c r="HK204" s="158"/>
      <c r="HL204" s="158"/>
      <c r="HM204" s="158"/>
      <c r="HN204" s="158"/>
      <c r="HO204" s="158"/>
      <c r="HP204" s="158"/>
      <c r="HQ204" s="158"/>
      <c r="HR204" s="158"/>
      <c r="HS204" s="158"/>
      <c r="HT204" s="158"/>
      <c r="HU204" s="158"/>
      <c r="HV204" s="158"/>
      <c r="HW204" s="158"/>
      <c r="HX204" s="158"/>
      <c r="HY204" s="158"/>
      <c r="HZ204" s="158"/>
      <c r="IA204" s="158"/>
      <c r="IB204" s="158"/>
      <c r="IC204" s="158"/>
      <c r="ID204" s="158"/>
      <c r="IE204" s="158"/>
      <c r="IF204" s="158"/>
      <c r="IG204" s="158"/>
      <c r="IH204" s="158"/>
      <c r="II204" s="158"/>
      <c r="IJ204" s="158"/>
      <c r="IK204" s="158"/>
      <c r="IL204" s="158"/>
      <c r="IM204" s="158"/>
      <c r="IN204" s="158"/>
      <c r="IO204" s="158"/>
      <c r="IP204" s="158"/>
      <c r="IQ204" s="158"/>
      <c r="IR204" s="158"/>
      <c r="IS204" s="158"/>
      <c r="IT204" s="158"/>
      <c r="IU204" s="158"/>
      <c r="IV204" s="158"/>
      <c r="IW204" s="158"/>
      <c r="IX204" s="158"/>
      <c r="IY204" s="158"/>
      <c r="IZ204" s="158"/>
      <c r="JA204" s="158"/>
      <c r="JB204" s="158"/>
      <c r="JC204" s="158"/>
      <c r="JD204" s="158"/>
      <c r="JE204" s="158"/>
      <c r="JF204" s="158"/>
      <c r="JG204" s="158"/>
      <c r="JH204" s="158"/>
      <c r="JI204" s="158"/>
      <c r="JJ204" s="158"/>
      <c r="JK204" s="158"/>
      <c r="JL204" s="158"/>
      <c r="JM204" s="158"/>
      <c r="JN204" s="158"/>
      <c r="JO204" s="158"/>
      <c r="JP204" s="158"/>
      <c r="JQ204" s="158"/>
      <c r="JR204" s="158"/>
      <c r="JS204" s="158"/>
      <c r="JT204" s="158"/>
      <c r="JU204" s="158"/>
      <c r="JV204" s="158"/>
      <c r="JW204" s="158"/>
      <c r="JX204" s="158"/>
      <c r="JY204" s="158"/>
      <c r="JZ204" s="158"/>
      <c r="KA204" s="158"/>
      <c r="KB204" s="158"/>
      <c r="KC204" s="158"/>
      <c r="KD204" s="158"/>
      <c r="KE204" s="158"/>
      <c r="KF204" s="158"/>
      <c r="KG204" s="158"/>
      <c r="KH204" s="158"/>
      <c r="KI204" s="158"/>
      <c r="KJ204" s="158"/>
      <c r="KK204" s="158"/>
      <c r="KL204" s="158"/>
      <c r="KM204" s="158"/>
      <c r="KN204" s="158"/>
      <c r="KO204" s="158"/>
      <c r="KP204" s="158"/>
      <c r="KQ204" s="158"/>
      <c r="KR204" s="158"/>
      <c r="KS204" s="158"/>
      <c r="KT204" s="158"/>
      <c r="KU204" s="158"/>
      <c r="KV204" s="158"/>
      <c r="KW204" s="158"/>
      <c r="KX204" s="158"/>
      <c r="KY204" s="158"/>
      <c r="KZ204" s="158"/>
      <c r="LA204" s="158"/>
      <c r="LB204" s="158"/>
      <c r="LC204" s="158"/>
      <c r="LD204" s="158"/>
      <c r="LE204" s="158"/>
      <c r="LF204" s="158"/>
      <c r="LG204" s="158"/>
      <c r="LH204" s="158"/>
      <c r="LI204" s="158"/>
      <c r="LJ204" s="158"/>
      <c r="LK204" s="158"/>
      <c r="LL204" s="158"/>
      <c r="LM204" s="158"/>
      <c r="LN204" s="158"/>
      <c r="LO204" s="158"/>
      <c r="LP204" s="158"/>
      <c r="LQ204" s="158"/>
      <c r="LR204" s="158"/>
      <c r="LS204" s="158"/>
      <c r="LT204" s="158"/>
      <c r="LU204" s="158"/>
      <c r="LV204" s="158"/>
      <c r="LW204" s="158"/>
      <c r="LX204" s="158"/>
      <c r="LY204" s="158"/>
      <c r="LZ204" s="158"/>
      <c r="MA204" s="158"/>
      <c r="MB204" s="158"/>
      <c r="MC204" s="158"/>
      <c r="MD204" s="158"/>
      <c r="ME204" s="158"/>
      <c r="MF204" s="158"/>
      <c r="MG204" s="158"/>
      <c r="MH204" s="158"/>
      <c r="MI204" s="158"/>
      <c r="MJ204" s="158"/>
      <c r="MK204" s="158"/>
      <c r="ML204" s="158"/>
      <c r="MM204" s="158"/>
      <c r="MN204" s="158"/>
      <c r="MO204" s="158"/>
      <c r="MP204" s="158"/>
      <c r="MQ204" s="158"/>
      <c r="MR204" s="158"/>
      <c r="MS204" s="158"/>
      <c r="MT204" s="158"/>
      <c r="MU204" s="158"/>
      <c r="MV204" s="158"/>
      <c r="MW204" s="158"/>
      <c r="MX204" s="158"/>
      <c r="MY204" s="158"/>
      <c r="MZ204" s="158"/>
      <c r="NA204" s="158"/>
      <c r="NB204" s="158"/>
      <c r="NC204" s="158"/>
      <c r="ND204" s="158"/>
      <c r="NE204" s="158"/>
      <c r="NF204" s="158"/>
      <c r="NG204" s="158"/>
      <c r="NH204" s="158"/>
      <c r="NI204" s="158"/>
      <c r="NJ204" s="158"/>
      <c r="NK204" s="158"/>
      <c r="NL204" s="158"/>
      <c r="NM204" s="158"/>
      <c r="NN204" s="158"/>
      <c r="NO204" s="158"/>
      <c r="NP204" s="158"/>
      <c r="NQ204" s="158"/>
      <c r="NR204" s="158"/>
      <c r="NS204" s="158"/>
      <c r="NT204" s="158"/>
      <c r="NU204" s="158"/>
      <c r="NV204" s="158"/>
      <c r="NW204" s="158"/>
      <c r="NX204" s="158"/>
      <c r="NY204" s="158"/>
      <c r="NZ204" s="158"/>
      <c r="OA204" s="158"/>
      <c r="OB204" s="158"/>
      <c r="OC204" s="158"/>
      <c r="OD204" s="158"/>
      <c r="OE204" s="158"/>
      <c r="OF204" s="158"/>
      <c r="OG204" s="158"/>
      <c r="OH204" s="158"/>
      <c r="OI204" s="158"/>
      <c r="OJ204" s="158"/>
      <c r="OK204" s="158"/>
      <c r="OL204" s="158"/>
      <c r="OM204" s="158"/>
      <c r="ON204" s="158"/>
      <c r="OO204" s="158"/>
      <c r="OP204" s="158"/>
      <c r="OQ204" s="158"/>
      <c r="OR204" s="158"/>
      <c r="OS204" s="158"/>
      <c r="OT204" s="158"/>
      <c r="OU204" s="158"/>
      <c r="OV204" s="158"/>
      <c r="OW204" s="158"/>
      <c r="OX204" s="158"/>
      <c r="OY204" s="158"/>
      <c r="OZ204" s="158"/>
      <c r="PA204" s="158"/>
      <c r="PB204" s="158"/>
      <c r="PC204" s="158"/>
      <c r="PD204" s="158"/>
      <c r="PE204" s="158"/>
      <c r="PF204" s="158"/>
      <c r="PG204" s="158"/>
      <c r="PH204" s="158"/>
      <c r="PI204" s="158"/>
      <c r="PJ204" s="158"/>
      <c r="PK204" s="158"/>
      <c r="PL204" s="158"/>
      <c r="PM204" s="158"/>
      <c r="PN204" s="158"/>
      <c r="PO204" s="158"/>
      <c r="PP204" s="158"/>
      <c r="PQ204" s="158"/>
      <c r="PR204" s="158"/>
      <c r="PS204" s="158"/>
      <c r="PT204" s="158"/>
      <c r="PU204" s="158"/>
      <c r="PV204" s="158"/>
      <c r="PW204" s="158"/>
      <c r="PX204" s="158"/>
      <c r="PY204" s="158"/>
      <c r="PZ204" s="158"/>
      <c r="QA204" s="158"/>
      <c r="QB204" s="158"/>
      <c r="QC204" s="158"/>
      <c r="QD204" s="158"/>
      <c r="QE204" s="158"/>
      <c r="QF204" s="158"/>
      <c r="QG204" s="158"/>
      <c r="QH204" s="158"/>
      <c r="QI204" s="158"/>
      <c r="QJ204" s="158"/>
      <c r="QK204" s="158"/>
      <c r="QL204" s="158"/>
      <c r="QM204" s="158"/>
      <c r="QN204" s="158"/>
      <c r="QO204" s="158"/>
      <c r="QP204" s="158"/>
      <c r="QQ204" s="158"/>
      <c r="QR204" s="158"/>
      <c r="QS204" s="158"/>
      <c r="QT204" s="158"/>
      <c r="QU204" s="158"/>
      <c r="QV204" s="158"/>
      <c r="QW204" s="158"/>
      <c r="QX204" s="158"/>
      <c r="QY204" s="158"/>
      <c r="QZ204" s="158"/>
      <c r="RA204" s="158"/>
      <c r="RB204" s="158"/>
      <c r="RC204" s="158"/>
      <c r="RD204" s="158"/>
      <c r="RE204" s="158"/>
      <c r="RF204" s="158"/>
      <c r="RG204" s="158"/>
      <c r="RH204" s="158"/>
      <c r="RI204" s="158"/>
      <c r="RJ204" s="158"/>
      <c r="RK204" s="158"/>
      <c r="RL204" s="158"/>
      <c r="RM204" s="158"/>
      <c r="RN204" s="158"/>
      <c r="RO204" s="158"/>
      <c r="RP204" s="158"/>
      <c r="RQ204" s="158"/>
      <c r="RR204" s="158"/>
      <c r="RS204" s="158"/>
      <c r="RT204" s="158"/>
      <c r="RU204" s="158"/>
      <c r="RV204" s="158"/>
      <c r="RW204" s="158"/>
      <c r="RX204" s="158"/>
      <c r="RY204" s="158"/>
      <c r="RZ204" s="158"/>
      <c r="SA204" s="158"/>
      <c r="SB204" s="158"/>
      <c r="SC204" s="158"/>
      <c r="SD204" s="158"/>
      <c r="SE204" s="158"/>
      <c r="SF204" s="158"/>
      <c r="SG204" s="158"/>
      <c r="SH204" s="158"/>
      <c r="SI204" s="158"/>
      <c r="SJ204" s="158"/>
      <c r="SK204" s="158"/>
      <c r="SL204" s="158"/>
      <c r="SM204" s="158"/>
      <c r="SN204" s="158"/>
      <c r="SO204" s="158"/>
      <c r="SP204" s="158"/>
      <c r="SQ204" s="158"/>
      <c r="SR204" s="158"/>
      <c r="SS204" s="158"/>
      <c r="ST204" s="158"/>
      <c r="SU204" s="158"/>
      <c r="SV204" s="158"/>
      <c r="SW204" s="158"/>
      <c r="SX204" s="158"/>
      <c r="SY204" s="158"/>
      <c r="SZ204" s="158"/>
      <c r="TA204" s="158"/>
      <c r="TB204" s="158"/>
      <c r="TC204" s="158"/>
      <c r="TD204" s="158"/>
      <c r="TE204" s="158"/>
      <c r="TF204" s="158"/>
      <c r="TG204" s="158"/>
      <c r="TH204" s="158"/>
      <c r="TI204" s="158"/>
      <c r="TJ204" s="158"/>
      <c r="TK204" s="158"/>
      <c r="TL204" s="158"/>
      <c r="TM204" s="158"/>
      <c r="TN204" s="158"/>
      <c r="TO204" s="158"/>
      <c r="TP204" s="158"/>
      <c r="TQ204" s="158"/>
      <c r="TR204" s="158"/>
      <c r="TS204" s="158"/>
      <c r="TT204" s="158"/>
      <c r="TU204" s="158"/>
      <c r="TV204" s="158"/>
      <c r="TW204" s="158"/>
      <c r="TX204" s="158"/>
      <c r="TY204" s="158"/>
      <c r="TZ204" s="158"/>
      <c r="UA204" s="158"/>
      <c r="UB204" s="158"/>
      <c r="UC204" s="158"/>
      <c r="UD204" s="158"/>
      <c r="UE204" s="158"/>
      <c r="UF204" s="158"/>
      <c r="UG204" s="158"/>
      <c r="UH204" s="158"/>
      <c r="UI204" s="158"/>
      <c r="UJ204" s="158"/>
      <c r="UK204" s="158"/>
      <c r="UL204" s="158"/>
      <c r="UM204" s="158"/>
      <c r="UN204" s="158"/>
      <c r="UO204" s="158"/>
      <c r="UP204" s="158"/>
      <c r="UQ204" s="158"/>
      <c r="US204" s="158"/>
      <c r="UT204" s="158"/>
      <c r="UU204" s="158"/>
      <c r="UV204" s="158"/>
      <c r="UW204" s="158"/>
      <c r="UX204" s="158"/>
      <c r="UY204" s="158"/>
      <c r="UZ204" s="158"/>
      <c r="VA204" s="158"/>
      <c r="VB204" s="158"/>
      <c r="VC204" s="158"/>
      <c r="VD204" s="158"/>
      <c r="VE204" s="158"/>
      <c r="VF204" s="158"/>
      <c r="VG204" s="158"/>
      <c r="VH204" s="158"/>
      <c r="VI204" s="158"/>
      <c r="VJ204" s="158"/>
      <c r="VK204" s="158"/>
      <c r="VL204" s="158"/>
      <c r="VN204" s="158"/>
      <c r="VO204" s="158"/>
      <c r="VP204" s="158"/>
      <c r="VQ204" s="158"/>
      <c r="VR204" s="158"/>
      <c r="VS204" s="158"/>
      <c r="VT204" s="158"/>
      <c r="VU204" s="158"/>
      <c r="VV204" s="158"/>
      <c r="VW204" s="158"/>
      <c r="VX204" s="158"/>
      <c r="VY204" s="158"/>
      <c r="VZ204" s="158"/>
      <c r="WA204" s="158"/>
      <c r="WB204" s="158"/>
      <c r="WC204" s="158"/>
      <c r="WD204" s="158"/>
      <c r="WE204" s="158"/>
      <c r="WF204" s="158"/>
      <c r="WG204" s="158"/>
      <c r="WI204" s="158"/>
      <c r="WJ204" s="158"/>
      <c r="WK204" s="158"/>
      <c r="WL204" s="158"/>
      <c r="WM204" s="158"/>
      <c r="WN204" s="158"/>
      <c r="WO204" s="158"/>
      <c r="WP204" s="158"/>
      <c r="WQ204" s="158"/>
      <c r="WR204" s="158"/>
      <c r="WS204" s="158"/>
      <c r="WT204" s="158"/>
      <c r="WU204" s="158"/>
      <c r="WV204" s="158"/>
      <c r="WW204" s="158"/>
      <c r="WX204" s="158"/>
      <c r="WY204" s="158"/>
      <c r="WZ204" s="158"/>
      <c r="XA204" s="158"/>
      <c r="XB204" s="158"/>
      <c r="XD204" s="158"/>
      <c r="XE204" s="158"/>
      <c r="XF204" s="158"/>
      <c r="XG204" s="158"/>
      <c r="XH204" s="158"/>
      <c r="XI204" s="158"/>
      <c r="XJ204" s="158"/>
      <c r="XK204" s="158"/>
      <c r="XL204" s="158"/>
      <c r="XM204" s="158"/>
      <c r="XN204" s="158"/>
      <c r="XO204" s="158"/>
      <c r="XP204" s="158"/>
      <c r="XQ204" s="158"/>
      <c r="XR204" s="158"/>
      <c r="XS204" s="158"/>
      <c r="XT204" s="158"/>
      <c r="XU204" s="158"/>
      <c r="XV204" s="158"/>
      <c r="XW204" s="158"/>
      <c r="XY204" s="158"/>
      <c r="XZ204" s="158"/>
      <c r="YA204" s="158"/>
      <c r="YB204" s="158"/>
      <c r="YC204" s="158"/>
      <c r="YD204" s="158"/>
      <c r="YE204" s="158"/>
      <c r="YF204" s="158"/>
      <c r="YG204" s="158"/>
      <c r="YH204" s="158"/>
      <c r="YI204" s="158"/>
      <c r="YJ204" s="158"/>
      <c r="YK204" s="158"/>
      <c r="YL204" s="158"/>
      <c r="YM204" s="158"/>
      <c r="YN204" s="158"/>
      <c r="YO204" s="158"/>
      <c r="YP204" s="158"/>
      <c r="YQ204" s="158"/>
      <c r="YR204" s="158"/>
      <c r="YT204" s="158"/>
      <c r="YU204" s="158"/>
      <c r="YV204" s="158"/>
      <c r="YW204" s="158"/>
      <c r="YX204" s="158"/>
      <c r="YY204" s="158"/>
      <c r="YZ204" s="158"/>
      <c r="ZA204" s="158"/>
      <c r="ZB204" s="158"/>
      <c r="ZC204" s="158"/>
      <c r="ZD204" s="158"/>
      <c r="ZE204" s="158"/>
      <c r="ZF204" s="158"/>
      <c r="ZG204" s="158"/>
      <c r="ZH204" s="158"/>
      <c r="ZI204" s="158"/>
      <c r="ZJ204" s="158"/>
      <c r="ZK204" s="158"/>
      <c r="ZL204" s="158"/>
      <c r="ZM204" s="158"/>
      <c r="ZO204" s="158"/>
      <c r="ZP204" s="158"/>
      <c r="ZQ204" s="158"/>
      <c r="ZR204" s="158"/>
      <c r="ZS204" s="158"/>
      <c r="ZT204" s="158"/>
      <c r="ZU204" s="158"/>
      <c r="ZV204" s="158"/>
      <c r="ZW204" s="158"/>
      <c r="ZX204" s="158"/>
      <c r="ZY204" s="158"/>
      <c r="ZZ204" s="158"/>
      <c r="AAA204" s="158"/>
      <c r="AAB204" s="158"/>
      <c r="AAC204" s="158"/>
      <c r="AAD204" s="158"/>
      <c r="AAE204" s="158"/>
      <c r="AAF204" s="158"/>
      <c r="AAG204" s="158"/>
      <c r="AAH204" s="158"/>
      <c r="AAJ204" s="158"/>
      <c r="AAK204" s="158"/>
      <c r="AAL204" s="158"/>
      <c r="AAM204" s="158"/>
      <c r="AAN204" s="158"/>
      <c r="AAO204" s="158"/>
      <c r="AAP204" s="158"/>
      <c r="AAQ204" s="158"/>
      <c r="AAR204" s="158"/>
      <c r="AAS204" s="158"/>
      <c r="AAT204" s="158"/>
      <c r="AAU204" s="158"/>
      <c r="AAV204" s="158"/>
      <c r="AAW204" s="158"/>
      <c r="AAX204" s="158"/>
      <c r="AAY204" s="158"/>
      <c r="AAZ204" s="158"/>
      <c r="ABA204" s="158"/>
      <c r="ABB204" s="158"/>
      <c r="ABC204" s="158"/>
      <c r="ABE204" s="158"/>
      <c r="ABF204" s="158"/>
      <c r="ABG204" s="158"/>
      <c r="ABH204" s="158"/>
      <c r="ABI204" s="158"/>
      <c r="ABJ204" s="158"/>
      <c r="ABK204" s="158"/>
      <c r="ABL204" s="158"/>
      <c r="ABM204" s="158"/>
      <c r="ABN204" s="158"/>
      <c r="ABO204" s="158"/>
      <c r="ABP204" s="158"/>
      <c r="ABQ204" s="158"/>
      <c r="ABR204" s="158"/>
      <c r="ABS204" s="158"/>
      <c r="ABT204" s="158"/>
      <c r="ABU204" s="158"/>
      <c r="ABV204" s="158"/>
      <c r="ABW204" s="158"/>
      <c r="ABX204" s="158"/>
      <c r="ABZ204" s="158"/>
      <c r="ACA204" s="158"/>
      <c r="ACB204" s="158"/>
      <c r="ACC204" s="158"/>
      <c r="ACD204" s="158"/>
      <c r="ACE204" s="158"/>
      <c r="ACF204" s="158"/>
      <c r="ACG204" s="158"/>
      <c r="ACH204" s="158"/>
      <c r="ACI204" s="158"/>
      <c r="ACJ204" s="158"/>
      <c r="ACK204" s="158"/>
      <c r="ACL204" s="158"/>
      <c r="ACM204" s="158"/>
      <c r="ACN204" s="158"/>
      <c r="ACO204" s="158"/>
      <c r="ACP204" s="158"/>
      <c r="ACQ204" s="158"/>
      <c r="ACR204" s="158"/>
      <c r="ACS204" s="158"/>
      <c r="ACU204" s="158"/>
      <c r="ACV204" s="158"/>
      <c r="ACW204" s="158"/>
      <c r="ACX204" s="158"/>
      <c r="ACY204" s="158"/>
      <c r="ACZ204" s="158"/>
      <c r="ADA204" s="158"/>
      <c r="ADB204" s="158"/>
      <c r="ADC204" s="158"/>
      <c r="ADD204" s="158"/>
      <c r="ADE204" s="158"/>
      <c r="ADF204" s="158"/>
      <c r="ADG204" s="158"/>
      <c r="ADH204" s="158"/>
      <c r="ADI204" s="158"/>
      <c r="ADJ204" s="158"/>
      <c r="ADK204" s="158"/>
      <c r="ADL204" s="158"/>
      <c r="ADM204" s="158"/>
      <c r="ADN204" s="158"/>
      <c r="ADP204" s="158"/>
      <c r="ADQ204" s="158"/>
      <c r="ADR204" s="158"/>
      <c r="ADS204" s="158"/>
      <c r="ADT204" s="158"/>
      <c r="ADU204" s="158"/>
      <c r="ADV204" s="158"/>
      <c r="ADW204" s="158"/>
      <c r="ADX204" s="158"/>
      <c r="ADY204" s="158"/>
      <c r="ADZ204" s="158"/>
      <c r="AEA204" s="158"/>
      <c r="AEB204" s="158"/>
      <c r="AEC204" s="158"/>
      <c r="AED204" s="158"/>
      <c r="AEE204" s="158"/>
      <c r="AEF204" s="158"/>
      <c r="AEG204" s="158"/>
      <c r="AEH204" s="158"/>
      <c r="AEI204" s="158"/>
      <c r="AEK204" s="158"/>
      <c r="AEL204" s="158"/>
      <c r="AEM204" s="158"/>
      <c r="AEN204" s="158"/>
      <c r="AEO204" s="158"/>
      <c r="AEP204" s="158"/>
      <c r="AEQ204" s="158"/>
      <c r="AER204" s="158"/>
      <c r="AES204" s="158"/>
      <c r="AET204" s="158"/>
      <c r="AEU204" s="158"/>
      <c r="AEV204" s="158"/>
      <c r="AEW204" s="158"/>
      <c r="AEX204" s="158"/>
      <c r="AEY204" s="158"/>
      <c r="AEZ204" s="158"/>
      <c r="AFA204" s="158"/>
      <c r="AFB204" s="158"/>
      <c r="AFC204" s="158"/>
      <c r="AFD204" s="158"/>
    </row>
    <row r="205" spans="1:836" s="159" customFormat="1" ht="20.100000000000001" customHeight="1" outlineLevel="4">
      <c r="A205" s="166"/>
      <c r="B205" s="162" t="s">
        <v>505</v>
      </c>
      <c r="C205" s="100" t="s">
        <v>414</v>
      </c>
      <c r="D205" s="110"/>
      <c r="E205" s="167"/>
      <c r="F205" s="211"/>
      <c r="G205" s="212"/>
      <c r="H205" s="156">
        <v>5</v>
      </c>
      <c r="I205" s="157">
        <f t="shared" ca="1" si="122"/>
        <v>1</v>
      </c>
      <c r="J205" s="207">
        <f t="shared" ca="1" si="123"/>
        <v>-5</v>
      </c>
      <c r="K205" s="111">
        <v>0</v>
      </c>
      <c r="L205" s="158"/>
      <c r="M205" s="158"/>
      <c r="N205" s="158"/>
      <c r="O205" s="158"/>
      <c r="P205" s="158"/>
      <c r="Q205" s="158"/>
      <c r="R205" s="158"/>
      <c r="S205" s="158"/>
      <c r="T205" s="158"/>
      <c r="U205" s="158"/>
      <c r="V205" s="158"/>
      <c r="W205" s="158"/>
      <c r="X205" s="158"/>
      <c r="Y205" s="158"/>
      <c r="Z205" s="158"/>
      <c r="AA205" s="158"/>
      <c r="AB205" s="158"/>
      <c r="AC205" s="158"/>
      <c r="AD205" s="158"/>
      <c r="AE205" s="158"/>
      <c r="AF205" s="158"/>
      <c r="AG205" s="158"/>
      <c r="AH205" s="158"/>
      <c r="AI205" s="158"/>
      <c r="AJ205" s="158"/>
      <c r="AK205" s="158"/>
      <c r="AL205" s="158"/>
      <c r="AM205" s="158"/>
      <c r="AN205" s="158"/>
      <c r="AO205" s="158"/>
      <c r="AP205" s="158"/>
      <c r="AQ205" s="158"/>
      <c r="AR205" s="158"/>
      <c r="AS205" s="158"/>
      <c r="AT205" s="158"/>
      <c r="AU205" s="158"/>
      <c r="AV205" s="158"/>
      <c r="AW205" s="158"/>
      <c r="AX205" s="158"/>
      <c r="AY205" s="158"/>
      <c r="AZ205" s="158"/>
      <c r="BA205" s="158"/>
      <c r="BB205" s="158"/>
      <c r="BC205" s="158"/>
      <c r="BD205" s="158"/>
      <c r="BE205" s="158"/>
      <c r="BF205" s="158"/>
      <c r="BG205" s="158"/>
      <c r="BH205" s="158"/>
      <c r="BI205" s="158"/>
      <c r="BJ205" s="158"/>
      <c r="BK205" s="158"/>
      <c r="BL205" s="158"/>
      <c r="BM205" s="158"/>
      <c r="BN205" s="158"/>
      <c r="BO205" s="158"/>
      <c r="BP205" s="158"/>
      <c r="BQ205" s="158"/>
      <c r="BR205" s="158"/>
      <c r="BS205" s="158"/>
      <c r="BT205" s="158"/>
      <c r="BU205" s="158"/>
      <c r="BV205" s="158"/>
      <c r="BW205" s="158"/>
      <c r="BX205" s="158"/>
      <c r="BY205" s="158"/>
      <c r="BZ205" s="158"/>
      <c r="CA205" s="158"/>
      <c r="CB205" s="158"/>
      <c r="CC205" s="158"/>
      <c r="CD205" s="158"/>
      <c r="CE205" s="158"/>
      <c r="CF205" s="158"/>
      <c r="CG205" s="158"/>
      <c r="CH205" s="158"/>
      <c r="CI205" s="158"/>
      <c r="CJ205" s="158"/>
      <c r="CK205" s="158"/>
      <c r="CL205" s="158"/>
      <c r="CM205" s="158"/>
      <c r="CN205" s="158"/>
      <c r="CO205" s="158"/>
      <c r="CP205" s="158"/>
      <c r="CQ205" s="158"/>
      <c r="CR205" s="158"/>
      <c r="CS205" s="158"/>
      <c r="CT205" s="158"/>
      <c r="CU205" s="158"/>
      <c r="CV205" s="158"/>
      <c r="CW205" s="158"/>
      <c r="CX205" s="158"/>
      <c r="CY205" s="158"/>
      <c r="CZ205" s="158"/>
      <c r="DA205" s="158"/>
      <c r="DB205" s="158"/>
      <c r="DC205" s="158"/>
      <c r="DD205" s="158"/>
      <c r="DE205" s="158"/>
      <c r="DF205" s="158"/>
      <c r="DG205" s="158"/>
      <c r="DH205" s="158"/>
      <c r="DI205" s="158"/>
      <c r="DJ205" s="158"/>
      <c r="DK205" s="158"/>
      <c r="DL205" s="158"/>
      <c r="DM205" s="158"/>
      <c r="DN205" s="158"/>
      <c r="DO205" s="158"/>
      <c r="DP205" s="158"/>
      <c r="DQ205" s="158"/>
      <c r="DR205" s="158"/>
      <c r="DS205" s="158"/>
      <c r="DT205" s="158"/>
      <c r="DU205" s="158"/>
      <c r="DV205" s="158"/>
      <c r="DW205" s="158"/>
      <c r="DX205" s="158"/>
      <c r="DY205" s="158"/>
      <c r="DZ205" s="158"/>
      <c r="EA205" s="158"/>
      <c r="EB205" s="158"/>
      <c r="EC205" s="158"/>
      <c r="ED205" s="158"/>
      <c r="EE205" s="158"/>
      <c r="EF205" s="158"/>
      <c r="EG205" s="158"/>
      <c r="EH205" s="158"/>
      <c r="EI205" s="158"/>
      <c r="EJ205" s="158"/>
      <c r="EK205" s="158"/>
      <c r="EL205" s="158"/>
      <c r="EM205" s="158"/>
      <c r="EN205" s="158"/>
      <c r="EO205" s="158"/>
      <c r="EP205" s="158"/>
      <c r="EQ205" s="158"/>
      <c r="ER205" s="158"/>
      <c r="ES205" s="158"/>
      <c r="ET205" s="158"/>
      <c r="EU205" s="158"/>
      <c r="EV205" s="158"/>
      <c r="EW205" s="158"/>
      <c r="EX205" s="158"/>
      <c r="EY205" s="158"/>
      <c r="EZ205" s="158"/>
      <c r="FA205" s="158"/>
      <c r="FB205" s="158"/>
      <c r="FC205" s="158"/>
      <c r="FD205" s="158"/>
      <c r="FE205" s="158"/>
      <c r="FF205" s="158"/>
      <c r="FG205" s="158"/>
      <c r="FH205" s="158"/>
      <c r="FI205" s="158"/>
      <c r="FJ205" s="158"/>
      <c r="FK205" s="158"/>
      <c r="FL205" s="158"/>
      <c r="FM205" s="158"/>
      <c r="FN205" s="158"/>
      <c r="FO205" s="158"/>
      <c r="FP205" s="158"/>
      <c r="FQ205" s="158"/>
      <c r="FR205" s="158"/>
      <c r="FS205" s="158"/>
      <c r="FT205" s="158"/>
      <c r="FU205" s="158"/>
      <c r="FV205" s="158"/>
      <c r="FW205" s="158"/>
      <c r="FX205" s="158"/>
      <c r="FY205" s="158"/>
      <c r="FZ205" s="158"/>
      <c r="GA205" s="158"/>
      <c r="GB205" s="158"/>
      <c r="GC205" s="158"/>
      <c r="GD205" s="158"/>
      <c r="GE205" s="158"/>
      <c r="GF205" s="158"/>
      <c r="GG205" s="158"/>
      <c r="GH205" s="158"/>
      <c r="GI205" s="158"/>
      <c r="GJ205" s="158"/>
      <c r="GK205" s="158"/>
      <c r="GL205" s="158"/>
      <c r="GM205" s="158"/>
      <c r="GN205" s="158"/>
      <c r="GO205" s="158"/>
      <c r="GP205" s="158"/>
      <c r="GQ205" s="158"/>
      <c r="GR205" s="158"/>
      <c r="GS205" s="158"/>
      <c r="GT205" s="158"/>
      <c r="GU205" s="158"/>
      <c r="GV205" s="158"/>
      <c r="GW205" s="158"/>
      <c r="GX205" s="158"/>
      <c r="GY205" s="158"/>
      <c r="GZ205" s="158"/>
      <c r="HA205" s="158"/>
      <c r="HB205" s="158"/>
      <c r="HC205" s="158"/>
      <c r="HD205" s="158"/>
      <c r="HE205" s="158"/>
      <c r="HF205" s="158"/>
      <c r="HG205" s="158"/>
      <c r="HH205" s="158"/>
      <c r="HI205" s="158"/>
      <c r="HJ205" s="158"/>
      <c r="HK205" s="158"/>
      <c r="HL205" s="158"/>
      <c r="HM205" s="158"/>
      <c r="HN205" s="158"/>
      <c r="HO205" s="158"/>
      <c r="HP205" s="158"/>
      <c r="HQ205" s="158"/>
      <c r="HR205" s="158"/>
      <c r="HS205" s="158"/>
      <c r="HT205" s="158"/>
      <c r="HU205" s="158"/>
      <c r="HV205" s="158"/>
      <c r="HW205" s="158"/>
      <c r="HX205" s="158"/>
      <c r="HY205" s="158"/>
      <c r="HZ205" s="158"/>
      <c r="IA205" s="158"/>
      <c r="IB205" s="158"/>
      <c r="IC205" s="158"/>
      <c r="ID205" s="158"/>
      <c r="IE205" s="158"/>
      <c r="IF205" s="158"/>
      <c r="IG205" s="158"/>
      <c r="IH205" s="158"/>
      <c r="II205" s="158"/>
      <c r="IJ205" s="158"/>
      <c r="IK205" s="158"/>
      <c r="IL205" s="158"/>
      <c r="IM205" s="158"/>
      <c r="IN205" s="158"/>
      <c r="IO205" s="158"/>
      <c r="IP205" s="158"/>
      <c r="IQ205" s="158"/>
      <c r="IR205" s="158"/>
      <c r="IS205" s="158"/>
      <c r="IT205" s="158"/>
      <c r="IU205" s="158"/>
      <c r="IV205" s="158"/>
      <c r="IW205" s="158"/>
      <c r="IX205" s="158"/>
      <c r="IY205" s="158"/>
      <c r="IZ205" s="158"/>
      <c r="JA205" s="158"/>
      <c r="JB205" s="158"/>
      <c r="JC205" s="158"/>
      <c r="JD205" s="158"/>
      <c r="JE205" s="158"/>
      <c r="JF205" s="158"/>
      <c r="JG205" s="158"/>
      <c r="JH205" s="158"/>
      <c r="JI205" s="158"/>
      <c r="JJ205" s="158"/>
      <c r="JK205" s="158"/>
      <c r="JL205" s="158"/>
      <c r="JM205" s="158"/>
      <c r="JN205" s="158"/>
      <c r="JO205" s="158"/>
      <c r="JP205" s="158"/>
      <c r="JQ205" s="158"/>
      <c r="JR205" s="158"/>
      <c r="JS205" s="158"/>
      <c r="JT205" s="158"/>
      <c r="JU205" s="158"/>
      <c r="JV205" s="158"/>
      <c r="JW205" s="158"/>
      <c r="JX205" s="158"/>
      <c r="JY205" s="158"/>
      <c r="JZ205" s="158"/>
      <c r="KA205" s="158"/>
      <c r="KB205" s="158"/>
      <c r="KC205" s="158"/>
      <c r="KD205" s="158"/>
      <c r="KE205" s="158"/>
      <c r="KF205" s="158"/>
      <c r="KG205" s="158"/>
      <c r="KH205" s="158"/>
      <c r="KI205" s="158"/>
      <c r="KJ205" s="158"/>
      <c r="KK205" s="158"/>
      <c r="KL205" s="158"/>
      <c r="KM205" s="158"/>
      <c r="KN205" s="158"/>
      <c r="KO205" s="158"/>
      <c r="KP205" s="158"/>
      <c r="KQ205" s="158"/>
      <c r="KR205" s="158"/>
      <c r="KS205" s="158"/>
      <c r="KT205" s="158"/>
      <c r="KU205" s="158"/>
      <c r="KV205" s="158"/>
      <c r="KW205" s="158"/>
      <c r="KX205" s="158"/>
      <c r="KY205" s="158"/>
      <c r="KZ205" s="158"/>
      <c r="LA205" s="158"/>
      <c r="LB205" s="158"/>
      <c r="LC205" s="158"/>
      <c r="LD205" s="158"/>
      <c r="LE205" s="158"/>
      <c r="LF205" s="158"/>
      <c r="LG205" s="158"/>
      <c r="LH205" s="158"/>
      <c r="LI205" s="158"/>
      <c r="LJ205" s="158"/>
      <c r="LK205" s="158"/>
      <c r="LL205" s="158"/>
      <c r="LM205" s="158"/>
      <c r="LN205" s="158"/>
      <c r="LO205" s="158"/>
      <c r="LP205" s="158"/>
      <c r="LQ205" s="158"/>
      <c r="LR205" s="158"/>
      <c r="LS205" s="158"/>
      <c r="LT205" s="158"/>
      <c r="LU205" s="158"/>
      <c r="LV205" s="158"/>
      <c r="LW205" s="158"/>
      <c r="LX205" s="158"/>
      <c r="LY205" s="158"/>
      <c r="LZ205" s="158"/>
      <c r="MA205" s="158"/>
      <c r="MB205" s="158"/>
      <c r="MC205" s="158"/>
      <c r="MD205" s="158"/>
      <c r="ME205" s="158"/>
      <c r="MF205" s="158"/>
      <c r="MG205" s="158"/>
      <c r="MH205" s="158"/>
      <c r="MI205" s="158"/>
      <c r="MJ205" s="158"/>
      <c r="MK205" s="158"/>
      <c r="ML205" s="158"/>
      <c r="MM205" s="158"/>
      <c r="MN205" s="158"/>
      <c r="MO205" s="158"/>
      <c r="MP205" s="158"/>
      <c r="MQ205" s="158"/>
      <c r="MR205" s="158"/>
      <c r="MS205" s="158"/>
      <c r="MT205" s="158"/>
      <c r="MU205" s="158"/>
      <c r="MV205" s="158"/>
      <c r="MW205" s="158"/>
      <c r="MX205" s="158"/>
      <c r="MY205" s="158"/>
      <c r="MZ205" s="158"/>
      <c r="NA205" s="158"/>
      <c r="NB205" s="158"/>
      <c r="NC205" s="158"/>
      <c r="ND205" s="158"/>
      <c r="NE205" s="158"/>
      <c r="NF205" s="158"/>
      <c r="NG205" s="158"/>
      <c r="NH205" s="158"/>
      <c r="NI205" s="158"/>
      <c r="NJ205" s="158"/>
      <c r="NK205" s="158"/>
      <c r="NL205" s="158"/>
      <c r="NM205" s="158"/>
      <c r="NN205" s="158"/>
      <c r="NO205" s="158"/>
      <c r="NP205" s="158"/>
      <c r="NQ205" s="158"/>
      <c r="NR205" s="158"/>
      <c r="NS205" s="158"/>
      <c r="NT205" s="158"/>
      <c r="NU205" s="158"/>
      <c r="NV205" s="158"/>
      <c r="NW205" s="158"/>
      <c r="NX205" s="158"/>
      <c r="NY205" s="158"/>
      <c r="NZ205" s="158"/>
      <c r="OA205" s="158"/>
      <c r="OB205" s="158"/>
      <c r="OC205" s="158"/>
      <c r="OD205" s="158"/>
      <c r="OE205" s="158"/>
      <c r="OF205" s="158"/>
      <c r="OG205" s="158"/>
      <c r="OH205" s="158"/>
      <c r="OI205" s="158"/>
      <c r="OJ205" s="158"/>
      <c r="OK205" s="158"/>
      <c r="OL205" s="158"/>
      <c r="OM205" s="158"/>
      <c r="ON205" s="158"/>
      <c r="OO205" s="158"/>
      <c r="OP205" s="158"/>
      <c r="OQ205" s="158"/>
      <c r="OR205" s="158"/>
      <c r="OS205" s="158"/>
      <c r="OT205" s="158"/>
      <c r="OU205" s="158"/>
      <c r="OV205" s="158"/>
      <c r="OW205" s="158"/>
      <c r="OX205" s="158"/>
      <c r="OY205" s="158"/>
      <c r="OZ205" s="158"/>
      <c r="PA205" s="158"/>
      <c r="PB205" s="158"/>
      <c r="PC205" s="158"/>
      <c r="PD205" s="158"/>
      <c r="PE205" s="158"/>
      <c r="PF205" s="158"/>
      <c r="PG205" s="158"/>
      <c r="PH205" s="158"/>
      <c r="PI205" s="158"/>
      <c r="PJ205" s="158"/>
      <c r="PK205" s="158"/>
      <c r="PL205" s="158"/>
      <c r="PM205" s="158"/>
      <c r="PN205" s="158"/>
      <c r="PO205" s="158"/>
      <c r="PP205" s="158"/>
      <c r="PQ205" s="158"/>
      <c r="PR205" s="158"/>
      <c r="PS205" s="158"/>
      <c r="PT205" s="158"/>
      <c r="PU205" s="158"/>
      <c r="PV205" s="158"/>
      <c r="PW205" s="158"/>
      <c r="PX205" s="158"/>
      <c r="PY205" s="158"/>
      <c r="PZ205" s="158"/>
      <c r="QA205" s="158"/>
      <c r="QB205" s="158"/>
      <c r="QC205" s="158"/>
      <c r="QD205" s="158"/>
      <c r="QE205" s="158"/>
      <c r="QF205" s="158"/>
      <c r="QG205" s="158"/>
      <c r="QH205" s="158"/>
      <c r="QI205" s="158"/>
      <c r="QJ205" s="158"/>
      <c r="QK205" s="158"/>
      <c r="QL205" s="158"/>
      <c r="QM205" s="158"/>
      <c r="QN205" s="158"/>
      <c r="QO205" s="158"/>
      <c r="QP205" s="158"/>
      <c r="QQ205" s="158"/>
      <c r="QR205" s="158"/>
      <c r="QS205" s="158"/>
      <c r="QT205" s="158"/>
      <c r="QU205" s="158"/>
      <c r="QV205" s="158"/>
      <c r="QW205" s="158"/>
      <c r="QX205" s="158"/>
      <c r="QY205" s="158"/>
      <c r="QZ205" s="158"/>
      <c r="RA205" s="158"/>
      <c r="RB205" s="158"/>
      <c r="RC205" s="158"/>
      <c r="RD205" s="158"/>
      <c r="RE205" s="158"/>
      <c r="RF205" s="158"/>
      <c r="RG205" s="158"/>
      <c r="RH205" s="158"/>
      <c r="RI205" s="158"/>
      <c r="RJ205" s="158"/>
      <c r="RK205" s="158"/>
      <c r="RL205" s="158"/>
      <c r="RM205" s="158"/>
      <c r="RN205" s="158"/>
      <c r="RO205" s="158"/>
      <c r="RP205" s="158"/>
      <c r="RQ205" s="158"/>
      <c r="RR205" s="158"/>
      <c r="RS205" s="158"/>
      <c r="RT205" s="158"/>
      <c r="RU205" s="158"/>
      <c r="RV205" s="158"/>
      <c r="RW205" s="158"/>
      <c r="RX205" s="158"/>
      <c r="RY205" s="158"/>
      <c r="RZ205" s="158"/>
      <c r="SA205" s="158"/>
      <c r="SB205" s="158"/>
      <c r="SC205" s="158"/>
      <c r="SD205" s="158"/>
      <c r="SE205" s="158"/>
      <c r="SF205" s="158"/>
      <c r="SG205" s="158"/>
      <c r="SH205" s="158"/>
      <c r="SI205" s="158"/>
      <c r="SJ205" s="158"/>
      <c r="SK205" s="158"/>
      <c r="SL205" s="158"/>
      <c r="SM205" s="158"/>
      <c r="SN205" s="158"/>
      <c r="SO205" s="158"/>
      <c r="SP205" s="158"/>
      <c r="SQ205" s="158"/>
      <c r="SR205" s="158"/>
      <c r="SS205" s="158"/>
      <c r="ST205" s="158"/>
      <c r="SU205" s="158"/>
      <c r="SV205" s="158"/>
      <c r="SW205" s="158"/>
      <c r="SX205" s="158"/>
      <c r="SY205" s="158"/>
      <c r="SZ205" s="158"/>
      <c r="TA205" s="158"/>
      <c r="TB205" s="158"/>
      <c r="TC205" s="158"/>
      <c r="TD205" s="158"/>
      <c r="TE205" s="158"/>
      <c r="TF205" s="158"/>
      <c r="TG205" s="158"/>
      <c r="TH205" s="158"/>
      <c r="TI205" s="158"/>
      <c r="TJ205" s="158"/>
      <c r="TK205" s="158"/>
      <c r="TL205" s="158"/>
      <c r="TM205" s="158"/>
      <c r="TN205" s="158"/>
      <c r="TO205" s="158"/>
      <c r="TP205" s="158"/>
      <c r="TQ205" s="158"/>
      <c r="TR205" s="158"/>
      <c r="TS205" s="158"/>
      <c r="TT205" s="158"/>
      <c r="TU205" s="158"/>
      <c r="TV205" s="158"/>
      <c r="TW205" s="158"/>
      <c r="TX205" s="158"/>
      <c r="TY205" s="158"/>
      <c r="TZ205" s="158"/>
      <c r="UA205" s="158"/>
      <c r="UB205" s="158"/>
      <c r="UC205" s="158"/>
      <c r="UD205" s="158"/>
      <c r="UE205" s="158"/>
      <c r="UF205" s="158"/>
      <c r="UG205" s="158"/>
      <c r="UH205" s="158"/>
      <c r="UI205" s="158"/>
      <c r="UJ205" s="158"/>
      <c r="UK205" s="158"/>
      <c r="UL205" s="158"/>
      <c r="UM205" s="158"/>
      <c r="UN205" s="158"/>
      <c r="UO205" s="158"/>
      <c r="UP205" s="158"/>
      <c r="UQ205" s="158"/>
      <c r="US205" s="158"/>
      <c r="UT205" s="158"/>
      <c r="UU205" s="158"/>
      <c r="UV205" s="158"/>
      <c r="UW205" s="158"/>
      <c r="UX205" s="158"/>
      <c r="UY205" s="158"/>
      <c r="UZ205" s="158"/>
      <c r="VA205" s="158"/>
      <c r="VB205" s="158"/>
      <c r="VC205" s="158"/>
      <c r="VD205" s="158"/>
      <c r="VE205" s="158"/>
      <c r="VF205" s="158"/>
      <c r="VG205" s="158"/>
      <c r="VH205" s="158"/>
      <c r="VI205" s="158"/>
      <c r="VJ205" s="158"/>
      <c r="VK205" s="158"/>
      <c r="VL205" s="158"/>
      <c r="VN205" s="158"/>
      <c r="VO205" s="158"/>
      <c r="VP205" s="158"/>
      <c r="VQ205" s="158"/>
      <c r="VR205" s="158"/>
      <c r="VS205" s="158"/>
      <c r="VT205" s="158"/>
      <c r="VU205" s="158"/>
      <c r="VV205" s="158"/>
      <c r="VW205" s="158"/>
      <c r="VX205" s="158"/>
      <c r="VY205" s="158"/>
      <c r="VZ205" s="158"/>
      <c r="WA205" s="158"/>
      <c r="WB205" s="158"/>
      <c r="WC205" s="158"/>
      <c r="WD205" s="158"/>
      <c r="WE205" s="158"/>
      <c r="WF205" s="158"/>
      <c r="WG205" s="158"/>
      <c r="WI205" s="158"/>
      <c r="WJ205" s="158"/>
      <c r="WK205" s="158"/>
      <c r="WL205" s="158"/>
      <c r="WM205" s="158"/>
      <c r="WN205" s="158"/>
      <c r="WO205" s="158"/>
      <c r="WP205" s="158"/>
      <c r="WQ205" s="158"/>
      <c r="WR205" s="158"/>
      <c r="WS205" s="158"/>
      <c r="WT205" s="158"/>
      <c r="WU205" s="158"/>
      <c r="WV205" s="158"/>
      <c r="WW205" s="158"/>
      <c r="WX205" s="158"/>
      <c r="WY205" s="158"/>
      <c r="WZ205" s="158"/>
      <c r="XA205" s="158"/>
      <c r="XB205" s="158"/>
      <c r="XD205" s="158"/>
      <c r="XE205" s="158"/>
      <c r="XF205" s="158"/>
      <c r="XG205" s="158"/>
      <c r="XH205" s="158"/>
      <c r="XI205" s="158"/>
      <c r="XJ205" s="158"/>
      <c r="XK205" s="158"/>
      <c r="XL205" s="158"/>
      <c r="XM205" s="158"/>
      <c r="XN205" s="158"/>
      <c r="XO205" s="158"/>
      <c r="XP205" s="158"/>
      <c r="XQ205" s="158"/>
      <c r="XR205" s="158"/>
      <c r="XS205" s="158"/>
      <c r="XT205" s="158"/>
      <c r="XU205" s="158"/>
      <c r="XV205" s="158"/>
      <c r="XW205" s="158"/>
      <c r="XY205" s="158"/>
      <c r="XZ205" s="158"/>
      <c r="YA205" s="158"/>
      <c r="YB205" s="158"/>
      <c r="YC205" s="158"/>
      <c r="YD205" s="158"/>
      <c r="YE205" s="158"/>
      <c r="YF205" s="158"/>
      <c r="YG205" s="158"/>
      <c r="YH205" s="158"/>
      <c r="YI205" s="158"/>
      <c r="YJ205" s="158"/>
      <c r="YK205" s="158"/>
      <c r="YL205" s="158"/>
      <c r="YM205" s="158"/>
      <c r="YN205" s="158"/>
      <c r="YO205" s="158"/>
      <c r="YP205" s="158"/>
      <c r="YQ205" s="158"/>
      <c r="YR205" s="158"/>
      <c r="YT205" s="158"/>
      <c r="YU205" s="158"/>
      <c r="YV205" s="158"/>
      <c r="YW205" s="158"/>
      <c r="YX205" s="158"/>
      <c r="YY205" s="158"/>
      <c r="YZ205" s="158"/>
      <c r="ZA205" s="158"/>
      <c r="ZB205" s="158"/>
      <c r="ZC205" s="158"/>
      <c r="ZD205" s="158"/>
      <c r="ZE205" s="158"/>
      <c r="ZF205" s="158"/>
      <c r="ZG205" s="158"/>
      <c r="ZH205" s="158"/>
      <c r="ZI205" s="158"/>
      <c r="ZJ205" s="158"/>
      <c r="ZK205" s="158"/>
      <c r="ZL205" s="158"/>
      <c r="ZM205" s="158"/>
      <c r="ZO205" s="158"/>
      <c r="ZP205" s="158"/>
      <c r="ZQ205" s="158"/>
      <c r="ZR205" s="158"/>
      <c r="ZS205" s="158"/>
      <c r="ZT205" s="158"/>
      <c r="ZU205" s="158"/>
      <c r="ZV205" s="158"/>
      <c r="ZW205" s="158"/>
      <c r="ZX205" s="158"/>
      <c r="ZY205" s="158"/>
      <c r="ZZ205" s="158"/>
      <c r="AAA205" s="158"/>
      <c r="AAB205" s="158"/>
      <c r="AAC205" s="158"/>
      <c r="AAD205" s="158"/>
      <c r="AAE205" s="158"/>
      <c r="AAF205" s="158"/>
      <c r="AAG205" s="158"/>
      <c r="AAH205" s="158"/>
      <c r="AAJ205" s="158"/>
      <c r="AAK205" s="158"/>
      <c r="AAL205" s="158"/>
      <c r="AAM205" s="158"/>
      <c r="AAN205" s="158"/>
      <c r="AAO205" s="158"/>
      <c r="AAP205" s="158"/>
      <c r="AAQ205" s="158"/>
      <c r="AAR205" s="158"/>
      <c r="AAS205" s="158"/>
      <c r="AAT205" s="158"/>
      <c r="AAU205" s="158"/>
      <c r="AAV205" s="158"/>
      <c r="AAW205" s="158"/>
      <c r="AAX205" s="158"/>
      <c r="AAY205" s="158"/>
      <c r="AAZ205" s="158"/>
      <c r="ABA205" s="158"/>
      <c r="ABB205" s="158"/>
      <c r="ABC205" s="158"/>
      <c r="ABE205" s="158"/>
      <c r="ABF205" s="158"/>
      <c r="ABG205" s="158"/>
      <c r="ABH205" s="158"/>
      <c r="ABI205" s="158"/>
      <c r="ABJ205" s="158"/>
      <c r="ABK205" s="158"/>
      <c r="ABL205" s="158"/>
      <c r="ABM205" s="158"/>
      <c r="ABN205" s="158"/>
      <c r="ABO205" s="158"/>
      <c r="ABP205" s="158"/>
      <c r="ABQ205" s="158"/>
      <c r="ABR205" s="158"/>
      <c r="ABS205" s="158"/>
      <c r="ABT205" s="158"/>
      <c r="ABU205" s="158"/>
      <c r="ABV205" s="158"/>
      <c r="ABW205" s="158"/>
      <c r="ABX205" s="158"/>
      <c r="ABZ205" s="158"/>
      <c r="ACA205" s="158"/>
      <c r="ACB205" s="158"/>
      <c r="ACC205" s="158"/>
      <c r="ACD205" s="158"/>
      <c r="ACE205" s="158"/>
      <c r="ACF205" s="158"/>
      <c r="ACG205" s="158"/>
      <c r="ACH205" s="158"/>
      <c r="ACI205" s="158"/>
      <c r="ACJ205" s="158"/>
      <c r="ACK205" s="158"/>
      <c r="ACL205" s="158"/>
      <c r="ACM205" s="158"/>
      <c r="ACN205" s="158"/>
      <c r="ACO205" s="158"/>
      <c r="ACP205" s="158"/>
      <c r="ACQ205" s="158"/>
      <c r="ACR205" s="158"/>
      <c r="ACS205" s="158"/>
      <c r="ACU205" s="158"/>
      <c r="ACV205" s="158"/>
      <c r="ACW205" s="158"/>
      <c r="ACX205" s="158"/>
      <c r="ACY205" s="158"/>
      <c r="ACZ205" s="158"/>
      <c r="ADA205" s="158"/>
      <c r="ADB205" s="158"/>
      <c r="ADC205" s="158"/>
      <c r="ADD205" s="158"/>
      <c r="ADE205" s="158"/>
      <c r="ADF205" s="158"/>
      <c r="ADG205" s="158"/>
      <c r="ADH205" s="158"/>
      <c r="ADI205" s="158"/>
      <c r="ADJ205" s="158"/>
      <c r="ADK205" s="158"/>
      <c r="ADL205" s="158"/>
      <c r="ADM205" s="158"/>
      <c r="ADN205" s="158"/>
      <c r="ADP205" s="158"/>
      <c r="ADQ205" s="158"/>
      <c r="ADR205" s="158"/>
      <c r="ADS205" s="158"/>
      <c r="ADT205" s="158"/>
      <c r="ADU205" s="158"/>
      <c r="ADV205" s="158"/>
      <c r="ADW205" s="158"/>
      <c r="ADX205" s="158"/>
      <c r="ADY205" s="158"/>
      <c r="ADZ205" s="158"/>
      <c r="AEA205" s="158"/>
      <c r="AEB205" s="158"/>
      <c r="AEC205" s="158"/>
      <c r="AED205" s="158"/>
      <c r="AEE205" s="158"/>
      <c r="AEF205" s="158"/>
      <c r="AEG205" s="158"/>
      <c r="AEH205" s="158"/>
      <c r="AEI205" s="158"/>
      <c r="AEK205" s="158"/>
      <c r="AEL205" s="158"/>
      <c r="AEM205" s="158"/>
      <c r="AEN205" s="158"/>
      <c r="AEO205" s="158"/>
      <c r="AEP205" s="158"/>
      <c r="AEQ205" s="158"/>
      <c r="AER205" s="158"/>
      <c r="AES205" s="158"/>
      <c r="AET205" s="158"/>
      <c r="AEU205" s="158"/>
      <c r="AEV205" s="158"/>
      <c r="AEW205" s="158"/>
      <c r="AEX205" s="158"/>
      <c r="AEY205" s="158"/>
      <c r="AEZ205" s="158"/>
      <c r="AFA205" s="158"/>
      <c r="AFB205" s="158"/>
      <c r="AFC205" s="158"/>
      <c r="AFD205" s="158"/>
    </row>
    <row r="206" spans="1:836" s="159" customFormat="1" ht="20.100000000000001" customHeight="1" outlineLevel="4">
      <c r="A206" s="166"/>
      <c r="B206" s="162" t="s">
        <v>506</v>
      </c>
      <c r="C206" s="100" t="s">
        <v>414</v>
      </c>
      <c r="D206" s="110"/>
      <c r="E206" s="167"/>
      <c r="F206" s="211"/>
      <c r="G206" s="212"/>
      <c r="H206" s="156">
        <v>5</v>
      </c>
      <c r="I206" s="157">
        <f t="shared" ca="1" si="122"/>
        <v>1</v>
      </c>
      <c r="J206" s="207">
        <f t="shared" ca="1" si="123"/>
        <v>-5</v>
      </c>
      <c r="K206" s="111">
        <v>0</v>
      </c>
      <c r="L206" s="158"/>
      <c r="M206" s="158"/>
      <c r="N206" s="158"/>
      <c r="O206" s="158"/>
      <c r="P206" s="158"/>
      <c r="Q206" s="158"/>
      <c r="R206" s="158"/>
      <c r="S206" s="158"/>
      <c r="T206" s="158"/>
      <c r="U206" s="158"/>
      <c r="V206" s="158"/>
      <c r="W206" s="158"/>
      <c r="X206" s="158"/>
      <c r="Y206" s="158"/>
      <c r="Z206" s="158"/>
      <c r="AA206" s="158"/>
      <c r="AB206" s="158"/>
      <c r="AC206" s="158"/>
      <c r="AD206" s="158"/>
      <c r="AE206" s="158"/>
      <c r="AF206" s="158"/>
      <c r="AG206" s="158"/>
      <c r="AH206" s="158"/>
      <c r="AI206" s="158"/>
      <c r="AJ206" s="158"/>
      <c r="AK206" s="158"/>
      <c r="AL206" s="158"/>
      <c r="AM206" s="158"/>
      <c r="AN206" s="158"/>
      <c r="AO206" s="158"/>
      <c r="AP206" s="158"/>
      <c r="AQ206" s="158"/>
      <c r="AR206" s="158"/>
      <c r="AS206" s="158"/>
      <c r="AT206" s="158"/>
      <c r="AU206" s="158"/>
      <c r="AV206" s="158"/>
      <c r="AW206" s="158"/>
      <c r="AX206" s="158"/>
      <c r="AY206" s="158"/>
      <c r="AZ206" s="158"/>
      <c r="BA206" s="158"/>
      <c r="BB206" s="158"/>
      <c r="BC206" s="158"/>
      <c r="BD206" s="158"/>
      <c r="BE206" s="158"/>
      <c r="BF206" s="158"/>
      <c r="BG206" s="158"/>
      <c r="BH206" s="158"/>
      <c r="BI206" s="158"/>
      <c r="BJ206" s="158"/>
      <c r="BK206" s="158"/>
      <c r="BL206" s="158"/>
      <c r="BM206" s="158"/>
      <c r="BN206" s="158"/>
      <c r="BO206" s="158"/>
      <c r="BP206" s="158"/>
      <c r="BQ206" s="158"/>
      <c r="BR206" s="158"/>
      <c r="BS206" s="158"/>
      <c r="BT206" s="158"/>
      <c r="BU206" s="158"/>
      <c r="BV206" s="158"/>
      <c r="BW206" s="158"/>
      <c r="BX206" s="158"/>
      <c r="BY206" s="158"/>
      <c r="BZ206" s="158"/>
      <c r="CA206" s="158"/>
      <c r="CB206" s="158"/>
      <c r="CC206" s="158"/>
      <c r="CD206" s="158"/>
      <c r="CE206" s="158"/>
      <c r="CF206" s="158"/>
      <c r="CG206" s="158"/>
      <c r="CH206" s="158"/>
      <c r="CI206" s="158"/>
      <c r="CJ206" s="158"/>
      <c r="CK206" s="158"/>
      <c r="CL206" s="158"/>
      <c r="CM206" s="158"/>
      <c r="CN206" s="158"/>
      <c r="CO206" s="158"/>
      <c r="CP206" s="158"/>
      <c r="CQ206" s="158"/>
      <c r="CR206" s="158"/>
      <c r="CS206" s="158"/>
      <c r="CT206" s="158"/>
      <c r="CU206" s="158"/>
      <c r="CV206" s="158"/>
      <c r="CW206" s="158"/>
      <c r="CX206" s="158"/>
      <c r="CY206" s="158"/>
      <c r="CZ206" s="158"/>
      <c r="DA206" s="158"/>
      <c r="DB206" s="158"/>
      <c r="DC206" s="158"/>
      <c r="DD206" s="158"/>
      <c r="DE206" s="158"/>
      <c r="DF206" s="158"/>
      <c r="DG206" s="158"/>
      <c r="DH206" s="158"/>
      <c r="DI206" s="158"/>
      <c r="DJ206" s="158"/>
      <c r="DK206" s="158"/>
      <c r="DL206" s="158"/>
      <c r="DM206" s="158"/>
      <c r="DN206" s="158"/>
      <c r="DO206" s="158"/>
      <c r="DP206" s="158"/>
      <c r="DQ206" s="158"/>
      <c r="DR206" s="158"/>
      <c r="DS206" s="158"/>
      <c r="DT206" s="158"/>
      <c r="DU206" s="158"/>
      <c r="DV206" s="158"/>
      <c r="DW206" s="158"/>
      <c r="DX206" s="158"/>
      <c r="DY206" s="158"/>
      <c r="DZ206" s="158"/>
      <c r="EA206" s="158"/>
      <c r="EB206" s="158"/>
      <c r="EC206" s="158"/>
      <c r="ED206" s="158"/>
      <c r="EE206" s="158"/>
      <c r="EF206" s="158"/>
      <c r="EG206" s="158"/>
      <c r="EH206" s="158"/>
      <c r="EI206" s="158"/>
      <c r="EJ206" s="158"/>
      <c r="EK206" s="158"/>
      <c r="EL206" s="158"/>
      <c r="EM206" s="158"/>
      <c r="EN206" s="158"/>
      <c r="EO206" s="158"/>
      <c r="EP206" s="158"/>
      <c r="EQ206" s="158"/>
      <c r="ER206" s="158"/>
      <c r="ES206" s="158"/>
      <c r="ET206" s="158"/>
      <c r="EU206" s="158"/>
      <c r="EV206" s="158"/>
      <c r="EW206" s="158"/>
      <c r="EX206" s="158"/>
      <c r="EY206" s="158"/>
      <c r="EZ206" s="158"/>
      <c r="FA206" s="158"/>
      <c r="FB206" s="158"/>
      <c r="FC206" s="158"/>
      <c r="FD206" s="158"/>
      <c r="FE206" s="158"/>
      <c r="FF206" s="158"/>
      <c r="FG206" s="158"/>
      <c r="FH206" s="158"/>
      <c r="FI206" s="158"/>
      <c r="FJ206" s="158"/>
      <c r="FK206" s="158"/>
      <c r="FL206" s="158"/>
      <c r="FM206" s="158"/>
      <c r="FN206" s="158"/>
      <c r="FO206" s="158"/>
      <c r="FP206" s="158"/>
      <c r="FQ206" s="158"/>
      <c r="FR206" s="158"/>
      <c r="FS206" s="158"/>
      <c r="FT206" s="158"/>
      <c r="FU206" s="158"/>
      <c r="FV206" s="158"/>
      <c r="FW206" s="158"/>
      <c r="FX206" s="158"/>
      <c r="FY206" s="158"/>
      <c r="FZ206" s="158"/>
      <c r="GA206" s="158"/>
      <c r="GB206" s="158"/>
      <c r="GC206" s="158"/>
      <c r="GD206" s="158"/>
      <c r="GE206" s="158"/>
      <c r="GF206" s="158"/>
      <c r="GG206" s="158"/>
      <c r="GH206" s="158"/>
      <c r="GI206" s="158"/>
      <c r="GJ206" s="158"/>
      <c r="GK206" s="158"/>
      <c r="GL206" s="158"/>
      <c r="GM206" s="158"/>
      <c r="GN206" s="158"/>
      <c r="GO206" s="158"/>
      <c r="GP206" s="158"/>
      <c r="GQ206" s="158"/>
      <c r="GR206" s="158"/>
      <c r="GS206" s="158"/>
      <c r="GT206" s="158"/>
      <c r="GU206" s="158"/>
      <c r="GV206" s="158"/>
      <c r="GW206" s="158"/>
      <c r="GX206" s="158"/>
      <c r="GY206" s="158"/>
      <c r="GZ206" s="158"/>
      <c r="HA206" s="158"/>
      <c r="HB206" s="158"/>
      <c r="HC206" s="158"/>
      <c r="HD206" s="158"/>
      <c r="HE206" s="158"/>
      <c r="HF206" s="158"/>
      <c r="HG206" s="158"/>
      <c r="HH206" s="158"/>
      <c r="HI206" s="158"/>
      <c r="HJ206" s="158"/>
      <c r="HK206" s="158"/>
      <c r="HL206" s="158"/>
      <c r="HM206" s="158"/>
      <c r="HN206" s="158"/>
      <c r="HO206" s="158"/>
      <c r="HP206" s="158"/>
      <c r="HQ206" s="158"/>
      <c r="HR206" s="158"/>
      <c r="HS206" s="158"/>
      <c r="HT206" s="158"/>
      <c r="HU206" s="158"/>
      <c r="HV206" s="158"/>
      <c r="HW206" s="158"/>
      <c r="HX206" s="158"/>
      <c r="HY206" s="158"/>
      <c r="HZ206" s="158"/>
      <c r="IA206" s="158"/>
      <c r="IB206" s="158"/>
      <c r="IC206" s="158"/>
      <c r="ID206" s="158"/>
      <c r="IE206" s="158"/>
      <c r="IF206" s="158"/>
      <c r="IG206" s="158"/>
      <c r="IH206" s="158"/>
      <c r="II206" s="158"/>
      <c r="IJ206" s="158"/>
      <c r="IK206" s="158"/>
      <c r="IL206" s="158"/>
      <c r="IM206" s="158"/>
      <c r="IN206" s="158"/>
      <c r="IO206" s="158"/>
      <c r="IP206" s="158"/>
      <c r="IQ206" s="158"/>
      <c r="IR206" s="158"/>
      <c r="IS206" s="158"/>
      <c r="IT206" s="158"/>
      <c r="IU206" s="158"/>
      <c r="IV206" s="158"/>
      <c r="IW206" s="158"/>
      <c r="IX206" s="158"/>
      <c r="IY206" s="158"/>
      <c r="IZ206" s="158"/>
      <c r="JA206" s="158"/>
      <c r="JB206" s="158"/>
      <c r="JC206" s="158"/>
      <c r="JD206" s="158"/>
      <c r="JE206" s="158"/>
      <c r="JF206" s="158"/>
      <c r="JG206" s="158"/>
      <c r="JH206" s="158"/>
      <c r="JI206" s="158"/>
      <c r="JJ206" s="158"/>
      <c r="JK206" s="158"/>
      <c r="JL206" s="158"/>
      <c r="JM206" s="158"/>
      <c r="JN206" s="158"/>
      <c r="JO206" s="158"/>
      <c r="JP206" s="158"/>
      <c r="JQ206" s="158"/>
      <c r="JR206" s="158"/>
      <c r="JS206" s="158"/>
      <c r="JT206" s="158"/>
      <c r="JU206" s="158"/>
      <c r="JV206" s="158"/>
      <c r="JW206" s="158"/>
      <c r="JX206" s="158"/>
      <c r="JY206" s="158"/>
      <c r="JZ206" s="158"/>
      <c r="KA206" s="158"/>
      <c r="KB206" s="158"/>
      <c r="KC206" s="158"/>
      <c r="KD206" s="158"/>
      <c r="KE206" s="158"/>
      <c r="KF206" s="158"/>
      <c r="KG206" s="158"/>
      <c r="KH206" s="158"/>
      <c r="KI206" s="158"/>
      <c r="KJ206" s="158"/>
      <c r="KK206" s="158"/>
      <c r="KL206" s="158"/>
      <c r="KM206" s="158"/>
      <c r="KN206" s="158"/>
      <c r="KO206" s="158"/>
      <c r="KP206" s="158"/>
      <c r="KQ206" s="158"/>
      <c r="KR206" s="158"/>
      <c r="KS206" s="158"/>
      <c r="KT206" s="158"/>
      <c r="KU206" s="158"/>
      <c r="KV206" s="158"/>
      <c r="KW206" s="158"/>
      <c r="KX206" s="158"/>
      <c r="KY206" s="158"/>
      <c r="KZ206" s="158"/>
      <c r="LA206" s="158"/>
      <c r="LB206" s="158"/>
      <c r="LC206" s="158"/>
      <c r="LD206" s="158"/>
      <c r="LE206" s="158"/>
      <c r="LF206" s="158"/>
      <c r="LG206" s="158"/>
      <c r="LH206" s="158"/>
      <c r="LI206" s="158"/>
      <c r="LJ206" s="158"/>
      <c r="LK206" s="158"/>
      <c r="LL206" s="158"/>
      <c r="LM206" s="158"/>
      <c r="LN206" s="158"/>
      <c r="LO206" s="158"/>
      <c r="LP206" s="158"/>
      <c r="LQ206" s="158"/>
      <c r="LR206" s="158"/>
      <c r="LS206" s="158"/>
      <c r="LT206" s="158"/>
      <c r="LU206" s="158"/>
      <c r="LV206" s="158"/>
      <c r="LW206" s="158"/>
      <c r="LX206" s="158"/>
      <c r="LY206" s="158"/>
      <c r="LZ206" s="158"/>
      <c r="MA206" s="158"/>
      <c r="MB206" s="158"/>
      <c r="MC206" s="158"/>
      <c r="MD206" s="158"/>
      <c r="ME206" s="158"/>
      <c r="MF206" s="158"/>
      <c r="MG206" s="158"/>
      <c r="MH206" s="158"/>
      <c r="MI206" s="158"/>
      <c r="MJ206" s="158"/>
      <c r="MK206" s="158"/>
      <c r="ML206" s="158"/>
      <c r="MM206" s="158"/>
      <c r="MN206" s="158"/>
      <c r="MO206" s="158"/>
      <c r="MP206" s="158"/>
      <c r="MQ206" s="158"/>
      <c r="MR206" s="158"/>
      <c r="MS206" s="158"/>
      <c r="MT206" s="158"/>
      <c r="MU206" s="158"/>
      <c r="MV206" s="158"/>
      <c r="MW206" s="158"/>
      <c r="MX206" s="158"/>
      <c r="MY206" s="158"/>
      <c r="MZ206" s="158"/>
      <c r="NA206" s="158"/>
      <c r="NB206" s="158"/>
      <c r="NC206" s="158"/>
      <c r="ND206" s="158"/>
      <c r="NE206" s="158"/>
      <c r="NF206" s="158"/>
      <c r="NG206" s="158"/>
      <c r="NH206" s="158"/>
      <c r="NI206" s="158"/>
      <c r="NJ206" s="158"/>
      <c r="NK206" s="158"/>
      <c r="NL206" s="158"/>
      <c r="NM206" s="158"/>
      <c r="NN206" s="158"/>
      <c r="NO206" s="158"/>
      <c r="NP206" s="158"/>
      <c r="NQ206" s="158"/>
      <c r="NR206" s="158"/>
      <c r="NS206" s="158"/>
      <c r="NT206" s="158"/>
      <c r="NU206" s="158"/>
      <c r="NV206" s="158"/>
      <c r="NW206" s="158"/>
      <c r="NX206" s="158"/>
      <c r="NY206" s="158"/>
      <c r="NZ206" s="158"/>
      <c r="OA206" s="158"/>
      <c r="OB206" s="158"/>
      <c r="OC206" s="158"/>
      <c r="OD206" s="158"/>
      <c r="OE206" s="158"/>
      <c r="OF206" s="158"/>
      <c r="OG206" s="158"/>
      <c r="OH206" s="158"/>
      <c r="OI206" s="158"/>
      <c r="OJ206" s="158"/>
      <c r="OK206" s="158"/>
      <c r="OL206" s="158"/>
      <c r="OM206" s="158"/>
      <c r="ON206" s="158"/>
      <c r="OO206" s="158"/>
      <c r="OP206" s="158"/>
      <c r="OQ206" s="158"/>
      <c r="OR206" s="158"/>
      <c r="OS206" s="158"/>
      <c r="OT206" s="158"/>
      <c r="OU206" s="158"/>
      <c r="OV206" s="158"/>
      <c r="OW206" s="158"/>
      <c r="OX206" s="158"/>
      <c r="OY206" s="158"/>
      <c r="OZ206" s="158"/>
      <c r="PA206" s="158"/>
      <c r="PB206" s="158"/>
      <c r="PC206" s="158"/>
      <c r="PD206" s="158"/>
      <c r="PE206" s="158"/>
      <c r="PF206" s="158"/>
      <c r="PG206" s="158"/>
      <c r="PH206" s="158"/>
      <c r="PI206" s="158"/>
      <c r="PJ206" s="158"/>
      <c r="PK206" s="158"/>
      <c r="PL206" s="158"/>
      <c r="PM206" s="158"/>
      <c r="PN206" s="158"/>
      <c r="PO206" s="158"/>
      <c r="PP206" s="158"/>
      <c r="PQ206" s="158"/>
      <c r="PR206" s="158"/>
      <c r="PS206" s="158"/>
      <c r="PT206" s="158"/>
      <c r="PU206" s="158"/>
      <c r="PV206" s="158"/>
      <c r="PW206" s="158"/>
      <c r="PX206" s="158"/>
      <c r="PY206" s="158"/>
      <c r="PZ206" s="158"/>
      <c r="QA206" s="158"/>
      <c r="QB206" s="158"/>
      <c r="QC206" s="158"/>
      <c r="QD206" s="158"/>
      <c r="QE206" s="158"/>
      <c r="QF206" s="158"/>
      <c r="QG206" s="158"/>
      <c r="QH206" s="158"/>
      <c r="QI206" s="158"/>
      <c r="QJ206" s="158"/>
      <c r="QK206" s="158"/>
      <c r="QL206" s="158"/>
      <c r="QM206" s="158"/>
      <c r="QN206" s="158"/>
      <c r="QO206" s="158"/>
      <c r="QP206" s="158"/>
      <c r="QQ206" s="158"/>
      <c r="QR206" s="158"/>
      <c r="QS206" s="158"/>
      <c r="QT206" s="158"/>
      <c r="QU206" s="158"/>
      <c r="QV206" s="158"/>
      <c r="QW206" s="158"/>
      <c r="QX206" s="158"/>
      <c r="QY206" s="158"/>
      <c r="QZ206" s="158"/>
      <c r="RA206" s="158"/>
      <c r="RB206" s="158"/>
      <c r="RC206" s="158"/>
      <c r="RD206" s="158"/>
      <c r="RE206" s="158"/>
      <c r="RF206" s="158"/>
      <c r="RG206" s="158"/>
      <c r="RH206" s="158"/>
      <c r="RI206" s="158"/>
      <c r="RJ206" s="158"/>
      <c r="RK206" s="158"/>
      <c r="RL206" s="158"/>
      <c r="RM206" s="158"/>
      <c r="RN206" s="158"/>
      <c r="RO206" s="158"/>
      <c r="RP206" s="158"/>
      <c r="RQ206" s="158"/>
      <c r="RR206" s="158"/>
      <c r="RS206" s="158"/>
      <c r="RT206" s="158"/>
      <c r="RU206" s="158"/>
      <c r="RV206" s="158"/>
      <c r="RW206" s="158"/>
      <c r="RX206" s="158"/>
      <c r="RY206" s="158"/>
      <c r="RZ206" s="158"/>
      <c r="SA206" s="158"/>
      <c r="SB206" s="158"/>
      <c r="SC206" s="158"/>
      <c r="SD206" s="158"/>
      <c r="SE206" s="158"/>
      <c r="SF206" s="158"/>
      <c r="SG206" s="158"/>
      <c r="SH206" s="158"/>
      <c r="SI206" s="158"/>
      <c r="SJ206" s="158"/>
      <c r="SK206" s="158"/>
      <c r="SL206" s="158"/>
      <c r="SM206" s="158"/>
      <c r="SN206" s="158"/>
      <c r="SO206" s="158"/>
      <c r="SP206" s="158"/>
      <c r="SQ206" s="158"/>
      <c r="SR206" s="158"/>
      <c r="SS206" s="158"/>
      <c r="ST206" s="158"/>
      <c r="SU206" s="158"/>
      <c r="SV206" s="158"/>
      <c r="SW206" s="158"/>
      <c r="SX206" s="158"/>
      <c r="SY206" s="158"/>
      <c r="SZ206" s="158"/>
      <c r="TA206" s="158"/>
      <c r="TB206" s="158"/>
      <c r="TC206" s="158"/>
      <c r="TD206" s="158"/>
      <c r="TE206" s="158"/>
      <c r="TF206" s="158"/>
      <c r="TG206" s="158"/>
      <c r="TH206" s="158"/>
      <c r="TI206" s="158"/>
      <c r="TJ206" s="158"/>
      <c r="TK206" s="158"/>
      <c r="TL206" s="158"/>
      <c r="TM206" s="158"/>
      <c r="TN206" s="158"/>
      <c r="TO206" s="158"/>
      <c r="TP206" s="158"/>
      <c r="TQ206" s="158"/>
      <c r="TR206" s="158"/>
      <c r="TS206" s="158"/>
      <c r="TT206" s="158"/>
      <c r="TU206" s="158"/>
      <c r="TV206" s="158"/>
      <c r="TW206" s="158"/>
      <c r="TX206" s="158"/>
      <c r="TY206" s="158"/>
      <c r="TZ206" s="158"/>
      <c r="UA206" s="158"/>
      <c r="UB206" s="158"/>
      <c r="UC206" s="158"/>
      <c r="UD206" s="158"/>
      <c r="UE206" s="158"/>
      <c r="UF206" s="158"/>
      <c r="UG206" s="158"/>
      <c r="UH206" s="158"/>
      <c r="UI206" s="158"/>
      <c r="UJ206" s="158"/>
      <c r="UK206" s="158"/>
      <c r="UL206" s="158"/>
      <c r="UM206" s="158"/>
      <c r="UN206" s="158"/>
      <c r="UO206" s="158"/>
      <c r="UP206" s="158"/>
      <c r="UQ206" s="158"/>
      <c r="US206" s="158"/>
      <c r="UT206" s="158"/>
      <c r="UU206" s="158"/>
      <c r="UV206" s="158"/>
      <c r="UW206" s="158"/>
      <c r="UX206" s="158"/>
      <c r="UY206" s="158"/>
      <c r="UZ206" s="158"/>
      <c r="VA206" s="158"/>
      <c r="VB206" s="158"/>
      <c r="VC206" s="158"/>
      <c r="VD206" s="158"/>
      <c r="VE206" s="158"/>
      <c r="VF206" s="158"/>
      <c r="VG206" s="158"/>
      <c r="VH206" s="158"/>
      <c r="VI206" s="158"/>
      <c r="VJ206" s="158"/>
      <c r="VK206" s="158"/>
      <c r="VL206" s="158"/>
      <c r="VN206" s="158"/>
      <c r="VO206" s="158"/>
      <c r="VP206" s="158"/>
      <c r="VQ206" s="158"/>
      <c r="VR206" s="158"/>
      <c r="VS206" s="158"/>
      <c r="VT206" s="158"/>
      <c r="VU206" s="158"/>
      <c r="VV206" s="158"/>
      <c r="VW206" s="158"/>
      <c r="VX206" s="158"/>
      <c r="VY206" s="158"/>
      <c r="VZ206" s="158"/>
      <c r="WA206" s="158"/>
      <c r="WB206" s="158"/>
      <c r="WC206" s="158"/>
      <c r="WD206" s="158"/>
      <c r="WE206" s="158"/>
      <c r="WF206" s="158"/>
      <c r="WG206" s="158"/>
      <c r="WI206" s="158"/>
      <c r="WJ206" s="158"/>
      <c r="WK206" s="158"/>
      <c r="WL206" s="158"/>
      <c r="WM206" s="158"/>
      <c r="WN206" s="158"/>
      <c r="WO206" s="158"/>
      <c r="WP206" s="158"/>
      <c r="WQ206" s="158"/>
      <c r="WR206" s="158"/>
      <c r="WS206" s="158"/>
      <c r="WT206" s="158"/>
      <c r="WU206" s="158"/>
      <c r="WV206" s="158"/>
      <c r="WW206" s="158"/>
      <c r="WX206" s="158"/>
      <c r="WY206" s="158"/>
      <c r="WZ206" s="158"/>
      <c r="XA206" s="158"/>
      <c r="XB206" s="158"/>
      <c r="XD206" s="158"/>
      <c r="XE206" s="158"/>
      <c r="XF206" s="158"/>
      <c r="XG206" s="158"/>
      <c r="XH206" s="158"/>
      <c r="XI206" s="158"/>
      <c r="XJ206" s="158"/>
      <c r="XK206" s="158"/>
      <c r="XL206" s="158"/>
      <c r="XM206" s="158"/>
      <c r="XN206" s="158"/>
      <c r="XO206" s="158"/>
      <c r="XP206" s="158"/>
      <c r="XQ206" s="158"/>
      <c r="XR206" s="158"/>
      <c r="XS206" s="158"/>
      <c r="XT206" s="158"/>
      <c r="XU206" s="158"/>
      <c r="XV206" s="158"/>
      <c r="XW206" s="158"/>
      <c r="XY206" s="158"/>
      <c r="XZ206" s="158"/>
      <c r="YA206" s="158"/>
      <c r="YB206" s="158"/>
      <c r="YC206" s="158"/>
      <c r="YD206" s="158"/>
      <c r="YE206" s="158"/>
      <c r="YF206" s="158"/>
      <c r="YG206" s="158"/>
      <c r="YH206" s="158"/>
      <c r="YI206" s="158"/>
      <c r="YJ206" s="158"/>
      <c r="YK206" s="158"/>
      <c r="YL206" s="158"/>
      <c r="YM206" s="158"/>
      <c r="YN206" s="158"/>
      <c r="YO206" s="158"/>
      <c r="YP206" s="158"/>
      <c r="YQ206" s="158"/>
      <c r="YR206" s="158"/>
      <c r="YT206" s="158"/>
      <c r="YU206" s="158"/>
      <c r="YV206" s="158"/>
      <c r="YW206" s="158"/>
      <c r="YX206" s="158"/>
      <c r="YY206" s="158"/>
      <c r="YZ206" s="158"/>
      <c r="ZA206" s="158"/>
      <c r="ZB206" s="158"/>
      <c r="ZC206" s="158"/>
      <c r="ZD206" s="158"/>
      <c r="ZE206" s="158"/>
      <c r="ZF206" s="158"/>
      <c r="ZG206" s="158"/>
      <c r="ZH206" s="158"/>
      <c r="ZI206" s="158"/>
      <c r="ZJ206" s="158"/>
      <c r="ZK206" s="158"/>
      <c r="ZL206" s="158"/>
      <c r="ZM206" s="158"/>
      <c r="ZO206" s="158"/>
      <c r="ZP206" s="158"/>
      <c r="ZQ206" s="158"/>
      <c r="ZR206" s="158"/>
      <c r="ZS206" s="158"/>
      <c r="ZT206" s="158"/>
      <c r="ZU206" s="158"/>
      <c r="ZV206" s="158"/>
      <c r="ZW206" s="158"/>
      <c r="ZX206" s="158"/>
      <c r="ZY206" s="158"/>
      <c r="ZZ206" s="158"/>
      <c r="AAA206" s="158"/>
      <c r="AAB206" s="158"/>
      <c r="AAC206" s="158"/>
      <c r="AAD206" s="158"/>
      <c r="AAE206" s="158"/>
      <c r="AAF206" s="158"/>
      <c r="AAG206" s="158"/>
      <c r="AAH206" s="158"/>
      <c r="AAJ206" s="158"/>
      <c r="AAK206" s="158"/>
      <c r="AAL206" s="158"/>
      <c r="AAM206" s="158"/>
      <c r="AAN206" s="158"/>
      <c r="AAO206" s="158"/>
      <c r="AAP206" s="158"/>
      <c r="AAQ206" s="158"/>
      <c r="AAR206" s="158"/>
      <c r="AAS206" s="158"/>
      <c r="AAT206" s="158"/>
      <c r="AAU206" s="158"/>
      <c r="AAV206" s="158"/>
      <c r="AAW206" s="158"/>
      <c r="AAX206" s="158"/>
      <c r="AAY206" s="158"/>
      <c r="AAZ206" s="158"/>
      <c r="ABA206" s="158"/>
      <c r="ABB206" s="158"/>
      <c r="ABC206" s="158"/>
      <c r="ABE206" s="158"/>
      <c r="ABF206" s="158"/>
      <c r="ABG206" s="158"/>
      <c r="ABH206" s="158"/>
      <c r="ABI206" s="158"/>
      <c r="ABJ206" s="158"/>
      <c r="ABK206" s="158"/>
      <c r="ABL206" s="158"/>
      <c r="ABM206" s="158"/>
      <c r="ABN206" s="158"/>
      <c r="ABO206" s="158"/>
      <c r="ABP206" s="158"/>
      <c r="ABQ206" s="158"/>
      <c r="ABR206" s="158"/>
      <c r="ABS206" s="158"/>
      <c r="ABT206" s="158"/>
      <c r="ABU206" s="158"/>
      <c r="ABV206" s="158"/>
      <c r="ABW206" s="158"/>
      <c r="ABX206" s="158"/>
      <c r="ABZ206" s="158"/>
      <c r="ACA206" s="158"/>
      <c r="ACB206" s="158"/>
      <c r="ACC206" s="158"/>
      <c r="ACD206" s="158"/>
      <c r="ACE206" s="158"/>
      <c r="ACF206" s="158"/>
      <c r="ACG206" s="158"/>
      <c r="ACH206" s="158"/>
      <c r="ACI206" s="158"/>
      <c r="ACJ206" s="158"/>
      <c r="ACK206" s="158"/>
      <c r="ACL206" s="158"/>
      <c r="ACM206" s="158"/>
      <c r="ACN206" s="158"/>
      <c r="ACO206" s="158"/>
      <c r="ACP206" s="158"/>
      <c r="ACQ206" s="158"/>
      <c r="ACR206" s="158"/>
      <c r="ACS206" s="158"/>
      <c r="ACU206" s="158"/>
      <c r="ACV206" s="158"/>
      <c r="ACW206" s="158"/>
      <c r="ACX206" s="158"/>
      <c r="ACY206" s="158"/>
      <c r="ACZ206" s="158"/>
      <c r="ADA206" s="158"/>
      <c r="ADB206" s="158"/>
      <c r="ADC206" s="158"/>
      <c r="ADD206" s="158"/>
      <c r="ADE206" s="158"/>
      <c r="ADF206" s="158"/>
      <c r="ADG206" s="158"/>
      <c r="ADH206" s="158"/>
      <c r="ADI206" s="158"/>
      <c r="ADJ206" s="158"/>
      <c r="ADK206" s="158"/>
      <c r="ADL206" s="158"/>
      <c r="ADM206" s="158"/>
      <c r="ADN206" s="158"/>
      <c r="ADP206" s="158"/>
      <c r="ADQ206" s="158"/>
      <c r="ADR206" s="158"/>
      <c r="ADS206" s="158"/>
      <c r="ADT206" s="158"/>
      <c r="ADU206" s="158"/>
      <c r="ADV206" s="158"/>
      <c r="ADW206" s="158"/>
      <c r="ADX206" s="158"/>
      <c r="ADY206" s="158"/>
      <c r="ADZ206" s="158"/>
      <c r="AEA206" s="158"/>
      <c r="AEB206" s="158"/>
      <c r="AEC206" s="158"/>
      <c r="AED206" s="158"/>
      <c r="AEE206" s="158"/>
      <c r="AEF206" s="158"/>
      <c r="AEG206" s="158"/>
      <c r="AEH206" s="158"/>
      <c r="AEI206" s="158"/>
      <c r="AEK206" s="158"/>
      <c r="AEL206" s="158"/>
      <c r="AEM206" s="158"/>
      <c r="AEN206" s="158"/>
      <c r="AEO206" s="158"/>
      <c r="AEP206" s="158"/>
      <c r="AEQ206" s="158"/>
      <c r="AER206" s="158"/>
      <c r="AES206" s="158"/>
      <c r="AET206" s="158"/>
      <c r="AEU206" s="158"/>
      <c r="AEV206" s="158"/>
      <c r="AEW206" s="158"/>
      <c r="AEX206" s="158"/>
      <c r="AEY206" s="158"/>
      <c r="AEZ206" s="158"/>
      <c r="AFA206" s="158"/>
      <c r="AFB206" s="158"/>
      <c r="AFC206" s="158"/>
      <c r="AFD206" s="158"/>
    </row>
    <row r="207" spans="1:836" s="151" customFormat="1" ht="20.100000000000001" customHeight="1" outlineLevel="1">
      <c r="A207" s="122" t="s">
        <v>550</v>
      </c>
      <c r="B207" s="123" t="s">
        <v>374</v>
      </c>
      <c r="C207" s="124" t="s">
        <v>415</v>
      </c>
      <c r="D207" s="125"/>
      <c r="E207" s="171"/>
      <c r="F207" s="218">
        <f>MIN(F208:F211)</f>
        <v>0</v>
      </c>
      <c r="G207" s="218">
        <f>MAX(G208:G211)</f>
        <v>0</v>
      </c>
      <c r="H207" s="126">
        <f t="shared" si="98"/>
        <v>1</v>
      </c>
      <c r="I207" s="127">
        <f t="shared" ca="1" si="122"/>
        <v>1</v>
      </c>
      <c r="J207" s="205">
        <f ca="1">AVERAGE(J208:J211)*2</f>
        <v>-30</v>
      </c>
      <c r="K207" s="97">
        <f ca="1">I207+J207/H207</f>
        <v>-29</v>
      </c>
      <c r="IP207" s="172"/>
      <c r="IQ207" s="172"/>
      <c r="IR207" s="172"/>
      <c r="IS207" s="172"/>
      <c r="IT207" s="172"/>
      <c r="IU207" s="172"/>
      <c r="IV207" s="172"/>
      <c r="JK207" s="172"/>
      <c r="JL207" s="172"/>
      <c r="JM207" s="172"/>
      <c r="JN207" s="172"/>
      <c r="JO207" s="172"/>
      <c r="JP207" s="172"/>
      <c r="JQ207" s="172"/>
      <c r="PP207" s="172"/>
      <c r="PQ207" s="172"/>
      <c r="PR207" s="172"/>
      <c r="PS207" s="172"/>
      <c r="PT207" s="172"/>
      <c r="PU207" s="172"/>
      <c r="PV207" s="172"/>
      <c r="QK207" s="172"/>
      <c r="QL207" s="172"/>
      <c r="QM207" s="172"/>
      <c r="QN207" s="172"/>
      <c r="QO207" s="172"/>
      <c r="QP207" s="172"/>
      <c r="QQ207" s="172"/>
    </row>
    <row r="208" spans="1:836" s="159" customFormat="1" ht="20.100000000000001" customHeight="1" outlineLevel="4">
      <c r="A208" s="166"/>
      <c r="B208" s="162" t="s">
        <v>502</v>
      </c>
      <c r="C208" s="100" t="s">
        <v>415</v>
      </c>
      <c r="D208" s="110"/>
      <c r="E208" s="167"/>
      <c r="F208" s="211"/>
      <c r="G208" s="212"/>
      <c r="H208" s="156">
        <v>15</v>
      </c>
      <c r="I208" s="157">
        <f t="shared" ca="1" si="122"/>
        <v>1</v>
      </c>
      <c r="J208" s="207">
        <f t="shared" ref="J208:J211" ca="1" si="124">H208*K208-H208*I208</f>
        <v>-15</v>
      </c>
      <c r="K208" s="111">
        <v>0</v>
      </c>
      <c r="L208" s="158"/>
      <c r="M208" s="158"/>
      <c r="N208" s="158"/>
      <c r="O208" s="158"/>
      <c r="P208" s="158"/>
      <c r="Q208" s="158"/>
      <c r="R208" s="158"/>
      <c r="S208" s="158"/>
      <c r="T208" s="158"/>
      <c r="U208" s="158"/>
      <c r="V208" s="158"/>
      <c r="W208" s="158"/>
      <c r="X208" s="158"/>
      <c r="Y208" s="158"/>
      <c r="Z208" s="158"/>
      <c r="AA208" s="158"/>
      <c r="AB208" s="158"/>
      <c r="AC208" s="158"/>
      <c r="AD208" s="158"/>
      <c r="AE208" s="158"/>
      <c r="AF208" s="158"/>
      <c r="AG208" s="158"/>
      <c r="AH208" s="158"/>
      <c r="AI208" s="158"/>
      <c r="AJ208" s="158"/>
      <c r="AK208" s="158"/>
      <c r="AL208" s="158"/>
      <c r="AM208" s="158"/>
      <c r="AN208" s="158"/>
      <c r="AO208" s="158"/>
      <c r="AP208" s="158"/>
      <c r="AQ208" s="158"/>
      <c r="AR208" s="158"/>
      <c r="AS208" s="158"/>
      <c r="AT208" s="158"/>
      <c r="AU208" s="158"/>
      <c r="AV208" s="158"/>
      <c r="AW208" s="158"/>
      <c r="AX208" s="158"/>
      <c r="AY208" s="158"/>
      <c r="AZ208" s="158"/>
      <c r="BA208" s="158"/>
      <c r="BB208" s="158"/>
      <c r="BC208" s="158"/>
      <c r="BD208" s="158"/>
      <c r="BE208" s="158"/>
      <c r="BF208" s="158"/>
      <c r="BG208" s="158"/>
      <c r="BH208" s="158"/>
      <c r="BI208" s="158"/>
      <c r="BJ208" s="158"/>
      <c r="BK208" s="158"/>
      <c r="BL208" s="158"/>
      <c r="BM208" s="158"/>
      <c r="BN208" s="158"/>
      <c r="BO208" s="158"/>
      <c r="BP208" s="158"/>
      <c r="BQ208" s="158"/>
      <c r="BR208" s="158"/>
      <c r="BS208" s="158"/>
      <c r="BT208" s="158"/>
      <c r="BU208" s="158"/>
      <c r="BV208" s="158"/>
      <c r="BW208" s="158"/>
      <c r="BX208" s="158"/>
      <c r="BY208" s="158"/>
      <c r="BZ208" s="158"/>
      <c r="CA208" s="158"/>
      <c r="CB208" s="158"/>
      <c r="CC208" s="158"/>
      <c r="CD208" s="158"/>
      <c r="CE208" s="158"/>
      <c r="CF208" s="158"/>
      <c r="CG208" s="158"/>
      <c r="CH208" s="158"/>
      <c r="CI208" s="158"/>
      <c r="CJ208" s="158"/>
      <c r="CK208" s="158"/>
      <c r="CL208" s="158"/>
      <c r="CM208" s="158"/>
      <c r="CN208" s="158"/>
      <c r="CO208" s="158"/>
      <c r="CP208" s="158"/>
      <c r="CQ208" s="158"/>
      <c r="CR208" s="158"/>
      <c r="CS208" s="158"/>
      <c r="CT208" s="158"/>
      <c r="CU208" s="158"/>
      <c r="CV208" s="158"/>
      <c r="CW208" s="158"/>
      <c r="CX208" s="158"/>
      <c r="CY208" s="158"/>
      <c r="CZ208" s="158"/>
      <c r="DA208" s="158"/>
      <c r="DB208" s="158"/>
      <c r="DC208" s="158"/>
      <c r="DD208" s="158"/>
      <c r="DE208" s="158"/>
      <c r="DF208" s="158"/>
      <c r="DG208" s="158"/>
      <c r="DH208" s="158"/>
      <c r="DI208" s="158"/>
      <c r="DJ208" s="158"/>
      <c r="DK208" s="158"/>
      <c r="DL208" s="158"/>
      <c r="DM208" s="158"/>
      <c r="DN208" s="158"/>
      <c r="DO208" s="158"/>
      <c r="DP208" s="158"/>
      <c r="DQ208" s="158"/>
      <c r="DR208" s="158"/>
      <c r="DS208" s="158"/>
      <c r="DT208" s="158"/>
      <c r="DU208" s="158"/>
      <c r="DV208" s="158"/>
      <c r="DW208" s="158"/>
      <c r="DX208" s="158"/>
      <c r="DY208" s="158"/>
      <c r="DZ208" s="158"/>
      <c r="EA208" s="158"/>
      <c r="EB208" s="158"/>
      <c r="EC208" s="158"/>
      <c r="ED208" s="158"/>
      <c r="EE208" s="158"/>
      <c r="EF208" s="158"/>
      <c r="EG208" s="158"/>
      <c r="EH208" s="158"/>
      <c r="EI208" s="158"/>
      <c r="EJ208" s="158"/>
      <c r="EK208" s="158"/>
      <c r="EL208" s="158"/>
      <c r="EM208" s="158"/>
      <c r="EN208" s="158"/>
      <c r="EO208" s="158"/>
      <c r="EP208" s="158"/>
      <c r="EQ208" s="158"/>
      <c r="ER208" s="158"/>
      <c r="ES208" s="158"/>
      <c r="ET208" s="158"/>
      <c r="EU208" s="158"/>
      <c r="EV208" s="158"/>
      <c r="EW208" s="158"/>
      <c r="EX208" s="158"/>
      <c r="EY208" s="158"/>
      <c r="EZ208" s="158"/>
      <c r="FA208" s="158"/>
      <c r="FB208" s="158"/>
      <c r="FC208" s="158"/>
      <c r="FD208" s="158"/>
      <c r="FE208" s="158"/>
      <c r="FF208" s="158"/>
      <c r="FG208" s="158"/>
      <c r="FH208" s="158"/>
      <c r="FI208" s="158"/>
      <c r="FJ208" s="158"/>
      <c r="FK208" s="158"/>
      <c r="FL208" s="158"/>
      <c r="FM208" s="158"/>
      <c r="FN208" s="158"/>
      <c r="FO208" s="158"/>
      <c r="FP208" s="158"/>
      <c r="FQ208" s="158"/>
      <c r="FR208" s="158"/>
      <c r="FS208" s="158"/>
      <c r="FT208" s="158"/>
      <c r="FU208" s="158"/>
      <c r="FV208" s="158"/>
      <c r="FW208" s="158"/>
      <c r="FX208" s="158"/>
      <c r="FY208" s="158"/>
      <c r="FZ208" s="158"/>
      <c r="GA208" s="158"/>
      <c r="GB208" s="158"/>
      <c r="GC208" s="158"/>
      <c r="GD208" s="158"/>
      <c r="GE208" s="158"/>
      <c r="GF208" s="158"/>
      <c r="GG208" s="158"/>
      <c r="GH208" s="158"/>
      <c r="GI208" s="158"/>
      <c r="GJ208" s="158"/>
      <c r="GK208" s="158"/>
      <c r="GL208" s="158"/>
      <c r="GM208" s="158"/>
      <c r="GN208" s="158"/>
      <c r="GO208" s="158"/>
      <c r="GP208" s="158"/>
      <c r="GQ208" s="158"/>
      <c r="GR208" s="158"/>
      <c r="GS208" s="158"/>
      <c r="GT208" s="158"/>
      <c r="GU208" s="158"/>
      <c r="GV208" s="158"/>
      <c r="GW208" s="158"/>
      <c r="GX208" s="158"/>
      <c r="GY208" s="158"/>
      <c r="GZ208" s="158"/>
      <c r="HA208" s="158"/>
      <c r="HB208" s="158"/>
      <c r="HC208" s="158"/>
      <c r="HD208" s="158"/>
      <c r="HE208" s="158"/>
      <c r="HF208" s="158"/>
      <c r="HG208" s="158"/>
      <c r="HH208" s="158"/>
      <c r="HI208" s="158"/>
      <c r="HJ208" s="158"/>
      <c r="HK208" s="158"/>
      <c r="HL208" s="158"/>
      <c r="HM208" s="158"/>
      <c r="HN208" s="158"/>
      <c r="HO208" s="158"/>
      <c r="HP208" s="158"/>
      <c r="HQ208" s="158"/>
      <c r="HR208" s="158"/>
      <c r="HS208" s="158"/>
      <c r="HT208" s="158"/>
      <c r="HU208" s="158"/>
      <c r="HV208" s="158"/>
      <c r="HW208" s="158"/>
      <c r="HX208" s="158"/>
      <c r="HY208" s="158"/>
      <c r="HZ208" s="158"/>
      <c r="IA208" s="158"/>
      <c r="IB208" s="158"/>
      <c r="IC208" s="158"/>
      <c r="ID208" s="158"/>
      <c r="IE208" s="158"/>
      <c r="IF208" s="158"/>
      <c r="IG208" s="158"/>
      <c r="IH208" s="158"/>
      <c r="II208" s="158"/>
      <c r="IJ208" s="158"/>
      <c r="IK208" s="158"/>
      <c r="IL208" s="158"/>
      <c r="IM208" s="158"/>
      <c r="IN208" s="158"/>
      <c r="IO208" s="158"/>
      <c r="IP208" s="158"/>
      <c r="IQ208" s="158"/>
      <c r="IR208" s="158"/>
      <c r="IS208" s="158"/>
      <c r="IT208" s="158"/>
      <c r="IU208" s="158"/>
      <c r="IV208" s="158"/>
      <c r="IW208" s="158"/>
      <c r="IX208" s="158"/>
      <c r="IY208" s="158"/>
      <c r="IZ208" s="158"/>
      <c r="JA208" s="158"/>
      <c r="JB208" s="158"/>
      <c r="JC208" s="158"/>
      <c r="JD208" s="158"/>
      <c r="JE208" s="158"/>
      <c r="JF208" s="158"/>
      <c r="JG208" s="158"/>
      <c r="JH208" s="158"/>
      <c r="JI208" s="158"/>
      <c r="JJ208" s="158"/>
      <c r="JK208" s="158"/>
      <c r="JL208" s="158"/>
      <c r="JM208" s="158"/>
      <c r="JN208" s="158"/>
      <c r="JO208" s="158"/>
      <c r="JP208" s="158"/>
      <c r="JQ208" s="158"/>
      <c r="JR208" s="158"/>
      <c r="JS208" s="158"/>
      <c r="JT208" s="158"/>
      <c r="JU208" s="158"/>
      <c r="JV208" s="158"/>
      <c r="JW208" s="158"/>
      <c r="JX208" s="158"/>
      <c r="JY208" s="158"/>
      <c r="JZ208" s="158"/>
      <c r="KA208" s="158"/>
      <c r="KB208" s="158"/>
      <c r="KC208" s="158"/>
      <c r="KD208" s="158"/>
      <c r="KE208" s="158"/>
      <c r="KF208" s="158"/>
      <c r="KG208" s="158"/>
      <c r="KH208" s="158"/>
      <c r="KI208" s="158"/>
      <c r="KJ208" s="158"/>
      <c r="KK208" s="158"/>
      <c r="KL208" s="158"/>
      <c r="KM208" s="158"/>
      <c r="KN208" s="158"/>
      <c r="KO208" s="158"/>
      <c r="KP208" s="158"/>
      <c r="KQ208" s="158"/>
      <c r="KR208" s="158"/>
      <c r="KS208" s="158"/>
      <c r="KT208" s="158"/>
      <c r="KU208" s="158"/>
      <c r="KV208" s="158"/>
      <c r="KW208" s="158"/>
      <c r="KX208" s="158"/>
      <c r="KY208" s="158"/>
      <c r="KZ208" s="158"/>
      <c r="LA208" s="158"/>
      <c r="LB208" s="158"/>
      <c r="LC208" s="158"/>
      <c r="LD208" s="158"/>
      <c r="LE208" s="158"/>
      <c r="LF208" s="158"/>
      <c r="LG208" s="158"/>
      <c r="LH208" s="158"/>
      <c r="LI208" s="158"/>
      <c r="LJ208" s="158"/>
      <c r="LK208" s="158"/>
      <c r="LL208" s="158"/>
      <c r="LM208" s="158"/>
      <c r="LN208" s="158"/>
      <c r="LO208" s="158"/>
      <c r="LP208" s="158"/>
      <c r="LQ208" s="158"/>
      <c r="LR208" s="158"/>
      <c r="LS208" s="158"/>
      <c r="LT208" s="158"/>
      <c r="LU208" s="158"/>
      <c r="LV208" s="158"/>
      <c r="LW208" s="158"/>
      <c r="LX208" s="158"/>
      <c r="LY208" s="158"/>
      <c r="LZ208" s="158"/>
      <c r="MA208" s="158"/>
      <c r="MB208" s="158"/>
      <c r="MC208" s="158"/>
      <c r="MD208" s="158"/>
      <c r="ME208" s="158"/>
      <c r="MF208" s="158"/>
      <c r="MG208" s="158"/>
      <c r="MH208" s="158"/>
      <c r="MI208" s="158"/>
      <c r="MJ208" s="158"/>
      <c r="MK208" s="158"/>
      <c r="ML208" s="158"/>
      <c r="MM208" s="158"/>
      <c r="MN208" s="158"/>
      <c r="MO208" s="158"/>
      <c r="MP208" s="158"/>
      <c r="MQ208" s="158"/>
      <c r="MR208" s="158"/>
      <c r="MS208" s="158"/>
      <c r="MT208" s="158"/>
      <c r="MU208" s="158"/>
      <c r="MV208" s="158"/>
      <c r="MW208" s="158"/>
      <c r="MX208" s="158"/>
      <c r="MY208" s="158"/>
      <c r="MZ208" s="158"/>
      <c r="NA208" s="158"/>
      <c r="NB208" s="158"/>
      <c r="NC208" s="158"/>
      <c r="ND208" s="158"/>
      <c r="NE208" s="158"/>
      <c r="NF208" s="158"/>
      <c r="NG208" s="158"/>
      <c r="NH208" s="158"/>
      <c r="NI208" s="158"/>
      <c r="NJ208" s="158"/>
      <c r="NK208" s="158"/>
      <c r="NL208" s="158"/>
      <c r="NM208" s="158"/>
      <c r="NN208" s="158"/>
      <c r="NO208" s="158"/>
      <c r="NP208" s="158"/>
      <c r="NQ208" s="158"/>
      <c r="NR208" s="158"/>
      <c r="NS208" s="158"/>
      <c r="NT208" s="158"/>
      <c r="NU208" s="158"/>
      <c r="NV208" s="158"/>
      <c r="NW208" s="158"/>
      <c r="NX208" s="158"/>
      <c r="NY208" s="158"/>
      <c r="NZ208" s="158"/>
      <c r="OA208" s="158"/>
      <c r="OB208" s="158"/>
      <c r="OC208" s="158"/>
      <c r="OD208" s="158"/>
      <c r="OE208" s="158"/>
      <c r="OF208" s="158"/>
      <c r="OG208" s="158"/>
      <c r="OH208" s="158"/>
      <c r="OI208" s="158"/>
      <c r="OJ208" s="158"/>
      <c r="OK208" s="158"/>
      <c r="OL208" s="158"/>
      <c r="OM208" s="158"/>
      <c r="ON208" s="158"/>
      <c r="OO208" s="158"/>
      <c r="OP208" s="158"/>
      <c r="OQ208" s="158"/>
      <c r="OR208" s="158"/>
      <c r="OS208" s="158"/>
      <c r="OT208" s="158"/>
      <c r="OU208" s="158"/>
      <c r="OV208" s="158"/>
      <c r="OW208" s="158"/>
      <c r="OX208" s="158"/>
      <c r="OY208" s="158"/>
      <c r="OZ208" s="158"/>
      <c r="PA208" s="158"/>
      <c r="PB208" s="158"/>
      <c r="PC208" s="158"/>
      <c r="PD208" s="158"/>
      <c r="PE208" s="158"/>
      <c r="PF208" s="158"/>
      <c r="PG208" s="158"/>
      <c r="PH208" s="158"/>
      <c r="PI208" s="158"/>
      <c r="PJ208" s="158"/>
      <c r="PK208" s="158"/>
      <c r="PL208" s="158"/>
      <c r="PM208" s="158"/>
      <c r="PN208" s="158"/>
      <c r="PO208" s="158"/>
      <c r="PP208" s="158"/>
      <c r="PQ208" s="158"/>
      <c r="PR208" s="158"/>
      <c r="PS208" s="158"/>
      <c r="PT208" s="158"/>
      <c r="PU208" s="158"/>
      <c r="PV208" s="158"/>
      <c r="PW208" s="158"/>
      <c r="PX208" s="158"/>
      <c r="PY208" s="158"/>
      <c r="PZ208" s="158"/>
      <c r="QA208" s="158"/>
      <c r="QB208" s="158"/>
      <c r="QC208" s="158"/>
      <c r="QD208" s="158"/>
      <c r="QE208" s="158"/>
      <c r="QF208" s="158"/>
      <c r="QG208" s="158"/>
      <c r="QH208" s="158"/>
      <c r="QI208" s="158"/>
      <c r="QJ208" s="158"/>
      <c r="QK208" s="158"/>
      <c r="QL208" s="158"/>
      <c r="QM208" s="158"/>
      <c r="QN208" s="158"/>
      <c r="QO208" s="158"/>
      <c r="QP208" s="158"/>
      <c r="QQ208" s="158"/>
      <c r="QR208" s="158"/>
      <c r="QS208" s="158"/>
      <c r="QT208" s="158"/>
      <c r="QU208" s="158"/>
      <c r="QV208" s="158"/>
      <c r="QW208" s="158"/>
      <c r="QX208" s="158"/>
      <c r="QY208" s="158"/>
      <c r="QZ208" s="158"/>
      <c r="RA208" s="158"/>
      <c r="RB208" s="158"/>
      <c r="RC208" s="158"/>
      <c r="RD208" s="158"/>
      <c r="RE208" s="158"/>
      <c r="RF208" s="158"/>
      <c r="RG208" s="158"/>
      <c r="RH208" s="158"/>
      <c r="RI208" s="158"/>
      <c r="RJ208" s="158"/>
      <c r="RK208" s="158"/>
      <c r="RL208" s="158"/>
      <c r="RM208" s="158"/>
      <c r="RN208" s="158"/>
      <c r="RO208" s="158"/>
      <c r="RP208" s="158"/>
      <c r="RQ208" s="158"/>
      <c r="RR208" s="158"/>
      <c r="RS208" s="158"/>
      <c r="RT208" s="158"/>
      <c r="RU208" s="158"/>
      <c r="RV208" s="158"/>
      <c r="RW208" s="158"/>
      <c r="RX208" s="158"/>
      <c r="RY208" s="158"/>
      <c r="RZ208" s="158"/>
      <c r="SA208" s="158"/>
      <c r="SB208" s="158"/>
      <c r="SC208" s="158"/>
      <c r="SD208" s="158"/>
      <c r="SE208" s="158"/>
      <c r="SF208" s="158"/>
      <c r="SG208" s="158"/>
      <c r="SH208" s="158"/>
      <c r="SI208" s="158"/>
      <c r="SJ208" s="158"/>
      <c r="SK208" s="158"/>
      <c r="SL208" s="158"/>
      <c r="SM208" s="158"/>
      <c r="SN208" s="158"/>
      <c r="SO208" s="158"/>
      <c r="SP208" s="158"/>
      <c r="SQ208" s="158"/>
      <c r="SR208" s="158"/>
      <c r="SS208" s="158"/>
      <c r="ST208" s="158"/>
      <c r="SU208" s="158"/>
      <c r="SV208" s="158"/>
      <c r="SW208" s="158"/>
      <c r="SX208" s="158"/>
      <c r="SY208" s="158"/>
      <c r="SZ208" s="158"/>
      <c r="TA208" s="158"/>
      <c r="TB208" s="158"/>
      <c r="TC208" s="158"/>
      <c r="TD208" s="158"/>
      <c r="TE208" s="158"/>
      <c r="TF208" s="158"/>
      <c r="TG208" s="158"/>
      <c r="TH208" s="158"/>
      <c r="TI208" s="158"/>
      <c r="TJ208" s="158"/>
      <c r="TK208" s="158"/>
      <c r="TL208" s="158"/>
      <c r="TM208" s="158"/>
      <c r="TN208" s="158"/>
      <c r="TO208" s="158"/>
      <c r="TP208" s="158"/>
      <c r="TQ208" s="158"/>
      <c r="TR208" s="158"/>
      <c r="TS208" s="158"/>
      <c r="TT208" s="158"/>
      <c r="TU208" s="158"/>
      <c r="TV208" s="158"/>
      <c r="TW208" s="158"/>
      <c r="TX208" s="158"/>
      <c r="TY208" s="158"/>
      <c r="TZ208" s="158"/>
      <c r="UA208" s="158"/>
      <c r="UB208" s="158"/>
      <c r="UC208" s="158"/>
      <c r="UD208" s="158"/>
      <c r="UE208" s="158"/>
      <c r="UF208" s="158"/>
      <c r="UG208" s="158"/>
      <c r="UH208" s="158"/>
      <c r="UI208" s="158"/>
      <c r="UJ208" s="158"/>
      <c r="UK208" s="158"/>
      <c r="UL208" s="158"/>
      <c r="UM208" s="158"/>
      <c r="UN208" s="158"/>
      <c r="UO208" s="158"/>
      <c r="UP208" s="158"/>
      <c r="UQ208" s="158"/>
      <c r="US208" s="158"/>
      <c r="UT208" s="158"/>
      <c r="UU208" s="158"/>
      <c r="UV208" s="158"/>
      <c r="UW208" s="158"/>
      <c r="UX208" s="158"/>
      <c r="UY208" s="158"/>
      <c r="UZ208" s="158"/>
      <c r="VA208" s="158"/>
      <c r="VB208" s="158"/>
      <c r="VC208" s="158"/>
      <c r="VD208" s="158"/>
      <c r="VE208" s="158"/>
      <c r="VF208" s="158"/>
      <c r="VG208" s="158"/>
      <c r="VH208" s="158"/>
      <c r="VI208" s="158"/>
      <c r="VJ208" s="158"/>
      <c r="VK208" s="158"/>
      <c r="VL208" s="158"/>
      <c r="VN208" s="158"/>
      <c r="VO208" s="158"/>
      <c r="VP208" s="158"/>
      <c r="VQ208" s="158"/>
      <c r="VR208" s="158"/>
      <c r="VS208" s="158"/>
      <c r="VT208" s="158"/>
      <c r="VU208" s="158"/>
      <c r="VV208" s="158"/>
      <c r="VW208" s="158"/>
      <c r="VX208" s="158"/>
      <c r="VY208" s="158"/>
      <c r="VZ208" s="158"/>
      <c r="WA208" s="158"/>
      <c r="WB208" s="158"/>
      <c r="WC208" s="158"/>
      <c r="WD208" s="158"/>
      <c r="WE208" s="158"/>
      <c r="WF208" s="158"/>
      <c r="WG208" s="158"/>
      <c r="WI208" s="158"/>
      <c r="WJ208" s="158"/>
      <c r="WK208" s="158"/>
      <c r="WL208" s="158"/>
      <c r="WM208" s="158"/>
      <c r="WN208" s="158"/>
      <c r="WO208" s="158"/>
      <c r="WP208" s="158"/>
      <c r="WQ208" s="158"/>
      <c r="WR208" s="158"/>
      <c r="WS208" s="158"/>
      <c r="WT208" s="158"/>
      <c r="WU208" s="158"/>
      <c r="WV208" s="158"/>
      <c r="WW208" s="158"/>
      <c r="WX208" s="158"/>
      <c r="WY208" s="158"/>
      <c r="WZ208" s="158"/>
      <c r="XA208" s="158"/>
      <c r="XB208" s="158"/>
      <c r="XD208" s="158"/>
      <c r="XE208" s="158"/>
      <c r="XF208" s="158"/>
      <c r="XG208" s="158"/>
      <c r="XH208" s="158"/>
      <c r="XI208" s="158"/>
      <c r="XJ208" s="158"/>
      <c r="XK208" s="158"/>
      <c r="XL208" s="158"/>
      <c r="XM208" s="158"/>
      <c r="XN208" s="158"/>
      <c r="XO208" s="158"/>
      <c r="XP208" s="158"/>
      <c r="XQ208" s="158"/>
      <c r="XR208" s="158"/>
      <c r="XS208" s="158"/>
      <c r="XT208" s="158"/>
      <c r="XU208" s="158"/>
      <c r="XV208" s="158"/>
      <c r="XW208" s="158"/>
      <c r="XY208" s="158"/>
      <c r="XZ208" s="158"/>
      <c r="YA208" s="158"/>
      <c r="YB208" s="158"/>
      <c r="YC208" s="158"/>
      <c r="YD208" s="158"/>
      <c r="YE208" s="158"/>
      <c r="YF208" s="158"/>
      <c r="YG208" s="158"/>
      <c r="YH208" s="158"/>
      <c r="YI208" s="158"/>
      <c r="YJ208" s="158"/>
      <c r="YK208" s="158"/>
      <c r="YL208" s="158"/>
      <c r="YM208" s="158"/>
      <c r="YN208" s="158"/>
      <c r="YO208" s="158"/>
      <c r="YP208" s="158"/>
      <c r="YQ208" s="158"/>
      <c r="YR208" s="158"/>
      <c r="YT208" s="158"/>
      <c r="YU208" s="158"/>
      <c r="YV208" s="158"/>
      <c r="YW208" s="158"/>
      <c r="YX208" s="158"/>
      <c r="YY208" s="158"/>
      <c r="YZ208" s="158"/>
      <c r="ZA208" s="158"/>
      <c r="ZB208" s="158"/>
      <c r="ZC208" s="158"/>
      <c r="ZD208" s="158"/>
      <c r="ZE208" s="158"/>
      <c r="ZF208" s="158"/>
      <c r="ZG208" s="158"/>
      <c r="ZH208" s="158"/>
      <c r="ZI208" s="158"/>
      <c r="ZJ208" s="158"/>
      <c r="ZK208" s="158"/>
      <c r="ZL208" s="158"/>
      <c r="ZM208" s="158"/>
      <c r="ZO208" s="158"/>
      <c r="ZP208" s="158"/>
      <c r="ZQ208" s="158"/>
      <c r="ZR208" s="158"/>
      <c r="ZS208" s="158"/>
      <c r="ZT208" s="158"/>
      <c r="ZU208" s="158"/>
      <c r="ZV208" s="158"/>
      <c r="ZW208" s="158"/>
      <c r="ZX208" s="158"/>
      <c r="ZY208" s="158"/>
      <c r="ZZ208" s="158"/>
      <c r="AAA208" s="158"/>
      <c r="AAB208" s="158"/>
      <c r="AAC208" s="158"/>
      <c r="AAD208" s="158"/>
      <c r="AAE208" s="158"/>
      <c r="AAF208" s="158"/>
      <c r="AAG208" s="158"/>
      <c r="AAH208" s="158"/>
      <c r="AAJ208" s="158"/>
      <c r="AAK208" s="158"/>
      <c r="AAL208" s="158"/>
      <c r="AAM208" s="158"/>
      <c r="AAN208" s="158"/>
      <c r="AAO208" s="158"/>
      <c r="AAP208" s="158"/>
      <c r="AAQ208" s="158"/>
      <c r="AAR208" s="158"/>
      <c r="AAS208" s="158"/>
      <c r="AAT208" s="158"/>
      <c r="AAU208" s="158"/>
      <c r="AAV208" s="158"/>
      <c r="AAW208" s="158"/>
      <c r="AAX208" s="158"/>
      <c r="AAY208" s="158"/>
      <c r="AAZ208" s="158"/>
      <c r="ABA208" s="158"/>
      <c r="ABB208" s="158"/>
      <c r="ABC208" s="158"/>
      <c r="ABE208" s="158"/>
      <c r="ABF208" s="158"/>
      <c r="ABG208" s="158"/>
      <c r="ABH208" s="158"/>
      <c r="ABI208" s="158"/>
      <c r="ABJ208" s="158"/>
      <c r="ABK208" s="158"/>
      <c r="ABL208" s="158"/>
      <c r="ABM208" s="158"/>
      <c r="ABN208" s="158"/>
      <c r="ABO208" s="158"/>
      <c r="ABP208" s="158"/>
      <c r="ABQ208" s="158"/>
      <c r="ABR208" s="158"/>
      <c r="ABS208" s="158"/>
      <c r="ABT208" s="158"/>
      <c r="ABU208" s="158"/>
      <c r="ABV208" s="158"/>
      <c r="ABW208" s="158"/>
      <c r="ABX208" s="158"/>
      <c r="ABZ208" s="158"/>
      <c r="ACA208" s="158"/>
      <c r="ACB208" s="158"/>
      <c r="ACC208" s="158"/>
      <c r="ACD208" s="158"/>
      <c r="ACE208" s="158"/>
      <c r="ACF208" s="158"/>
      <c r="ACG208" s="158"/>
      <c r="ACH208" s="158"/>
      <c r="ACI208" s="158"/>
      <c r="ACJ208" s="158"/>
      <c r="ACK208" s="158"/>
      <c r="ACL208" s="158"/>
      <c r="ACM208" s="158"/>
      <c r="ACN208" s="158"/>
      <c r="ACO208" s="158"/>
      <c r="ACP208" s="158"/>
      <c r="ACQ208" s="158"/>
      <c r="ACR208" s="158"/>
      <c r="ACS208" s="158"/>
      <c r="ACU208" s="158"/>
      <c r="ACV208" s="158"/>
      <c r="ACW208" s="158"/>
      <c r="ACX208" s="158"/>
      <c r="ACY208" s="158"/>
      <c r="ACZ208" s="158"/>
      <c r="ADA208" s="158"/>
      <c r="ADB208" s="158"/>
      <c r="ADC208" s="158"/>
      <c r="ADD208" s="158"/>
      <c r="ADE208" s="158"/>
      <c r="ADF208" s="158"/>
      <c r="ADG208" s="158"/>
      <c r="ADH208" s="158"/>
      <c r="ADI208" s="158"/>
      <c r="ADJ208" s="158"/>
      <c r="ADK208" s="158"/>
      <c r="ADL208" s="158"/>
      <c r="ADM208" s="158"/>
      <c r="ADN208" s="158"/>
      <c r="ADP208" s="158"/>
      <c r="ADQ208" s="158"/>
      <c r="ADR208" s="158"/>
      <c r="ADS208" s="158"/>
      <c r="ADT208" s="158"/>
      <c r="ADU208" s="158"/>
      <c r="ADV208" s="158"/>
      <c r="ADW208" s="158"/>
      <c r="ADX208" s="158"/>
      <c r="ADY208" s="158"/>
      <c r="ADZ208" s="158"/>
      <c r="AEA208" s="158"/>
      <c r="AEB208" s="158"/>
      <c r="AEC208" s="158"/>
      <c r="AED208" s="158"/>
      <c r="AEE208" s="158"/>
      <c r="AEF208" s="158"/>
      <c r="AEG208" s="158"/>
      <c r="AEH208" s="158"/>
      <c r="AEI208" s="158"/>
      <c r="AEK208" s="158"/>
      <c r="AEL208" s="158"/>
      <c r="AEM208" s="158"/>
      <c r="AEN208" s="158"/>
      <c r="AEO208" s="158"/>
      <c r="AEP208" s="158"/>
      <c r="AEQ208" s="158"/>
      <c r="AER208" s="158"/>
      <c r="AES208" s="158"/>
      <c r="AET208" s="158"/>
      <c r="AEU208" s="158"/>
      <c r="AEV208" s="158"/>
      <c r="AEW208" s="158"/>
      <c r="AEX208" s="158"/>
      <c r="AEY208" s="158"/>
      <c r="AEZ208" s="158"/>
      <c r="AFA208" s="158"/>
      <c r="AFB208" s="158"/>
      <c r="AFC208" s="158"/>
      <c r="AFD208" s="158"/>
    </row>
    <row r="209" spans="1:836" s="159" customFormat="1" ht="20.100000000000001" customHeight="1" outlineLevel="4">
      <c r="A209" s="166"/>
      <c r="B209" s="162" t="s">
        <v>504</v>
      </c>
      <c r="C209" s="100" t="s">
        <v>415</v>
      </c>
      <c r="D209" s="110"/>
      <c r="E209" s="167"/>
      <c r="F209" s="211"/>
      <c r="G209" s="212"/>
      <c r="H209" s="156">
        <v>15</v>
      </c>
      <c r="I209" s="157">
        <f t="shared" ca="1" si="122"/>
        <v>1</v>
      </c>
      <c r="J209" s="207">
        <f t="shared" ca="1" si="124"/>
        <v>-15</v>
      </c>
      <c r="K209" s="111">
        <v>0</v>
      </c>
      <c r="L209" s="158"/>
      <c r="M209" s="158"/>
      <c r="N209" s="158"/>
      <c r="O209" s="158"/>
      <c r="P209" s="158"/>
      <c r="Q209" s="158"/>
      <c r="R209" s="158"/>
      <c r="S209" s="158"/>
      <c r="T209" s="158"/>
      <c r="U209" s="158"/>
      <c r="V209" s="158"/>
      <c r="W209" s="158"/>
      <c r="X209" s="158"/>
      <c r="Y209" s="158"/>
      <c r="Z209" s="158"/>
      <c r="AA209" s="158"/>
      <c r="AB209" s="158"/>
      <c r="AC209" s="158"/>
      <c r="AD209" s="158"/>
      <c r="AE209" s="158"/>
      <c r="AF209" s="158"/>
      <c r="AG209" s="158"/>
      <c r="AH209" s="158"/>
      <c r="AI209" s="158"/>
      <c r="AJ209" s="158"/>
      <c r="AK209" s="158"/>
      <c r="AL209" s="158"/>
      <c r="AM209" s="158"/>
      <c r="AN209" s="158"/>
      <c r="AO209" s="158"/>
      <c r="AP209" s="158"/>
      <c r="AQ209" s="158"/>
      <c r="AR209" s="158"/>
      <c r="AS209" s="158"/>
      <c r="AT209" s="158"/>
      <c r="AU209" s="158"/>
      <c r="AV209" s="158"/>
      <c r="AW209" s="158"/>
      <c r="AX209" s="158"/>
      <c r="AY209" s="158"/>
      <c r="AZ209" s="158"/>
      <c r="BA209" s="158"/>
      <c r="BB209" s="158"/>
      <c r="BC209" s="158"/>
      <c r="BD209" s="158"/>
      <c r="BE209" s="158"/>
      <c r="BF209" s="158"/>
      <c r="BG209" s="158"/>
      <c r="BH209" s="158"/>
      <c r="BI209" s="158"/>
      <c r="BJ209" s="158"/>
      <c r="BK209" s="158"/>
      <c r="BL209" s="158"/>
      <c r="BM209" s="158"/>
      <c r="BN209" s="158"/>
      <c r="BO209" s="158"/>
      <c r="BP209" s="158"/>
      <c r="BQ209" s="158"/>
      <c r="BR209" s="158"/>
      <c r="BS209" s="158"/>
      <c r="BT209" s="158"/>
      <c r="BU209" s="158"/>
      <c r="BV209" s="158"/>
      <c r="BW209" s="158"/>
      <c r="BX209" s="158"/>
      <c r="BY209" s="158"/>
      <c r="BZ209" s="158"/>
      <c r="CA209" s="158"/>
      <c r="CB209" s="158"/>
      <c r="CC209" s="158"/>
      <c r="CD209" s="158"/>
      <c r="CE209" s="158"/>
      <c r="CF209" s="158"/>
      <c r="CG209" s="158"/>
      <c r="CH209" s="158"/>
      <c r="CI209" s="158"/>
      <c r="CJ209" s="158"/>
      <c r="CK209" s="158"/>
      <c r="CL209" s="158"/>
      <c r="CM209" s="158"/>
      <c r="CN209" s="158"/>
      <c r="CO209" s="158"/>
      <c r="CP209" s="158"/>
      <c r="CQ209" s="158"/>
      <c r="CR209" s="158"/>
      <c r="CS209" s="158"/>
      <c r="CT209" s="158"/>
      <c r="CU209" s="158"/>
      <c r="CV209" s="158"/>
      <c r="CW209" s="158"/>
      <c r="CX209" s="158"/>
      <c r="CY209" s="158"/>
      <c r="CZ209" s="158"/>
      <c r="DA209" s="158"/>
      <c r="DB209" s="158"/>
      <c r="DC209" s="158"/>
      <c r="DD209" s="158"/>
      <c r="DE209" s="158"/>
      <c r="DF209" s="158"/>
      <c r="DG209" s="158"/>
      <c r="DH209" s="158"/>
      <c r="DI209" s="158"/>
      <c r="DJ209" s="158"/>
      <c r="DK209" s="158"/>
      <c r="DL209" s="158"/>
      <c r="DM209" s="158"/>
      <c r="DN209" s="158"/>
      <c r="DO209" s="158"/>
      <c r="DP209" s="158"/>
      <c r="DQ209" s="158"/>
      <c r="DR209" s="158"/>
      <c r="DS209" s="158"/>
      <c r="DT209" s="158"/>
      <c r="DU209" s="158"/>
      <c r="DV209" s="158"/>
      <c r="DW209" s="158"/>
      <c r="DX209" s="158"/>
      <c r="DY209" s="158"/>
      <c r="DZ209" s="158"/>
      <c r="EA209" s="158"/>
      <c r="EB209" s="158"/>
      <c r="EC209" s="158"/>
      <c r="ED209" s="158"/>
      <c r="EE209" s="158"/>
      <c r="EF209" s="158"/>
      <c r="EG209" s="158"/>
      <c r="EH209" s="158"/>
      <c r="EI209" s="158"/>
      <c r="EJ209" s="158"/>
      <c r="EK209" s="158"/>
      <c r="EL209" s="158"/>
      <c r="EM209" s="158"/>
      <c r="EN209" s="158"/>
      <c r="EO209" s="158"/>
      <c r="EP209" s="158"/>
      <c r="EQ209" s="158"/>
      <c r="ER209" s="158"/>
      <c r="ES209" s="158"/>
      <c r="ET209" s="158"/>
      <c r="EU209" s="158"/>
      <c r="EV209" s="158"/>
      <c r="EW209" s="158"/>
      <c r="EX209" s="158"/>
      <c r="EY209" s="158"/>
      <c r="EZ209" s="158"/>
      <c r="FA209" s="158"/>
      <c r="FB209" s="158"/>
      <c r="FC209" s="158"/>
      <c r="FD209" s="158"/>
      <c r="FE209" s="158"/>
      <c r="FF209" s="158"/>
      <c r="FG209" s="158"/>
      <c r="FH209" s="158"/>
      <c r="FI209" s="158"/>
      <c r="FJ209" s="158"/>
      <c r="FK209" s="158"/>
      <c r="FL209" s="158"/>
      <c r="FM209" s="158"/>
      <c r="FN209" s="158"/>
      <c r="FO209" s="158"/>
      <c r="FP209" s="158"/>
      <c r="FQ209" s="158"/>
      <c r="FR209" s="158"/>
      <c r="FS209" s="158"/>
      <c r="FT209" s="158"/>
      <c r="FU209" s="158"/>
      <c r="FV209" s="158"/>
      <c r="FW209" s="158"/>
      <c r="FX209" s="158"/>
      <c r="FY209" s="158"/>
      <c r="FZ209" s="158"/>
      <c r="GA209" s="158"/>
      <c r="GB209" s="158"/>
      <c r="GC209" s="158"/>
      <c r="GD209" s="158"/>
      <c r="GE209" s="158"/>
      <c r="GF209" s="158"/>
      <c r="GG209" s="158"/>
      <c r="GH209" s="158"/>
      <c r="GI209" s="158"/>
      <c r="GJ209" s="158"/>
      <c r="GK209" s="158"/>
      <c r="GL209" s="158"/>
      <c r="GM209" s="158"/>
      <c r="GN209" s="158"/>
      <c r="GO209" s="158"/>
      <c r="GP209" s="158"/>
      <c r="GQ209" s="158"/>
      <c r="GR209" s="158"/>
      <c r="GS209" s="158"/>
      <c r="GT209" s="158"/>
      <c r="GU209" s="158"/>
      <c r="GV209" s="158"/>
      <c r="GW209" s="158"/>
      <c r="GX209" s="158"/>
      <c r="GY209" s="158"/>
      <c r="GZ209" s="158"/>
      <c r="HA209" s="158"/>
      <c r="HB209" s="158"/>
      <c r="HC209" s="158"/>
      <c r="HD209" s="158"/>
      <c r="HE209" s="158"/>
      <c r="HF209" s="158"/>
      <c r="HG209" s="158"/>
      <c r="HH209" s="158"/>
      <c r="HI209" s="158"/>
      <c r="HJ209" s="158"/>
      <c r="HK209" s="158"/>
      <c r="HL209" s="158"/>
      <c r="HM209" s="158"/>
      <c r="HN209" s="158"/>
      <c r="HO209" s="158"/>
      <c r="HP209" s="158"/>
      <c r="HQ209" s="158"/>
      <c r="HR209" s="158"/>
      <c r="HS209" s="158"/>
      <c r="HT209" s="158"/>
      <c r="HU209" s="158"/>
      <c r="HV209" s="158"/>
      <c r="HW209" s="158"/>
      <c r="HX209" s="158"/>
      <c r="HY209" s="158"/>
      <c r="HZ209" s="158"/>
      <c r="IA209" s="158"/>
      <c r="IB209" s="158"/>
      <c r="IC209" s="158"/>
      <c r="ID209" s="158"/>
      <c r="IE209" s="158"/>
      <c r="IF209" s="158"/>
      <c r="IG209" s="158"/>
      <c r="IH209" s="158"/>
      <c r="II209" s="158"/>
      <c r="IJ209" s="158"/>
      <c r="IK209" s="158"/>
      <c r="IL209" s="158"/>
      <c r="IM209" s="158"/>
      <c r="IN209" s="158"/>
      <c r="IO209" s="158"/>
      <c r="IP209" s="158"/>
      <c r="IQ209" s="158"/>
      <c r="IR209" s="158"/>
      <c r="IS209" s="158"/>
      <c r="IT209" s="158"/>
      <c r="IU209" s="158"/>
      <c r="IV209" s="158"/>
      <c r="IW209" s="158"/>
      <c r="IX209" s="158"/>
      <c r="IY209" s="158"/>
      <c r="IZ209" s="158"/>
      <c r="JA209" s="158"/>
      <c r="JB209" s="158"/>
      <c r="JC209" s="158"/>
      <c r="JD209" s="158"/>
      <c r="JE209" s="158"/>
      <c r="JF209" s="158"/>
      <c r="JG209" s="158"/>
      <c r="JH209" s="158"/>
      <c r="JI209" s="158"/>
      <c r="JJ209" s="158"/>
      <c r="JK209" s="158"/>
      <c r="JL209" s="158"/>
      <c r="JM209" s="158"/>
      <c r="JN209" s="158"/>
      <c r="JO209" s="158"/>
      <c r="JP209" s="158"/>
      <c r="JQ209" s="158"/>
      <c r="JR209" s="158"/>
      <c r="JS209" s="158"/>
      <c r="JT209" s="158"/>
      <c r="JU209" s="158"/>
      <c r="JV209" s="158"/>
      <c r="JW209" s="158"/>
      <c r="JX209" s="158"/>
      <c r="JY209" s="158"/>
      <c r="JZ209" s="158"/>
      <c r="KA209" s="158"/>
      <c r="KB209" s="158"/>
      <c r="KC209" s="158"/>
      <c r="KD209" s="158"/>
      <c r="KE209" s="158"/>
      <c r="KF209" s="158"/>
      <c r="KG209" s="158"/>
      <c r="KH209" s="158"/>
      <c r="KI209" s="158"/>
      <c r="KJ209" s="158"/>
      <c r="KK209" s="158"/>
      <c r="KL209" s="158"/>
      <c r="KM209" s="158"/>
      <c r="KN209" s="158"/>
      <c r="KO209" s="158"/>
      <c r="KP209" s="158"/>
      <c r="KQ209" s="158"/>
      <c r="KR209" s="158"/>
      <c r="KS209" s="158"/>
      <c r="KT209" s="158"/>
      <c r="KU209" s="158"/>
      <c r="KV209" s="158"/>
      <c r="KW209" s="158"/>
      <c r="KX209" s="158"/>
      <c r="KY209" s="158"/>
      <c r="KZ209" s="158"/>
      <c r="LA209" s="158"/>
      <c r="LB209" s="158"/>
      <c r="LC209" s="158"/>
      <c r="LD209" s="158"/>
      <c r="LE209" s="158"/>
      <c r="LF209" s="158"/>
      <c r="LG209" s="158"/>
      <c r="LH209" s="158"/>
      <c r="LI209" s="158"/>
      <c r="LJ209" s="158"/>
      <c r="LK209" s="158"/>
      <c r="LL209" s="158"/>
      <c r="LM209" s="158"/>
      <c r="LN209" s="158"/>
      <c r="LO209" s="158"/>
      <c r="LP209" s="158"/>
      <c r="LQ209" s="158"/>
      <c r="LR209" s="158"/>
      <c r="LS209" s="158"/>
      <c r="LT209" s="158"/>
      <c r="LU209" s="158"/>
      <c r="LV209" s="158"/>
      <c r="LW209" s="158"/>
      <c r="LX209" s="158"/>
      <c r="LY209" s="158"/>
      <c r="LZ209" s="158"/>
      <c r="MA209" s="158"/>
      <c r="MB209" s="158"/>
      <c r="MC209" s="158"/>
      <c r="MD209" s="158"/>
      <c r="ME209" s="158"/>
      <c r="MF209" s="158"/>
      <c r="MG209" s="158"/>
      <c r="MH209" s="158"/>
      <c r="MI209" s="158"/>
      <c r="MJ209" s="158"/>
      <c r="MK209" s="158"/>
      <c r="ML209" s="158"/>
      <c r="MM209" s="158"/>
      <c r="MN209" s="158"/>
      <c r="MO209" s="158"/>
      <c r="MP209" s="158"/>
      <c r="MQ209" s="158"/>
      <c r="MR209" s="158"/>
      <c r="MS209" s="158"/>
      <c r="MT209" s="158"/>
      <c r="MU209" s="158"/>
      <c r="MV209" s="158"/>
      <c r="MW209" s="158"/>
      <c r="MX209" s="158"/>
      <c r="MY209" s="158"/>
      <c r="MZ209" s="158"/>
      <c r="NA209" s="158"/>
      <c r="NB209" s="158"/>
      <c r="NC209" s="158"/>
      <c r="ND209" s="158"/>
      <c r="NE209" s="158"/>
      <c r="NF209" s="158"/>
      <c r="NG209" s="158"/>
      <c r="NH209" s="158"/>
      <c r="NI209" s="158"/>
      <c r="NJ209" s="158"/>
      <c r="NK209" s="158"/>
      <c r="NL209" s="158"/>
      <c r="NM209" s="158"/>
      <c r="NN209" s="158"/>
      <c r="NO209" s="158"/>
      <c r="NP209" s="158"/>
      <c r="NQ209" s="158"/>
      <c r="NR209" s="158"/>
      <c r="NS209" s="158"/>
      <c r="NT209" s="158"/>
      <c r="NU209" s="158"/>
      <c r="NV209" s="158"/>
      <c r="NW209" s="158"/>
      <c r="NX209" s="158"/>
      <c r="NY209" s="158"/>
      <c r="NZ209" s="158"/>
      <c r="OA209" s="158"/>
      <c r="OB209" s="158"/>
      <c r="OC209" s="158"/>
      <c r="OD209" s="158"/>
      <c r="OE209" s="158"/>
      <c r="OF209" s="158"/>
      <c r="OG209" s="158"/>
      <c r="OH209" s="158"/>
      <c r="OI209" s="158"/>
      <c r="OJ209" s="158"/>
      <c r="OK209" s="158"/>
      <c r="OL209" s="158"/>
      <c r="OM209" s="158"/>
      <c r="ON209" s="158"/>
      <c r="OO209" s="158"/>
      <c r="OP209" s="158"/>
      <c r="OQ209" s="158"/>
      <c r="OR209" s="158"/>
      <c r="OS209" s="158"/>
      <c r="OT209" s="158"/>
      <c r="OU209" s="158"/>
      <c r="OV209" s="158"/>
      <c r="OW209" s="158"/>
      <c r="OX209" s="158"/>
      <c r="OY209" s="158"/>
      <c r="OZ209" s="158"/>
      <c r="PA209" s="158"/>
      <c r="PB209" s="158"/>
      <c r="PC209" s="158"/>
      <c r="PD209" s="158"/>
      <c r="PE209" s="158"/>
      <c r="PF209" s="158"/>
      <c r="PG209" s="158"/>
      <c r="PH209" s="158"/>
      <c r="PI209" s="158"/>
      <c r="PJ209" s="158"/>
      <c r="PK209" s="158"/>
      <c r="PL209" s="158"/>
      <c r="PM209" s="158"/>
      <c r="PN209" s="158"/>
      <c r="PO209" s="158"/>
      <c r="PP209" s="158"/>
      <c r="PQ209" s="158"/>
      <c r="PR209" s="158"/>
      <c r="PS209" s="158"/>
      <c r="PT209" s="158"/>
      <c r="PU209" s="158"/>
      <c r="PV209" s="158"/>
      <c r="PW209" s="158"/>
      <c r="PX209" s="158"/>
      <c r="PY209" s="158"/>
      <c r="PZ209" s="158"/>
      <c r="QA209" s="158"/>
      <c r="QB209" s="158"/>
      <c r="QC209" s="158"/>
      <c r="QD209" s="158"/>
      <c r="QE209" s="158"/>
      <c r="QF209" s="158"/>
      <c r="QG209" s="158"/>
      <c r="QH209" s="158"/>
      <c r="QI209" s="158"/>
      <c r="QJ209" s="158"/>
      <c r="QK209" s="158"/>
      <c r="QL209" s="158"/>
      <c r="QM209" s="158"/>
      <c r="QN209" s="158"/>
      <c r="QO209" s="158"/>
      <c r="QP209" s="158"/>
      <c r="QQ209" s="158"/>
      <c r="QR209" s="158"/>
      <c r="QS209" s="158"/>
      <c r="QT209" s="158"/>
      <c r="QU209" s="158"/>
      <c r="QV209" s="158"/>
      <c r="QW209" s="158"/>
      <c r="QX209" s="158"/>
      <c r="QY209" s="158"/>
      <c r="QZ209" s="158"/>
      <c r="RA209" s="158"/>
      <c r="RB209" s="158"/>
      <c r="RC209" s="158"/>
      <c r="RD209" s="158"/>
      <c r="RE209" s="158"/>
      <c r="RF209" s="158"/>
      <c r="RG209" s="158"/>
      <c r="RH209" s="158"/>
      <c r="RI209" s="158"/>
      <c r="RJ209" s="158"/>
      <c r="RK209" s="158"/>
      <c r="RL209" s="158"/>
      <c r="RM209" s="158"/>
      <c r="RN209" s="158"/>
      <c r="RO209" s="158"/>
      <c r="RP209" s="158"/>
      <c r="RQ209" s="158"/>
      <c r="RR209" s="158"/>
      <c r="RS209" s="158"/>
      <c r="RT209" s="158"/>
      <c r="RU209" s="158"/>
      <c r="RV209" s="158"/>
      <c r="RW209" s="158"/>
      <c r="RX209" s="158"/>
      <c r="RY209" s="158"/>
      <c r="RZ209" s="158"/>
      <c r="SA209" s="158"/>
      <c r="SB209" s="158"/>
      <c r="SC209" s="158"/>
      <c r="SD209" s="158"/>
      <c r="SE209" s="158"/>
      <c r="SF209" s="158"/>
      <c r="SG209" s="158"/>
      <c r="SH209" s="158"/>
      <c r="SI209" s="158"/>
      <c r="SJ209" s="158"/>
      <c r="SK209" s="158"/>
      <c r="SL209" s="158"/>
      <c r="SM209" s="158"/>
      <c r="SN209" s="158"/>
      <c r="SO209" s="158"/>
      <c r="SP209" s="158"/>
      <c r="SQ209" s="158"/>
      <c r="SR209" s="158"/>
      <c r="SS209" s="158"/>
      <c r="ST209" s="158"/>
      <c r="SU209" s="158"/>
      <c r="SV209" s="158"/>
      <c r="SW209" s="158"/>
      <c r="SX209" s="158"/>
      <c r="SY209" s="158"/>
      <c r="SZ209" s="158"/>
      <c r="TA209" s="158"/>
      <c r="TB209" s="158"/>
      <c r="TC209" s="158"/>
      <c r="TD209" s="158"/>
      <c r="TE209" s="158"/>
      <c r="TF209" s="158"/>
      <c r="TG209" s="158"/>
      <c r="TH209" s="158"/>
      <c r="TI209" s="158"/>
      <c r="TJ209" s="158"/>
      <c r="TK209" s="158"/>
      <c r="TL209" s="158"/>
      <c r="TM209" s="158"/>
      <c r="TN209" s="158"/>
      <c r="TO209" s="158"/>
      <c r="TP209" s="158"/>
      <c r="TQ209" s="158"/>
      <c r="TR209" s="158"/>
      <c r="TS209" s="158"/>
      <c r="TT209" s="158"/>
      <c r="TU209" s="158"/>
      <c r="TV209" s="158"/>
      <c r="TW209" s="158"/>
      <c r="TX209" s="158"/>
      <c r="TY209" s="158"/>
      <c r="TZ209" s="158"/>
      <c r="UA209" s="158"/>
      <c r="UB209" s="158"/>
      <c r="UC209" s="158"/>
      <c r="UD209" s="158"/>
      <c r="UE209" s="158"/>
      <c r="UF209" s="158"/>
      <c r="UG209" s="158"/>
      <c r="UH209" s="158"/>
      <c r="UI209" s="158"/>
      <c r="UJ209" s="158"/>
      <c r="UK209" s="158"/>
      <c r="UL209" s="158"/>
      <c r="UM209" s="158"/>
      <c r="UN209" s="158"/>
      <c r="UO209" s="158"/>
      <c r="UP209" s="158"/>
      <c r="UQ209" s="158"/>
      <c r="US209" s="158"/>
      <c r="UT209" s="158"/>
      <c r="UU209" s="158"/>
      <c r="UV209" s="158"/>
      <c r="UW209" s="158"/>
      <c r="UX209" s="158"/>
      <c r="UY209" s="158"/>
      <c r="UZ209" s="158"/>
      <c r="VA209" s="158"/>
      <c r="VB209" s="158"/>
      <c r="VC209" s="158"/>
      <c r="VD209" s="158"/>
      <c r="VE209" s="158"/>
      <c r="VF209" s="158"/>
      <c r="VG209" s="158"/>
      <c r="VH209" s="158"/>
      <c r="VI209" s="158"/>
      <c r="VJ209" s="158"/>
      <c r="VK209" s="158"/>
      <c r="VL209" s="158"/>
      <c r="VN209" s="158"/>
      <c r="VO209" s="158"/>
      <c r="VP209" s="158"/>
      <c r="VQ209" s="158"/>
      <c r="VR209" s="158"/>
      <c r="VS209" s="158"/>
      <c r="VT209" s="158"/>
      <c r="VU209" s="158"/>
      <c r="VV209" s="158"/>
      <c r="VW209" s="158"/>
      <c r="VX209" s="158"/>
      <c r="VY209" s="158"/>
      <c r="VZ209" s="158"/>
      <c r="WA209" s="158"/>
      <c r="WB209" s="158"/>
      <c r="WC209" s="158"/>
      <c r="WD209" s="158"/>
      <c r="WE209" s="158"/>
      <c r="WF209" s="158"/>
      <c r="WG209" s="158"/>
      <c r="WI209" s="158"/>
      <c r="WJ209" s="158"/>
      <c r="WK209" s="158"/>
      <c r="WL209" s="158"/>
      <c r="WM209" s="158"/>
      <c r="WN209" s="158"/>
      <c r="WO209" s="158"/>
      <c r="WP209" s="158"/>
      <c r="WQ209" s="158"/>
      <c r="WR209" s="158"/>
      <c r="WS209" s="158"/>
      <c r="WT209" s="158"/>
      <c r="WU209" s="158"/>
      <c r="WV209" s="158"/>
      <c r="WW209" s="158"/>
      <c r="WX209" s="158"/>
      <c r="WY209" s="158"/>
      <c r="WZ209" s="158"/>
      <c r="XA209" s="158"/>
      <c r="XB209" s="158"/>
      <c r="XD209" s="158"/>
      <c r="XE209" s="158"/>
      <c r="XF209" s="158"/>
      <c r="XG209" s="158"/>
      <c r="XH209" s="158"/>
      <c r="XI209" s="158"/>
      <c r="XJ209" s="158"/>
      <c r="XK209" s="158"/>
      <c r="XL209" s="158"/>
      <c r="XM209" s="158"/>
      <c r="XN209" s="158"/>
      <c r="XO209" s="158"/>
      <c r="XP209" s="158"/>
      <c r="XQ209" s="158"/>
      <c r="XR209" s="158"/>
      <c r="XS209" s="158"/>
      <c r="XT209" s="158"/>
      <c r="XU209" s="158"/>
      <c r="XV209" s="158"/>
      <c r="XW209" s="158"/>
      <c r="XY209" s="158"/>
      <c r="XZ209" s="158"/>
      <c r="YA209" s="158"/>
      <c r="YB209" s="158"/>
      <c r="YC209" s="158"/>
      <c r="YD209" s="158"/>
      <c r="YE209" s="158"/>
      <c r="YF209" s="158"/>
      <c r="YG209" s="158"/>
      <c r="YH209" s="158"/>
      <c r="YI209" s="158"/>
      <c r="YJ209" s="158"/>
      <c r="YK209" s="158"/>
      <c r="YL209" s="158"/>
      <c r="YM209" s="158"/>
      <c r="YN209" s="158"/>
      <c r="YO209" s="158"/>
      <c r="YP209" s="158"/>
      <c r="YQ209" s="158"/>
      <c r="YR209" s="158"/>
      <c r="YT209" s="158"/>
      <c r="YU209" s="158"/>
      <c r="YV209" s="158"/>
      <c r="YW209" s="158"/>
      <c r="YX209" s="158"/>
      <c r="YY209" s="158"/>
      <c r="YZ209" s="158"/>
      <c r="ZA209" s="158"/>
      <c r="ZB209" s="158"/>
      <c r="ZC209" s="158"/>
      <c r="ZD209" s="158"/>
      <c r="ZE209" s="158"/>
      <c r="ZF209" s="158"/>
      <c r="ZG209" s="158"/>
      <c r="ZH209" s="158"/>
      <c r="ZI209" s="158"/>
      <c r="ZJ209" s="158"/>
      <c r="ZK209" s="158"/>
      <c r="ZL209" s="158"/>
      <c r="ZM209" s="158"/>
      <c r="ZO209" s="158"/>
      <c r="ZP209" s="158"/>
      <c r="ZQ209" s="158"/>
      <c r="ZR209" s="158"/>
      <c r="ZS209" s="158"/>
      <c r="ZT209" s="158"/>
      <c r="ZU209" s="158"/>
      <c r="ZV209" s="158"/>
      <c r="ZW209" s="158"/>
      <c r="ZX209" s="158"/>
      <c r="ZY209" s="158"/>
      <c r="ZZ209" s="158"/>
      <c r="AAA209" s="158"/>
      <c r="AAB209" s="158"/>
      <c r="AAC209" s="158"/>
      <c r="AAD209" s="158"/>
      <c r="AAE209" s="158"/>
      <c r="AAF209" s="158"/>
      <c r="AAG209" s="158"/>
      <c r="AAH209" s="158"/>
      <c r="AAJ209" s="158"/>
      <c r="AAK209" s="158"/>
      <c r="AAL209" s="158"/>
      <c r="AAM209" s="158"/>
      <c r="AAN209" s="158"/>
      <c r="AAO209" s="158"/>
      <c r="AAP209" s="158"/>
      <c r="AAQ209" s="158"/>
      <c r="AAR209" s="158"/>
      <c r="AAS209" s="158"/>
      <c r="AAT209" s="158"/>
      <c r="AAU209" s="158"/>
      <c r="AAV209" s="158"/>
      <c r="AAW209" s="158"/>
      <c r="AAX209" s="158"/>
      <c r="AAY209" s="158"/>
      <c r="AAZ209" s="158"/>
      <c r="ABA209" s="158"/>
      <c r="ABB209" s="158"/>
      <c r="ABC209" s="158"/>
      <c r="ABE209" s="158"/>
      <c r="ABF209" s="158"/>
      <c r="ABG209" s="158"/>
      <c r="ABH209" s="158"/>
      <c r="ABI209" s="158"/>
      <c r="ABJ209" s="158"/>
      <c r="ABK209" s="158"/>
      <c r="ABL209" s="158"/>
      <c r="ABM209" s="158"/>
      <c r="ABN209" s="158"/>
      <c r="ABO209" s="158"/>
      <c r="ABP209" s="158"/>
      <c r="ABQ209" s="158"/>
      <c r="ABR209" s="158"/>
      <c r="ABS209" s="158"/>
      <c r="ABT209" s="158"/>
      <c r="ABU209" s="158"/>
      <c r="ABV209" s="158"/>
      <c r="ABW209" s="158"/>
      <c r="ABX209" s="158"/>
      <c r="ABZ209" s="158"/>
      <c r="ACA209" s="158"/>
      <c r="ACB209" s="158"/>
      <c r="ACC209" s="158"/>
      <c r="ACD209" s="158"/>
      <c r="ACE209" s="158"/>
      <c r="ACF209" s="158"/>
      <c r="ACG209" s="158"/>
      <c r="ACH209" s="158"/>
      <c r="ACI209" s="158"/>
      <c r="ACJ209" s="158"/>
      <c r="ACK209" s="158"/>
      <c r="ACL209" s="158"/>
      <c r="ACM209" s="158"/>
      <c r="ACN209" s="158"/>
      <c r="ACO209" s="158"/>
      <c r="ACP209" s="158"/>
      <c r="ACQ209" s="158"/>
      <c r="ACR209" s="158"/>
      <c r="ACS209" s="158"/>
      <c r="ACU209" s="158"/>
      <c r="ACV209" s="158"/>
      <c r="ACW209" s="158"/>
      <c r="ACX209" s="158"/>
      <c r="ACY209" s="158"/>
      <c r="ACZ209" s="158"/>
      <c r="ADA209" s="158"/>
      <c r="ADB209" s="158"/>
      <c r="ADC209" s="158"/>
      <c r="ADD209" s="158"/>
      <c r="ADE209" s="158"/>
      <c r="ADF209" s="158"/>
      <c r="ADG209" s="158"/>
      <c r="ADH209" s="158"/>
      <c r="ADI209" s="158"/>
      <c r="ADJ209" s="158"/>
      <c r="ADK209" s="158"/>
      <c r="ADL209" s="158"/>
      <c r="ADM209" s="158"/>
      <c r="ADN209" s="158"/>
      <c r="ADP209" s="158"/>
      <c r="ADQ209" s="158"/>
      <c r="ADR209" s="158"/>
      <c r="ADS209" s="158"/>
      <c r="ADT209" s="158"/>
      <c r="ADU209" s="158"/>
      <c r="ADV209" s="158"/>
      <c r="ADW209" s="158"/>
      <c r="ADX209" s="158"/>
      <c r="ADY209" s="158"/>
      <c r="ADZ209" s="158"/>
      <c r="AEA209" s="158"/>
      <c r="AEB209" s="158"/>
      <c r="AEC209" s="158"/>
      <c r="AED209" s="158"/>
      <c r="AEE209" s="158"/>
      <c r="AEF209" s="158"/>
      <c r="AEG209" s="158"/>
      <c r="AEH209" s="158"/>
      <c r="AEI209" s="158"/>
      <c r="AEK209" s="158"/>
      <c r="AEL209" s="158"/>
      <c r="AEM209" s="158"/>
      <c r="AEN209" s="158"/>
      <c r="AEO209" s="158"/>
      <c r="AEP209" s="158"/>
      <c r="AEQ209" s="158"/>
      <c r="AER209" s="158"/>
      <c r="AES209" s="158"/>
      <c r="AET209" s="158"/>
      <c r="AEU209" s="158"/>
      <c r="AEV209" s="158"/>
      <c r="AEW209" s="158"/>
      <c r="AEX209" s="158"/>
      <c r="AEY209" s="158"/>
      <c r="AEZ209" s="158"/>
      <c r="AFA209" s="158"/>
      <c r="AFB209" s="158"/>
      <c r="AFC209" s="158"/>
      <c r="AFD209" s="158"/>
    </row>
    <row r="210" spans="1:836" s="159" customFormat="1" ht="20.100000000000001" customHeight="1" outlineLevel="4">
      <c r="A210" s="166"/>
      <c r="B210" s="162" t="s">
        <v>505</v>
      </c>
      <c r="C210" s="100" t="s">
        <v>415</v>
      </c>
      <c r="D210" s="110"/>
      <c r="E210" s="167"/>
      <c r="F210" s="211"/>
      <c r="G210" s="212"/>
      <c r="H210" s="156">
        <v>15</v>
      </c>
      <c r="I210" s="157">
        <f t="shared" ca="1" si="122"/>
        <v>1</v>
      </c>
      <c r="J210" s="207">
        <f t="shared" ca="1" si="124"/>
        <v>-15</v>
      </c>
      <c r="K210" s="111">
        <v>0</v>
      </c>
      <c r="L210" s="158"/>
      <c r="M210" s="158"/>
      <c r="N210" s="158"/>
      <c r="O210" s="158"/>
      <c r="P210" s="158"/>
      <c r="Q210" s="158"/>
      <c r="R210" s="158"/>
      <c r="S210" s="158"/>
      <c r="T210" s="158"/>
      <c r="U210" s="158"/>
      <c r="V210" s="158"/>
      <c r="W210" s="158"/>
      <c r="X210" s="158"/>
      <c r="Y210" s="158"/>
      <c r="Z210" s="158"/>
      <c r="AA210" s="158"/>
      <c r="AB210" s="158"/>
      <c r="AC210" s="158"/>
      <c r="AD210" s="158"/>
      <c r="AE210" s="158"/>
      <c r="AF210" s="158"/>
      <c r="AG210" s="158"/>
      <c r="AH210" s="158"/>
      <c r="AI210" s="158"/>
      <c r="AJ210" s="158"/>
      <c r="AK210" s="158"/>
      <c r="AL210" s="158"/>
      <c r="AM210" s="158"/>
      <c r="AN210" s="158"/>
      <c r="AO210" s="158"/>
      <c r="AP210" s="158"/>
      <c r="AQ210" s="158"/>
      <c r="AR210" s="158"/>
      <c r="AS210" s="158"/>
      <c r="AT210" s="158"/>
      <c r="AU210" s="158"/>
      <c r="AV210" s="158"/>
      <c r="AW210" s="158"/>
      <c r="AX210" s="158"/>
      <c r="AY210" s="158"/>
      <c r="AZ210" s="158"/>
      <c r="BA210" s="158"/>
      <c r="BB210" s="158"/>
      <c r="BC210" s="158"/>
      <c r="BD210" s="158"/>
      <c r="BE210" s="158"/>
      <c r="BF210" s="158"/>
      <c r="BG210" s="158"/>
      <c r="BH210" s="158"/>
      <c r="BI210" s="158"/>
      <c r="BJ210" s="158"/>
      <c r="BK210" s="158"/>
      <c r="BL210" s="158"/>
      <c r="BM210" s="158"/>
      <c r="BN210" s="158"/>
      <c r="BO210" s="158"/>
      <c r="BP210" s="158"/>
      <c r="BQ210" s="158"/>
      <c r="BR210" s="158"/>
      <c r="BS210" s="158"/>
      <c r="BT210" s="158"/>
      <c r="BU210" s="158"/>
      <c r="BV210" s="158"/>
      <c r="BW210" s="158"/>
      <c r="BX210" s="158"/>
      <c r="BY210" s="158"/>
      <c r="BZ210" s="158"/>
      <c r="CA210" s="158"/>
      <c r="CB210" s="158"/>
      <c r="CC210" s="158"/>
      <c r="CD210" s="158"/>
      <c r="CE210" s="158"/>
      <c r="CF210" s="158"/>
      <c r="CG210" s="158"/>
      <c r="CH210" s="158"/>
      <c r="CI210" s="158"/>
      <c r="CJ210" s="158"/>
      <c r="CK210" s="158"/>
      <c r="CL210" s="158"/>
      <c r="CM210" s="158"/>
      <c r="CN210" s="158"/>
      <c r="CO210" s="158"/>
      <c r="CP210" s="158"/>
      <c r="CQ210" s="158"/>
      <c r="CR210" s="158"/>
      <c r="CS210" s="158"/>
      <c r="CT210" s="158"/>
      <c r="CU210" s="158"/>
      <c r="CV210" s="158"/>
      <c r="CW210" s="158"/>
      <c r="CX210" s="158"/>
      <c r="CY210" s="158"/>
      <c r="CZ210" s="158"/>
      <c r="DA210" s="158"/>
      <c r="DB210" s="158"/>
      <c r="DC210" s="158"/>
      <c r="DD210" s="158"/>
      <c r="DE210" s="158"/>
      <c r="DF210" s="158"/>
      <c r="DG210" s="158"/>
      <c r="DH210" s="158"/>
      <c r="DI210" s="158"/>
      <c r="DJ210" s="158"/>
      <c r="DK210" s="158"/>
      <c r="DL210" s="158"/>
      <c r="DM210" s="158"/>
      <c r="DN210" s="158"/>
      <c r="DO210" s="158"/>
      <c r="DP210" s="158"/>
      <c r="DQ210" s="158"/>
      <c r="DR210" s="158"/>
      <c r="DS210" s="158"/>
      <c r="DT210" s="158"/>
      <c r="DU210" s="158"/>
      <c r="DV210" s="158"/>
      <c r="DW210" s="158"/>
      <c r="DX210" s="158"/>
      <c r="DY210" s="158"/>
      <c r="DZ210" s="158"/>
      <c r="EA210" s="158"/>
      <c r="EB210" s="158"/>
      <c r="EC210" s="158"/>
      <c r="ED210" s="158"/>
      <c r="EE210" s="158"/>
      <c r="EF210" s="158"/>
      <c r="EG210" s="158"/>
      <c r="EH210" s="158"/>
      <c r="EI210" s="158"/>
      <c r="EJ210" s="158"/>
      <c r="EK210" s="158"/>
      <c r="EL210" s="158"/>
      <c r="EM210" s="158"/>
      <c r="EN210" s="158"/>
      <c r="EO210" s="158"/>
      <c r="EP210" s="158"/>
      <c r="EQ210" s="158"/>
      <c r="ER210" s="158"/>
      <c r="ES210" s="158"/>
      <c r="ET210" s="158"/>
      <c r="EU210" s="158"/>
      <c r="EV210" s="158"/>
      <c r="EW210" s="158"/>
      <c r="EX210" s="158"/>
      <c r="EY210" s="158"/>
      <c r="EZ210" s="158"/>
      <c r="FA210" s="158"/>
      <c r="FB210" s="158"/>
      <c r="FC210" s="158"/>
      <c r="FD210" s="158"/>
      <c r="FE210" s="158"/>
      <c r="FF210" s="158"/>
      <c r="FG210" s="158"/>
      <c r="FH210" s="158"/>
      <c r="FI210" s="158"/>
      <c r="FJ210" s="158"/>
      <c r="FK210" s="158"/>
      <c r="FL210" s="158"/>
      <c r="FM210" s="158"/>
      <c r="FN210" s="158"/>
      <c r="FO210" s="158"/>
      <c r="FP210" s="158"/>
      <c r="FQ210" s="158"/>
      <c r="FR210" s="158"/>
      <c r="FS210" s="158"/>
      <c r="FT210" s="158"/>
      <c r="FU210" s="158"/>
      <c r="FV210" s="158"/>
      <c r="FW210" s="158"/>
      <c r="FX210" s="158"/>
      <c r="FY210" s="158"/>
      <c r="FZ210" s="158"/>
      <c r="GA210" s="158"/>
      <c r="GB210" s="158"/>
      <c r="GC210" s="158"/>
      <c r="GD210" s="158"/>
      <c r="GE210" s="158"/>
      <c r="GF210" s="158"/>
      <c r="GG210" s="158"/>
      <c r="GH210" s="158"/>
      <c r="GI210" s="158"/>
      <c r="GJ210" s="158"/>
      <c r="GK210" s="158"/>
      <c r="GL210" s="158"/>
      <c r="GM210" s="158"/>
      <c r="GN210" s="158"/>
      <c r="GO210" s="158"/>
      <c r="GP210" s="158"/>
      <c r="GQ210" s="158"/>
      <c r="GR210" s="158"/>
      <c r="GS210" s="158"/>
      <c r="GT210" s="158"/>
      <c r="GU210" s="158"/>
      <c r="GV210" s="158"/>
      <c r="GW210" s="158"/>
      <c r="GX210" s="158"/>
      <c r="GY210" s="158"/>
      <c r="GZ210" s="158"/>
      <c r="HA210" s="158"/>
      <c r="HB210" s="158"/>
      <c r="HC210" s="158"/>
      <c r="HD210" s="158"/>
      <c r="HE210" s="158"/>
      <c r="HF210" s="158"/>
      <c r="HG210" s="158"/>
      <c r="HH210" s="158"/>
      <c r="HI210" s="158"/>
      <c r="HJ210" s="158"/>
      <c r="HK210" s="158"/>
      <c r="HL210" s="158"/>
      <c r="HM210" s="158"/>
      <c r="HN210" s="158"/>
      <c r="HO210" s="158"/>
      <c r="HP210" s="158"/>
      <c r="HQ210" s="158"/>
      <c r="HR210" s="158"/>
      <c r="HS210" s="158"/>
      <c r="HT210" s="158"/>
      <c r="HU210" s="158"/>
      <c r="HV210" s="158"/>
      <c r="HW210" s="158"/>
      <c r="HX210" s="158"/>
      <c r="HY210" s="158"/>
      <c r="HZ210" s="158"/>
      <c r="IA210" s="158"/>
      <c r="IB210" s="158"/>
      <c r="IC210" s="158"/>
      <c r="ID210" s="158"/>
      <c r="IE210" s="158"/>
      <c r="IF210" s="158"/>
      <c r="IG210" s="158"/>
      <c r="IH210" s="158"/>
      <c r="II210" s="158"/>
      <c r="IJ210" s="158"/>
      <c r="IK210" s="158"/>
      <c r="IL210" s="158"/>
      <c r="IM210" s="158"/>
      <c r="IN210" s="158"/>
      <c r="IO210" s="158"/>
      <c r="IP210" s="158"/>
      <c r="IQ210" s="158"/>
      <c r="IR210" s="158"/>
      <c r="IS210" s="158"/>
      <c r="IT210" s="158"/>
      <c r="IU210" s="158"/>
      <c r="IV210" s="158"/>
      <c r="IW210" s="158"/>
      <c r="IX210" s="158"/>
      <c r="IY210" s="158"/>
      <c r="IZ210" s="158"/>
      <c r="JA210" s="158"/>
      <c r="JB210" s="158"/>
      <c r="JC210" s="158"/>
      <c r="JD210" s="158"/>
      <c r="JE210" s="158"/>
      <c r="JF210" s="158"/>
      <c r="JG210" s="158"/>
      <c r="JH210" s="158"/>
      <c r="JI210" s="158"/>
      <c r="JJ210" s="158"/>
      <c r="JK210" s="158"/>
      <c r="JL210" s="158"/>
      <c r="JM210" s="158"/>
      <c r="JN210" s="158"/>
      <c r="JO210" s="158"/>
      <c r="JP210" s="158"/>
      <c r="JQ210" s="158"/>
      <c r="JR210" s="158"/>
      <c r="JS210" s="158"/>
      <c r="JT210" s="158"/>
      <c r="JU210" s="158"/>
      <c r="JV210" s="158"/>
      <c r="JW210" s="158"/>
      <c r="JX210" s="158"/>
      <c r="JY210" s="158"/>
      <c r="JZ210" s="158"/>
      <c r="KA210" s="158"/>
      <c r="KB210" s="158"/>
      <c r="KC210" s="158"/>
      <c r="KD210" s="158"/>
      <c r="KE210" s="158"/>
      <c r="KF210" s="158"/>
      <c r="KG210" s="158"/>
      <c r="KH210" s="158"/>
      <c r="KI210" s="158"/>
      <c r="KJ210" s="158"/>
      <c r="KK210" s="158"/>
      <c r="KL210" s="158"/>
      <c r="KM210" s="158"/>
      <c r="KN210" s="158"/>
      <c r="KO210" s="158"/>
      <c r="KP210" s="158"/>
      <c r="KQ210" s="158"/>
      <c r="KR210" s="158"/>
      <c r="KS210" s="158"/>
      <c r="KT210" s="158"/>
      <c r="KU210" s="158"/>
      <c r="KV210" s="158"/>
      <c r="KW210" s="158"/>
      <c r="KX210" s="158"/>
      <c r="KY210" s="158"/>
      <c r="KZ210" s="158"/>
      <c r="LA210" s="158"/>
      <c r="LB210" s="158"/>
      <c r="LC210" s="158"/>
      <c r="LD210" s="158"/>
      <c r="LE210" s="158"/>
      <c r="LF210" s="158"/>
      <c r="LG210" s="158"/>
      <c r="LH210" s="158"/>
      <c r="LI210" s="158"/>
      <c r="LJ210" s="158"/>
      <c r="LK210" s="158"/>
      <c r="LL210" s="158"/>
      <c r="LM210" s="158"/>
      <c r="LN210" s="158"/>
      <c r="LO210" s="158"/>
      <c r="LP210" s="158"/>
      <c r="LQ210" s="158"/>
      <c r="LR210" s="158"/>
      <c r="LS210" s="158"/>
      <c r="LT210" s="158"/>
      <c r="LU210" s="158"/>
      <c r="LV210" s="158"/>
      <c r="LW210" s="158"/>
      <c r="LX210" s="158"/>
      <c r="LY210" s="158"/>
      <c r="LZ210" s="158"/>
      <c r="MA210" s="158"/>
      <c r="MB210" s="158"/>
      <c r="MC210" s="158"/>
      <c r="MD210" s="158"/>
      <c r="ME210" s="158"/>
      <c r="MF210" s="158"/>
      <c r="MG210" s="158"/>
      <c r="MH210" s="158"/>
      <c r="MI210" s="158"/>
      <c r="MJ210" s="158"/>
      <c r="MK210" s="158"/>
      <c r="ML210" s="158"/>
      <c r="MM210" s="158"/>
      <c r="MN210" s="158"/>
      <c r="MO210" s="158"/>
      <c r="MP210" s="158"/>
      <c r="MQ210" s="158"/>
      <c r="MR210" s="158"/>
      <c r="MS210" s="158"/>
      <c r="MT210" s="158"/>
      <c r="MU210" s="158"/>
      <c r="MV210" s="158"/>
      <c r="MW210" s="158"/>
      <c r="MX210" s="158"/>
      <c r="MY210" s="158"/>
      <c r="MZ210" s="158"/>
      <c r="NA210" s="158"/>
      <c r="NB210" s="158"/>
      <c r="NC210" s="158"/>
      <c r="ND210" s="158"/>
      <c r="NE210" s="158"/>
      <c r="NF210" s="158"/>
      <c r="NG210" s="158"/>
      <c r="NH210" s="158"/>
      <c r="NI210" s="158"/>
      <c r="NJ210" s="158"/>
      <c r="NK210" s="158"/>
      <c r="NL210" s="158"/>
      <c r="NM210" s="158"/>
      <c r="NN210" s="158"/>
      <c r="NO210" s="158"/>
      <c r="NP210" s="158"/>
      <c r="NQ210" s="158"/>
      <c r="NR210" s="158"/>
      <c r="NS210" s="158"/>
      <c r="NT210" s="158"/>
      <c r="NU210" s="158"/>
      <c r="NV210" s="158"/>
      <c r="NW210" s="158"/>
      <c r="NX210" s="158"/>
      <c r="NY210" s="158"/>
      <c r="NZ210" s="158"/>
      <c r="OA210" s="158"/>
      <c r="OB210" s="158"/>
      <c r="OC210" s="158"/>
      <c r="OD210" s="158"/>
      <c r="OE210" s="158"/>
      <c r="OF210" s="158"/>
      <c r="OG210" s="158"/>
      <c r="OH210" s="158"/>
      <c r="OI210" s="158"/>
      <c r="OJ210" s="158"/>
      <c r="OK210" s="158"/>
      <c r="OL210" s="158"/>
      <c r="OM210" s="158"/>
      <c r="ON210" s="158"/>
      <c r="OO210" s="158"/>
      <c r="OP210" s="158"/>
      <c r="OQ210" s="158"/>
      <c r="OR210" s="158"/>
      <c r="OS210" s="158"/>
      <c r="OT210" s="158"/>
      <c r="OU210" s="158"/>
      <c r="OV210" s="158"/>
      <c r="OW210" s="158"/>
      <c r="OX210" s="158"/>
      <c r="OY210" s="158"/>
      <c r="OZ210" s="158"/>
      <c r="PA210" s="158"/>
      <c r="PB210" s="158"/>
      <c r="PC210" s="158"/>
      <c r="PD210" s="158"/>
      <c r="PE210" s="158"/>
      <c r="PF210" s="158"/>
      <c r="PG210" s="158"/>
      <c r="PH210" s="158"/>
      <c r="PI210" s="158"/>
      <c r="PJ210" s="158"/>
      <c r="PK210" s="158"/>
      <c r="PL210" s="158"/>
      <c r="PM210" s="158"/>
      <c r="PN210" s="158"/>
      <c r="PO210" s="158"/>
      <c r="PP210" s="158"/>
      <c r="PQ210" s="158"/>
      <c r="PR210" s="158"/>
      <c r="PS210" s="158"/>
      <c r="PT210" s="158"/>
      <c r="PU210" s="158"/>
      <c r="PV210" s="158"/>
      <c r="PW210" s="158"/>
      <c r="PX210" s="158"/>
      <c r="PY210" s="158"/>
      <c r="PZ210" s="158"/>
      <c r="QA210" s="158"/>
      <c r="QB210" s="158"/>
      <c r="QC210" s="158"/>
      <c r="QD210" s="158"/>
      <c r="QE210" s="158"/>
      <c r="QF210" s="158"/>
      <c r="QG210" s="158"/>
      <c r="QH210" s="158"/>
      <c r="QI210" s="158"/>
      <c r="QJ210" s="158"/>
      <c r="QK210" s="158"/>
      <c r="QL210" s="158"/>
      <c r="QM210" s="158"/>
      <c r="QN210" s="158"/>
      <c r="QO210" s="158"/>
      <c r="QP210" s="158"/>
      <c r="QQ210" s="158"/>
      <c r="QR210" s="158"/>
      <c r="QS210" s="158"/>
      <c r="QT210" s="158"/>
      <c r="QU210" s="158"/>
      <c r="QV210" s="158"/>
      <c r="QW210" s="158"/>
      <c r="QX210" s="158"/>
      <c r="QY210" s="158"/>
      <c r="QZ210" s="158"/>
      <c r="RA210" s="158"/>
      <c r="RB210" s="158"/>
      <c r="RC210" s="158"/>
      <c r="RD210" s="158"/>
      <c r="RE210" s="158"/>
      <c r="RF210" s="158"/>
      <c r="RG210" s="158"/>
      <c r="RH210" s="158"/>
      <c r="RI210" s="158"/>
      <c r="RJ210" s="158"/>
      <c r="RK210" s="158"/>
      <c r="RL210" s="158"/>
      <c r="RM210" s="158"/>
      <c r="RN210" s="158"/>
      <c r="RO210" s="158"/>
      <c r="RP210" s="158"/>
      <c r="RQ210" s="158"/>
      <c r="RR210" s="158"/>
      <c r="RS210" s="158"/>
      <c r="RT210" s="158"/>
      <c r="RU210" s="158"/>
      <c r="RV210" s="158"/>
      <c r="RW210" s="158"/>
      <c r="RX210" s="158"/>
      <c r="RY210" s="158"/>
      <c r="RZ210" s="158"/>
      <c r="SA210" s="158"/>
      <c r="SB210" s="158"/>
      <c r="SC210" s="158"/>
      <c r="SD210" s="158"/>
      <c r="SE210" s="158"/>
      <c r="SF210" s="158"/>
      <c r="SG210" s="158"/>
      <c r="SH210" s="158"/>
      <c r="SI210" s="158"/>
      <c r="SJ210" s="158"/>
      <c r="SK210" s="158"/>
      <c r="SL210" s="158"/>
      <c r="SM210" s="158"/>
      <c r="SN210" s="158"/>
      <c r="SO210" s="158"/>
      <c r="SP210" s="158"/>
      <c r="SQ210" s="158"/>
      <c r="SR210" s="158"/>
      <c r="SS210" s="158"/>
      <c r="ST210" s="158"/>
      <c r="SU210" s="158"/>
      <c r="SV210" s="158"/>
      <c r="SW210" s="158"/>
      <c r="SX210" s="158"/>
      <c r="SY210" s="158"/>
      <c r="SZ210" s="158"/>
      <c r="TA210" s="158"/>
      <c r="TB210" s="158"/>
      <c r="TC210" s="158"/>
      <c r="TD210" s="158"/>
      <c r="TE210" s="158"/>
      <c r="TF210" s="158"/>
      <c r="TG210" s="158"/>
      <c r="TH210" s="158"/>
      <c r="TI210" s="158"/>
      <c r="TJ210" s="158"/>
      <c r="TK210" s="158"/>
      <c r="TL210" s="158"/>
      <c r="TM210" s="158"/>
      <c r="TN210" s="158"/>
      <c r="TO210" s="158"/>
      <c r="TP210" s="158"/>
      <c r="TQ210" s="158"/>
      <c r="TR210" s="158"/>
      <c r="TS210" s="158"/>
      <c r="TT210" s="158"/>
      <c r="TU210" s="158"/>
      <c r="TV210" s="158"/>
      <c r="TW210" s="158"/>
      <c r="TX210" s="158"/>
      <c r="TY210" s="158"/>
      <c r="TZ210" s="158"/>
      <c r="UA210" s="158"/>
      <c r="UB210" s="158"/>
      <c r="UC210" s="158"/>
      <c r="UD210" s="158"/>
      <c r="UE210" s="158"/>
      <c r="UF210" s="158"/>
      <c r="UG210" s="158"/>
      <c r="UH210" s="158"/>
      <c r="UI210" s="158"/>
      <c r="UJ210" s="158"/>
      <c r="UK210" s="158"/>
      <c r="UL210" s="158"/>
      <c r="UM210" s="158"/>
      <c r="UN210" s="158"/>
      <c r="UO210" s="158"/>
      <c r="UP210" s="158"/>
      <c r="UQ210" s="158"/>
      <c r="US210" s="158"/>
      <c r="UT210" s="158"/>
      <c r="UU210" s="158"/>
      <c r="UV210" s="158"/>
      <c r="UW210" s="158"/>
      <c r="UX210" s="158"/>
      <c r="UY210" s="158"/>
      <c r="UZ210" s="158"/>
      <c r="VA210" s="158"/>
      <c r="VB210" s="158"/>
      <c r="VC210" s="158"/>
      <c r="VD210" s="158"/>
      <c r="VE210" s="158"/>
      <c r="VF210" s="158"/>
      <c r="VG210" s="158"/>
      <c r="VH210" s="158"/>
      <c r="VI210" s="158"/>
      <c r="VJ210" s="158"/>
      <c r="VK210" s="158"/>
      <c r="VL210" s="158"/>
      <c r="VN210" s="158"/>
      <c r="VO210" s="158"/>
      <c r="VP210" s="158"/>
      <c r="VQ210" s="158"/>
      <c r="VR210" s="158"/>
      <c r="VS210" s="158"/>
      <c r="VT210" s="158"/>
      <c r="VU210" s="158"/>
      <c r="VV210" s="158"/>
      <c r="VW210" s="158"/>
      <c r="VX210" s="158"/>
      <c r="VY210" s="158"/>
      <c r="VZ210" s="158"/>
      <c r="WA210" s="158"/>
      <c r="WB210" s="158"/>
      <c r="WC210" s="158"/>
      <c r="WD210" s="158"/>
      <c r="WE210" s="158"/>
      <c r="WF210" s="158"/>
      <c r="WG210" s="158"/>
      <c r="WI210" s="158"/>
      <c r="WJ210" s="158"/>
      <c r="WK210" s="158"/>
      <c r="WL210" s="158"/>
      <c r="WM210" s="158"/>
      <c r="WN210" s="158"/>
      <c r="WO210" s="158"/>
      <c r="WP210" s="158"/>
      <c r="WQ210" s="158"/>
      <c r="WR210" s="158"/>
      <c r="WS210" s="158"/>
      <c r="WT210" s="158"/>
      <c r="WU210" s="158"/>
      <c r="WV210" s="158"/>
      <c r="WW210" s="158"/>
      <c r="WX210" s="158"/>
      <c r="WY210" s="158"/>
      <c r="WZ210" s="158"/>
      <c r="XA210" s="158"/>
      <c r="XB210" s="158"/>
      <c r="XD210" s="158"/>
      <c r="XE210" s="158"/>
      <c r="XF210" s="158"/>
      <c r="XG210" s="158"/>
      <c r="XH210" s="158"/>
      <c r="XI210" s="158"/>
      <c r="XJ210" s="158"/>
      <c r="XK210" s="158"/>
      <c r="XL210" s="158"/>
      <c r="XM210" s="158"/>
      <c r="XN210" s="158"/>
      <c r="XO210" s="158"/>
      <c r="XP210" s="158"/>
      <c r="XQ210" s="158"/>
      <c r="XR210" s="158"/>
      <c r="XS210" s="158"/>
      <c r="XT210" s="158"/>
      <c r="XU210" s="158"/>
      <c r="XV210" s="158"/>
      <c r="XW210" s="158"/>
      <c r="XY210" s="158"/>
      <c r="XZ210" s="158"/>
      <c r="YA210" s="158"/>
      <c r="YB210" s="158"/>
      <c r="YC210" s="158"/>
      <c r="YD210" s="158"/>
      <c r="YE210" s="158"/>
      <c r="YF210" s="158"/>
      <c r="YG210" s="158"/>
      <c r="YH210" s="158"/>
      <c r="YI210" s="158"/>
      <c r="YJ210" s="158"/>
      <c r="YK210" s="158"/>
      <c r="YL210" s="158"/>
      <c r="YM210" s="158"/>
      <c r="YN210" s="158"/>
      <c r="YO210" s="158"/>
      <c r="YP210" s="158"/>
      <c r="YQ210" s="158"/>
      <c r="YR210" s="158"/>
      <c r="YT210" s="158"/>
      <c r="YU210" s="158"/>
      <c r="YV210" s="158"/>
      <c r="YW210" s="158"/>
      <c r="YX210" s="158"/>
      <c r="YY210" s="158"/>
      <c r="YZ210" s="158"/>
      <c r="ZA210" s="158"/>
      <c r="ZB210" s="158"/>
      <c r="ZC210" s="158"/>
      <c r="ZD210" s="158"/>
      <c r="ZE210" s="158"/>
      <c r="ZF210" s="158"/>
      <c r="ZG210" s="158"/>
      <c r="ZH210" s="158"/>
      <c r="ZI210" s="158"/>
      <c r="ZJ210" s="158"/>
      <c r="ZK210" s="158"/>
      <c r="ZL210" s="158"/>
      <c r="ZM210" s="158"/>
      <c r="ZO210" s="158"/>
      <c r="ZP210" s="158"/>
      <c r="ZQ210" s="158"/>
      <c r="ZR210" s="158"/>
      <c r="ZS210" s="158"/>
      <c r="ZT210" s="158"/>
      <c r="ZU210" s="158"/>
      <c r="ZV210" s="158"/>
      <c r="ZW210" s="158"/>
      <c r="ZX210" s="158"/>
      <c r="ZY210" s="158"/>
      <c r="ZZ210" s="158"/>
      <c r="AAA210" s="158"/>
      <c r="AAB210" s="158"/>
      <c r="AAC210" s="158"/>
      <c r="AAD210" s="158"/>
      <c r="AAE210" s="158"/>
      <c r="AAF210" s="158"/>
      <c r="AAG210" s="158"/>
      <c r="AAH210" s="158"/>
      <c r="AAJ210" s="158"/>
      <c r="AAK210" s="158"/>
      <c r="AAL210" s="158"/>
      <c r="AAM210" s="158"/>
      <c r="AAN210" s="158"/>
      <c r="AAO210" s="158"/>
      <c r="AAP210" s="158"/>
      <c r="AAQ210" s="158"/>
      <c r="AAR210" s="158"/>
      <c r="AAS210" s="158"/>
      <c r="AAT210" s="158"/>
      <c r="AAU210" s="158"/>
      <c r="AAV210" s="158"/>
      <c r="AAW210" s="158"/>
      <c r="AAX210" s="158"/>
      <c r="AAY210" s="158"/>
      <c r="AAZ210" s="158"/>
      <c r="ABA210" s="158"/>
      <c r="ABB210" s="158"/>
      <c r="ABC210" s="158"/>
      <c r="ABE210" s="158"/>
      <c r="ABF210" s="158"/>
      <c r="ABG210" s="158"/>
      <c r="ABH210" s="158"/>
      <c r="ABI210" s="158"/>
      <c r="ABJ210" s="158"/>
      <c r="ABK210" s="158"/>
      <c r="ABL210" s="158"/>
      <c r="ABM210" s="158"/>
      <c r="ABN210" s="158"/>
      <c r="ABO210" s="158"/>
      <c r="ABP210" s="158"/>
      <c r="ABQ210" s="158"/>
      <c r="ABR210" s="158"/>
      <c r="ABS210" s="158"/>
      <c r="ABT210" s="158"/>
      <c r="ABU210" s="158"/>
      <c r="ABV210" s="158"/>
      <c r="ABW210" s="158"/>
      <c r="ABX210" s="158"/>
      <c r="ABZ210" s="158"/>
      <c r="ACA210" s="158"/>
      <c r="ACB210" s="158"/>
      <c r="ACC210" s="158"/>
      <c r="ACD210" s="158"/>
      <c r="ACE210" s="158"/>
      <c r="ACF210" s="158"/>
      <c r="ACG210" s="158"/>
      <c r="ACH210" s="158"/>
      <c r="ACI210" s="158"/>
      <c r="ACJ210" s="158"/>
      <c r="ACK210" s="158"/>
      <c r="ACL210" s="158"/>
      <c r="ACM210" s="158"/>
      <c r="ACN210" s="158"/>
      <c r="ACO210" s="158"/>
      <c r="ACP210" s="158"/>
      <c r="ACQ210" s="158"/>
      <c r="ACR210" s="158"/>
      <c r="ACS210" s="158"/>
      <c r="ACU210" s="158"/>
      <c r="ACV210" s="158"/>
      <c r="ACW210" s="158"/>
      <c r="ACX210" s="158"/>
      <c r="ACY210" s="158"/>
      <c r="ACZ210" s="158"/>
      <c r="ADA210" s="158"/>
      <c r="ADB210" s="158"/>
      <c r="ADC210" s="158"/>
      <c r="ADD210" s="158"/>
      <c r="ADE210" s="158"/>
      <c r="ADF210" s="158"/>
      <c r="ADG210" s="158"/>
      <c r="ADH210" s="158"/>
      <c r="ADI210" s="158"/>
      <c r="ADJ210" s="158"/>
      <c r="ADK210" s="158"/>
      <c r="ADL210" s="158"/>
      <c r="ADM210" s="158"/>
      <c r="ADN210" s="158"/>
      <c r="ADP210" s="158"/>
      <c r="ADQ210" s="158"/>
      <c r="ADR210" s="158"/>
      <c r="ADS210" s="158"/>
      <c r="ADT210" s="158"/>
      <c r="ADU210" s="158"/>
      <c r="ADV210" s="158"/>
      <c r="ADW210" s="158"/>
      <c r="ADX210" s="158"/>
      <c r="ADY210" s="158"/>
      <c r="ADZ210" s="158"/>
      <c r="AEA210" s="158"/>
      <c r="AEB210" s="158"/>
      <c r="AEC210" s="158"/>
      <c r="AED210" s="158"/>
      <c r="AEE210" s="158"/>
      <c r="AEF210" s="158"/>
      <c r="AEG210" s="158"/>
      <c r="AEH210" s="158"/>
      <c r="AEI210" s="158"/>
      <c r="AEK210" s="158"/>
      <c r="AEL210" s="158"/>
      <c r="AEM210" s="158"/>
      <c r="AEN210" s="158"/>
      <c r="AEO210" s="158"/>
      <c r="AEP210" s="158"/>
      <c r="AEQ210" s="158"/>
      <c r="AER210" s="158"/>
      <c r="AES210" s="158"/>
      <c r="AET210" s="158"/>
      <c r="AEU210" s="158"/>
      <c r="AEV210" s="158"/>
      <c r="AEW210" s="158"/>
      <c r="AEX210" s="158"/>
      <c r="AEY210" s="158"/>
      <c r="AEZ210" s="158"/>
      <c r="AFA210" s="158"/>
      <c r="AFB210" s="158"/>
      <c r="AFC210" s="158"/>
      <c r="AFD210" s="158"/>
    </row>
    <row r="211" spans="1:836" s="159" customFormat="1" ht="20.100000000000001" customHeight="1" outlineLevel="4">
      <c r="A211" s="166"/>
      <c r="B211" s="162" t="s">
        <v>506</v>
      </c>
      <c r="C211" s="100" t="s">
        <v>415</v>
      </c>
      <c r="D211" s="110"/>
      <c r="E211" s="167"/>
      <c r="F211" s="211"/>
      <c r="G211" s="212"/>
      <c r="H211" s="156">
        <v>15</v>
      </c>
      <c r="I211" s="157">
        <f t="shared" ca="1" si="122"/>
        <v>1</v>
      </c>
      <c r="J211" s="207">
        <f t="shared" ca="1" si="124"/>
        <v>-15</v>
      </c>
      <c r="K211" s="111">
        <v>0</v>
      </c>
      <c r="L211" s="158"/>
      <c r="M211" s="158"/>
      <c r="N211" s="158"/>
      <c r="O211" s="158"/>
      <c r="P211" s="158"/>
      <c r="Q211" s="158"/>
      <c r="R211" s="158"/>
      <c r="S211" s="158"/>
      <c r="T211" s="158"/>
      <c r="U211" s="158"/>
      <c r="V211" s="158"/>
      <c r="W211" s="158"/>
      <c r="X211" s="158"/>
      <c r="Y211" s="158"/>
      <c r="Z211" s="158"/>
      <c r="AA211" s="158"/>
      <c r="AB211" s="158"/>
      <c r="AC211" s="158"/>
      <c r="AD211" s="158"/>
      <c r="AE211" s="158"/>
      <c r="AF211" s="158"/>
      <c r="AG211" s="158"/>
      <c r="AH211" s="158"/>
      <c r="AI211" s="158"/>
      <c r="AJ211" s="158"/>
      <c r="AK211" s="158"/>
      <c r="AL211" s="158"/>
      <c r="AM211" s="158"/>
      <c r="AN211" s="158"/>
      <c r="AO211" s="158"/>
      <c r="AP211" s="158"/>
      <c r="AQ211" s="158"/>
      <c r="AR211" s="158"/>
      <c r="AS211" s="158"/>
      <c r="AT211" s="158"/>
      <c r="AU211" s="158"/>
      <c r="AV211" s="158"/>
      <c r="AW211" s="158"/>
      <c r="AX211" s="158"/>
      <c r="AY211" s="158"/>
      <c r="AZ211" s="158"/>
      <c r="BA211" s="158"/>
      <c r="BB211" s="158"/>
      <c r="BC211" s="158"/>
      <c r="BD211" s="158"/>
      <c r="BE211" s="158"/>
      <c r="BF211" s="158"/>
      <c r="BG211" s="158"/>
      <c r="BH211" s="158"/>
      <c r="BI211" s="158"/>
      <c r="BJ211" s="158"/>
      <c r="BK211" s="158"/>
      <c r="BL211" s="158"/>
      <c r="BM211" s="158"/>
      <c r="BN211" s="158"/>
      <c r="BO211" s="158"/>
      <c r="BP211" s="158"/>
      <c r="BQ211" s="158"/>
      <c r="BR211" s="158"/>
      <c r="BS211" s="158"/>
      <c r="BT211" s="158"/>
      <c r="BU211" s="158"/>
      <c r="BV211" s="158"/>
      <c r="BW211" s="158"/>
      <c r="BX211" s="158"/>
      <c r="BY211" s="158"/>
      <c r="BZ211" s="158"/>
      <c r="CA211" s="158"/>
      <c r="CB211" s="158"/>
      <c r="CC211" s="158"/>
      <c r="CD211" s="158"/>
      <c r="CE211" s="158"/>
      <c r="CF211" s="158"/>
      <c r="CG211" s="158"/>
      <c r="CH211" s="158"/>
      <c r="CI211" s="158"/>
      <c r="CJ211" s="158"/>
      <c r="CK211" s="158"/>
      <c r="CL211" s="158"/>
      <c r="CM211" s="158"/>
      <c r="CN211" s="158"/>
      <c r="CO211" s="158"/>
      <c r="CP211" s="158"/>
      <c r="CQ211" s="158"/>
      <c r="CR211" s="158"/>
      <c r="CS211" s="158"/>
      <c r="CT211" s="158"/>
      <c r="CU211" s="158"/>
      <c r="CV211" s="158"/>
      <c r="CW211" s="158"/>
      <c r="CX211" s="158"/>
      <c r="CY211" s="158"/>
      <c r="CZ211" s="158"/>
      <c r="DA211" s="158"/>
      <c r="DB211" s="158"/>
      <c r="DC211" s="158"/>
      <c r="DD211" s="158"/>
      <c r="DE211" s="158"/>
      <c r="DF211" s="158"/>
      <c r="DG211" s="158"/>
      <c r="DH211" s="158"/>
      <c r="DI211" s="158"/>
      <c r="DJ211" s="158"/>
      <c r="DK211" s="158"/>
      <c r="DL211" s="158"/>
      <c r="DM211" s="158"/>
      <c r="DN211" s="158"/>
      <c r="DO211" s="158"/>
      <c r="DP211" s="158"/>
      <c r="DQ211" s="158"/>
      <c r="DR211" s="158"/>
      <c r="DS211" s="158"/>
      <c r="DT211" s="158"/>
      <c r="DU211" s="158"/>
      <c r="DV211" s="158"/>
      <c r="DW211" s="158"/>
      <c r="DX211" s="158"/>
      <c r="DY211" s="158"/>
      <c r="DZ211" s="158"/>
      <c r="EA211" s="158"/>
      <c r="EB211" s="158"/>
      <c r="EC211" s="158"/>
      <c r="ED211" s="158"/>
      <c r="EE211" s="158"/>
      <c r="EF211" s="158"/>
      <c r="EG211" s="158"/>
      <c r="EH211" s="158"/>
      <c r="EI211" s="158"/>
      <c r="EJ211" s="158"/>
      <c r="EK211" s="158"/>
      <c r="EL211" s="158"/>
      <c r="EM211" s="158"/>
      <c r="EN211" s="158"/>
      <c r="EO211" s="158"/>
      <c r="EP211" s="158"/>
      <c r="EQ211" s="158"/>
      <c r="ER211" s="158"/>
      <c r="ES211" s="158"/>
      <c r="ET211" s="158"/>
      <c r="EU211" s="158"/>
      <c r="EV211" s="158"/>
      <c r="EW211" s="158"/>
      <c r="EX211" s="158"/>
      <c r="EY211" s="158"/>
      <c r="EZ211" s="158"/>
      <c r="FA211" s="158"/>
      <c r="FB211" s="158"/>
      <c r="FC211" s="158"/>
      <c r="FD211" s="158"/>
      <c r="FE211" s="158"/>
      <c r="FF211" s="158"/>
      <c r="FG211" s="158"/>
      <c r="FH211" s="158"/>
      <c r="FI211" s="158"/>
      <c r="FJ211" s="158"/>
      <c r="FK211" s="158"/>
      <c r="FL211" s="158"/>
      <c r="FM211" s="158"/>
      <c r="FN211" s="158"/>
      <c r="FO211" s="158"/>
      <c r="FP211" s="158"/>
      <c r="FQ211" s="158"/>
      <c r="FR211" s="158"/>
      <c r="FS211" s="158"/>
      <c r="FT211" s="158"/>
      <c r="FU211" s="158"/>
      <c r="FV211" s="158"/>
      <c r="FW211" s="158"/>
      <c r="FX211" s="158"/>
      <c r="FY211" s="158"/>
      <c r="FZ211" s="158"/>
      <c r="GA211" s="158"/>
      <c r="GB211" s="158"/>
      <c r="GC211" s="158"/>
      <c r="GD211" s="158"/>
      <c r="GE211" s="158"/>
      <c r="GF211" s="158"/>
      <c r="GG211" s="158"/>
      <c r="GH211" s="158"/>
      <c r="GI211" s="158"/>
      <c r="GJ211" s="158"/>
      <c r="GK211" s="158"/>
      <c r="GL211" s="158"/>
      <c r="GM211" s="158"/>
      <c r="GN211" s="158"/>
      <c r="GO211" s="158"/>
      <c r="GP211" s="158"/>
      <c r="GQ211" s="158"/>
      <c r="GR211" s="158"/>
      <c r="GS211" s="158"/>
      <c r="GT211" s="158"/>
      <c r="GU211" s="158"/>
      <c r="GV211" s="158"/>
      <c r="GW211" s="158"/>
      <c r="GX211" s="158"/>
      <c r="GY211" s="158"/>
      <c r="GZ211" s="158"/>
      <c r="HA211" s="158"/>
      <c r="HB211" s="158"/>
      <c r="HC211" s="158"/>
      <c r="HD211" s="158"/>
      <c r="HE211" s="158"/>
      <c r="HF211" s="158"/>
      <c r="HG211" s="158"/>
      <c r="HH211" s="158"/>
      <c r="HI211" s="158"/>
      <c r="HJ211" s="158"/>
      <c r="HK211" s="158"/>
      <c r="HL211" s="158"/>
      <c r="HM211" s="158"/>
      <c r="HN211" s="158"/>
      <c r="HO211" s="158"/>
      <c r="HP211" s="158"/>
      <c r="HQ211" s="158"/>
      <c r="HR211" s="158"/>
      <c r="HS211" s="158"/>
      <c r="HT211" s="158"/>
      <c r="HU211" s="158"/>
      <c r="HV211" s="158"/>
      <c r="HW211" s="158"/>
      <c r="HX211" s="158"/>
      <c r="HY211" s="158"/>
      <c r="HZ211" s="158"/>
      <c r="IA211" s="158"/>
      <c r="IB211" s="158"/>
      <c r="IC211" s="158"/>
      <c r="ID211" s="158"/>
      <c r="IE211" s="158"/>
      <c r="IF211" s="158"/>
      <c r="IG211" s="158"/>
      <c r="IH211" s="158"/>
      <c r="II211" s="158"/>
      <c r="IJ211" s="158"/>
      <c r="IK211" s="158"/>
      <c r="IL211" s="158"/>
      <c r="IM211" s="158"/>
      <c r="IN211" s="158"/>
      <c r="IO211" s="158"/>
      <c r="IP211" s="158"/>
      <c r="IQ211" s="158"/>
      <c r="IR211" s="158"/>
      <c r="IS211" s="158"/>
      <c r="IT211" s="158"/>
      <c r="IU211" s="158"/>
      <c r="IV211" s="158"/>
      <c r="IW211" s="158"/>
      <c r="IX211" s="158"/>
      <c r="IY211" s="158"/>
      <c r="IZ211" s="158"/>
      <c r="JA211" s="158"/>
      <c r="JB211" s="158"/>
      <c r="JC211" s="158"/>
      <c r="JD211" s="158"/>
      <c r="JE211" s="158"/>
      <c r="JF211" s="158"/>
      <c r="JG211" s="158"/>
      <c r="JH211" s="158"/>
      <c r="JI211" s="158"/>
      <c r="JJ211" s="158"/>
      <c r="JK211" s="158"/>
      <c r="JL211" s="158"/>
      <c r="JM211" s="158"/>
      <c r="JN211" s="158"/>
      <c r="JO211" s="158"/>
      <c r="JP211" s="158"/>
      <c r="JQ211" s="158"/>
      <c r="JR211" s="158"/>
      <c r="JS211" s="158"/>
      <c r="JT211" s="158"/>
      <c r="JU211" s="158"/>
      <c r="JV211" s="158"/>
      <c r="JW211" s="158"/>
      <c r="JX211" s="158"/>
      <c r="JY211" s="158"/>
      <c r="JZ211" s="158"/>
      <c r="KA211" s="158"/>
      <c r="KB211" s="158"/>
      <c r="KC211" s="158"/>
      <c r="KD211" s="158"/>
      <c r="KE211" s="158"/>
      <c r="KF211" s="158"/>
      <c r="KG211" s="158"/>
      <c r="KH211" s="158"/>
      <c r="KI211" s="158"/>
      <c r="KJ211" s="158"/>
      <c r="KK211" s="158"/>
      <c r="KL211" s="158"/>
      <c r="KM211" s="158"/>
      <c r="KN211" s="158"/>
      <c r="KO211" s="158"/>
      <c r="KP211" s="158"/>
      <c r="KQ211" s="158"/>
      <c r="KR211" s="158"/>
      <c r="KS211" s="158"/>
      <c r="KT211" s="158"/>
      <c r="KU211" s="158"/>
      <c r="KV211" s="158"/>
      <c r="KW211" s="158"/>
      <c r="KX211" s="158"/>
      <c r="KY211" s="158"/>
      <c r="KZ211" s="158"/>
      <c r="LA211" s="158"/>
      <c r="LB211" s="158"/>
      <c r="LC211" s="158"/>
      <c r="LD211" s="158"/>
      <c r="LE211" s="158"/>
      <c r="LF211" s="158"/>
      <c r="LG211" s="158"/>
      <c r="LH211" s="158"/>
      <c r="LI211" s="158"/>
      <c r="LJ211" s="158"/>
      <c r="LK211" s="158"/>
      <c r="LL211" s="158"/>
      <c r="LM211" s="158"/>
      <c r="LN211" s="158"/>
      <c r="LO211" s="158"/>
      <c r="LP211" s="158"/>
      <c r="LQ211" s="158"/>
      <c r="LR211" s="158"/>
      <c r="LS211" s="158"/>
      <c r="LT211" s="158"/>
      <c r="LU211" s="158"/>
      <c r="LV211" s="158"/>
      <c r="LW211" s="158"/>
      <c r="LX211" s="158"/>
      <c r="LY211" s="158"/>
      <c r="LZ211" s="158"/>
      <c r="MA211" s="158"/>
      <c r="MB211" s="158"/>
      <c r="MC211" s="158"/>
      <c r="MD211" s="158"/>
      <c r="ME211" s="158"/>
      <c r="MF211" s="158"/>
      <c r="MG211" s="158"/>
      <c r="MH211" s="158"/>
      <c r="MI211" s="158"/>
      <c r="MJ211" s="158"/>
      <c r="MK211" s="158"/>
      <c r="ML211" s="158"/>
      <c r="MM211" s="158"/>
      <c r="MN211" s="158"/>
      <c r="MO211" s="158"/>
      <c r="MP211" s="158"/>
      <c r="MQ211" s="158"/>
      <c r="MR211" s="158"/>
      <c r="MS211" s="158"/>
      <c r="MT211" s="158"/>
      <c r="MU211" s="158"/>
      <c r="MV211" s="158"/>
      <c r="MW211" s="158"/>
      <c r="MX211" s="158"/>
      <c r="MY211" s="158"/>
      <c r="MZ211" s="158"/>
      <c r="NA211" s="158"/>
      <c r="NB211" s="158"/>
      <c r="NC211" s="158"/>
      <c r="ND211" s="158"/>
      <c r="NE211" s="158"/>
      <c r="NF211" s="158"/>
      <c r="NG211" s="158"/>
      <c r="NH211" s="158"/>
      <c r="NI211" s="158"/>
      <c r="NJ211" s="158"/>
      <c r="NK211" s="158"/>
      <c r="NL211" s="158"/>
      <c r="NM211" s="158"/>
      <c r="NN211" s="158"/>
      <c r="NO211" s="158"/>
      <c r="NP211" s="158"/>
      <c r="NQ211" s="158"/>
      <c r="NR211" s="158"/>
      <c r="NS211" s="158"/>
      <c r="NT211" s="158"/>
      <c r="NU211" s="158"/>
      <c r="NV211" s="158"/>
      <c r="NW211" s="158"/>
      <c r="NX211" s="158"/>
      <c r="NY211" s="158"/>
      <c r="NZ211" s="158"/>
      <c r="OA211" s="158"/>
      <c r="OB211" s="158"/>
      <c r="OC211" s="158"/>
      <c r="OD211" s="158"/>
      <c r="OE211" s="158"/>
      <c r="OF211" s="158"/>
      <c r="OG211" s="158"/>
      <c r="OH211" s="158"/>
      <c r="OI211" s="158"/>
      <c r="OJ211" s="158"/>
      <c r="OK211" s="158"/>
      <c r="OL211" s="158"/>
      <c r="OM211" s="158"/>
      <c r="ON211" s="158"/>
      <c r="OO211" s="158"/>
      <c r="OP211" s="158"/>
      <c r="OQ211" s="158"/>
      <c r="OR211" s="158"/>
      <c r="OS211" s="158"/>
      <c r="OT211" s="158"/>
      <c r="OU211" s="158"/>
      <c r="OV211" s="158"/>
      <c r="OW211" s="158"/>
      <c r="OX211" s="158"/>
      <c r="OY211" s="158"/>
      <c r="OZ211" s="158"/>
      <c r="PA211" s="158"/>
      <c r="PB211" s="158"/>
      <c r="PC211" s="158"/>
      <c r="PD211" s="158"/>
      <c r="PE211" s="158"/>
      <c r="PF211" s="158"/>
      <c r="PG211" s="158"/>
      <c r="PH211" s="158"/>
      <c r="PI211" s="158"/>
      <c r="PJ211" s="158"/>
      <c r="PK211" s="158"/>
      <c r="PL211" s="158"/>
      <c r="PM211" s="158"/>
      <c r="PN211" s="158"/>
      <c r="PO211" s="158"/>
      <c r="PP211" s="158"/>
      <c r="PQ211" s="158"/>
      <c r="PR211" s="158"/>
      <c r="PS211" s="158"/>
      <c r="PT211" s="158"/>
      <c r="PU211" s="158"/>
      <c r="PV211" s="158"/>
      <c r="PW211" s="158"/>
      <c r="PX211" s="158"/>
      <c r="PY211" s="158"/>
      <c r="PZ211" s="158"/>
      <c r="QA211" s="158"/>
      <c r="QB211" s="158"/>
      <c r="QC211" s="158"/>
      <c r="QD211" s="158"/>
      <c r="QE211" s="158"/>
      <c r="QF211" s="158"/>
      <c r="QG211" s="158"/>
      <c r="QH211" s="158"/>
      <c r="QI211" s="158"/>
      <c r="QJ211" s="158"/>
      <c r="QK211" s="158"/>
      <c r="QL211" s="158"/>
      <c r="QM211" s="158"/>
      <c r="QN211" s="158"/>
      <c r="QO211" s="158"/>
      <c r="QP211" s="158"/>
      <c r="QQ211" s="158"/>
      <c r="QR211" s="158"/>
      <c r="QS211" s="158"/>
      <c r="QT211" s="158"/>
      <c r="QU211" s="158"/>
      <c r="QV211" s="158"/>
      <c r="QW211" s="158"/>
      <c r="QX211" s="158"/>
      <c r="QY211" s="158"/>
      <c r="QZ211" s="158"/>
      <c r="RA211" s="158"/>
      <c r="RB211" s="158"/>
      <c r="RC211" s="158"/>
      <c r="RD211" s="158"/>
      <c r="RE211" s="158"/>
      <c r="RF211" s="158"/>
      <c r="RG211" s="158"/>
      <c r="RH211" s="158"/>
      <c r="RI211" s="158"/>
      <c r="RJ211" s="158"/>
      <c r="RK211" s="158"/>
      <c r="RL211" s="158"/>
      <c r="RM211" s="158"/>
      <c r="RN211" s="158"/>
      <c r="RO211" s="158"/>
      <c r="RP211" s="158"/>
      <c r="RQ211" s="158"/>
      <c r="RR211" s="158"/>
      <c r="RS211" s="158"/>
      <c r="RT211" s="158"/>
      <c r="RU211" s="158"/>
      <c r="RV211" s="158"/>
      <c r="RW211" s="158"/>
      <c r="RX211" s="158"/>
      <c r="RY211" s="158"/>
      <c r="RZ211" s="158"/>
      <c r="SA211" s="158"/>
      <c r="SB211" s="158"/>
      <c r="SC211" s="158"/>
      <c r="SD211" s="158"/>
      <c r="SE211" s="158"/>
      <c r="SF211" s="158"/>
      <c r="SG211" s="158"/>
      <c r="SH211" s="158"/>
      <c r="SI211" s="158"/>
      <c r="SJ211" s="158"/>
      <c r="SK211" s="158"/>
      <c r="SL211" s="158"/>
      <c r="SM211" s="158"/>
      <c r="SN211" s="158"/>
      <c r="SO211" s="158"/>
      <c r="SP211" s="158"/>
      <c r="SQ211" s="158"/>
      <c r="SR211" s="158"/>
      <c r="SS211" s="158"/>
      <c r="ST211" s="158"/>
      <c r="SU211" s="158"/>
      <c r="SV211" s="158"/>
      <c r="SW211" s="158"/>
      <c r="SX211" s="158"/>
      <c r="SY211" s="158"/>
      <c r="SZ211" s="158"/>
      <c r="TA211" s="158"/>
      <c r="TB211" s="158"/>
      <c r="TC211" s="158"/>
      <c r="TD211" s="158"/>
      <c r="TE211" s="158"/>
      <c r="TF211" s="158"/>
      <c r="TG211" s="158"/>
      <c r="TH211" s="158"/>
      <c r="TI211" s="158"/>
      <c r="TJ211" s="158"/>
      <c r="TK211" s="158"/>
      <c r="TL211" s="158"/>
      <c r="TM211" s="158"/>
      <c r="TN211" s="158"/>
      <c r="TO211" s="158"/>
      <c r="TP211" s="158"/>
      <c r="TQ211" s="158"/>
      <c r="TR211" s="158"/>
      <c r="TS211" s="158"/>
      <c r="TT211" s="158"/>
      <c r="TU211" s="158"/>
      <c r="TV211" s="158"/>
      <c r="TW211" s="158"/>
      <c r="TX211" s="158"/>
      <c r="TY211" s="158"/>
      <c r="TZ211" s="158"/>
      <c r="UA211" s="158"/>
      <c r="UB211" s="158"/>
      <c r="UC211" s="158"/>
      <c r="UD211" s="158"/>
      <c r="UE211" s="158"/>
      <c r="UF211" s="158"/>
      <c r="UG211" s="158"/>
      <c r="UH211" s="158"/>
      <c r="UI211" s="158"/>
      <c r="UJ211" s="158"/>
      <c r="UK211" s="158"/>
      <c r="UL211" s="158"/>
      <c r="UM211" s="158"/>
      <c r="UN211" s="158"/>
      <c r="UO211" s="158"/>
      <c r="UP211" s="158"/>
      <c r="UQ211" s="158"/>
      <c r="US211" s="158"/>
      <c r="UT211" s="158"/>
      <c r="UU211" s="158"/>
      <c r="UV211" s="158"/>
      <c r="UW211" s="158"/>
      <c r="UX211" s="158"/>
      <c r="UY211" s="158"/>
      <c r="UZ211" s="158"/>
      <c r="VA211" s="158"/>
      <c r="VB211" s="158"/>
      <c r="VC211" s="158"/>
      <c r="VD211" s="158"/>
      <c r="VE211" s="158"/>
      <c r="VF211" s="158"/>
      <c r="VG211" s="158"/>
      <c r="VH211" s="158"/>
      <c r="VI211" s="158"/>
      <c r="VJ211" s="158"/>
      <c r="VK211" s="158"/>
      <c r="VL211" s="158"/>
      <c r="VN211" s="158"/>
      <c r="VO211" s="158"/>
      <c r="VP211" s="158"/>
      <c r="VQ211" s="158"/>
      <c r="VR211" s="158"/>
      <c r="VS211" s="158"/>
      <c r="VT211" s="158"/>
      <c r="VU211" s="158"/>
      <c r="VV211" s="158"/>
      <c r="VW211" s="158"/>
      <c r="VX211" s="158"/>
      <c r="VY211" s="158"/>
      <c r="VZ211" s="158"/>
      <c r="WA211" s="158"/>
      <c r="WB211" s="158"/>
      <c r="WC211" s="158"/>
      <c r="WD211" s="158"/>
      <c r="WE211" s="158"/>
      <c r="WF211" s="158"/>
      <c r="WG211" s="158"/>
      <c r="WI211" s="158"/>
      <c r="WJ211" s="158"/>
      <c r="WK211" s="158"/>
      <c r="WL211" s="158"/>
      <c r="WM211" s="158"/>
      <c r="WN211" s="158"/>
      <c r="WO211" s="158"/>
      <c r="WP211" s="158"/>
      <c r="WQ211" s="158"/>
      <c r="WR211" s="158"/>
      <c r="WS211" s="158"/>
      <c r="WT211" s="158"/>
      <c r="WU211" s="158"/>
      <c r="WV211" s="158"/>
      <c r="WW211" s="158"/>
      <c r="WX211" s="158"/>
      <c r="WY211" s="158"/>
      <c r="WZ211" s="158"/>
      <c r="XA211" s="158"/>
      <c r="XB211" s="158"/>
      <c r="XD211" s="158"/>
      <c r="XE211" s="158"/>
      <c r="XF211" s="158"/>
      <c r="XG211" s="158"/>
      <c r="XH211" s="158"/>
      <c r="XI211" s="158"/>
      <c r="XJ211" s="158"/>
      <c r="XK211" s="158"/>
      <c r="XL211" s="158"/>
      <c r="XM211" s="158"/>
      <c r="XN211" s="158"/>
      <c r="XO211" s="158"/>
      <c r="XP211" s="158"/>
      <c r="XQ211" s="158"/>
      <c r="XR211" s="158"/>
      <c r="XS211" s="158"/>
      <c r="XT211" s="158"/>
      <c r="XU211" s="158"/>
      <c r="XV211" s="158"/>
      <c r="XW211" s="158"/>
      <c r="XY211" s="158"/>
      <c r="XZ211" s="158"/>
      <c r="YA211" s="158"/>
      <c r="YB211" s="158"/>
      <c r="YC211" s="158"/>
      <c r="YD211" s="158"/>
      <c r="YE211" s="158"/>
      <c r="YF211" s="158"/>
      <c r="YG211" s="158"/>
      <c r="YH211" s="158"/>
      <c r="YI211" s="158"/>
      <c r="YJ211" s="158"/>
      <c r="YK211" s="158"/>
      <c r="YL211" s="158"/>
      <c r="YM211" s="158"/>
      <c r="YN211" s="158"/>
      <c r="YO211" s="158"/>
      <c r="YP211" s="158"/>
      <c r="YQ211" s="158"/>
      <c r="YR211" s="158"/>
      <c r="YT211" s="158"/>
      <c r="YU211" s="158"/>
      <c r="YV211" s="158"/>
      <c r="YW211" s="158"/>
      <c r="YX211" s="158"/>
      <c r="YY211" s="158"/>
      <c r="YZ211" s="158"/>
      <c r="ZA211" s="158"/>
      <c r="ZB211" s="158"/>
      <c r="ZC211" s="158"/>
      <c r="ZD211" s="158"/>
      <c r="ZE211" s="158"/>
      <c r="ZF211" s="158"/>
      <c r="ZG211" s="158"/>
      <c r="ZH211" s="158"/>
      <c r="ZI211" s="158"/>
      <c r="ZJ211" s="158"/>
      <c r="ZK211" s="158"/>
      <c r="ZL211" s="158"/>
      <c r="ZM211" s="158"/>
      <c r="ZO211" s="158"/>
      <c r="ZP211" s="158"/>
      <c r="ZQ211" s="158"/>
      <c r="ZR211" s="158"/>
      <c r="ZS211" s="158"/>
      <c r="ZT211" s="158"/>
      <c r="ZU211" s="158"/>
      <c r="ZV211" s="158"/>
      <c r="ZW211" s="158"/>
      <c r="ZX211" s="158"/>
      <c r="ZY211" s="158"/>
      <c r="ZZ211" s="158"/>
      <c r="AAA211" s="158"/>
      <c r="AAB211" s="158"/>
      <c r="AAC211" s="158"/>
      <c r="AAD211" s="158"/>
      <c r="AAE211" s="158"/>
      <c r="AAF211" s="158"/>
      <c r="AAG211" s="158"/>
      <c r="AAH211" s="158"/>
      <c r="AAJ211" s="158"/>
      <c r="AAK211" s="158"/>
      <c r="AAL211" s="158"/>
      <c r="AAM211" s="158"/>
      <c r="AAN211" s="158"/>
      <c r="AAO211" s="158"/>
      <c r="AAP211" s="158"/>
      <c r="AAQ211" s="158"/>
      <c r="AAR211" s="158"/>
      <c r="AAS211" s="158"/>
      <c r="AAT211" s="158"/>
      <c r="AAU211" s="158"/>
      <c r="AAV211" s="158"/>
      <c r="AAW211" s="158"/>
      <c r="AAX211" s="158"/>
      <c r="AAY211" s="158"/>
      <c r="AAZ211" s="158"/>
      <c r="ABA211" s="158"/>
      <c r="ABB211" s="158"/>
      <c r="ABC211" s="158"/>
      <c r="ABE211" s="158"/>
      <c r="ABF211" s="158"/>
      <c r="ABG211" s="158"/>
      <c r="ABH211" s="158"/>
      <c r="ABI211" s="158"/>
      <c r="ABJ211" s="158"/>
      <c r="ABK211" s="158"/>
      <c r="ABL211" s="158"/>
      <c r="ABM211" s="158"/>
      <c r="ABN211" s="158"/>
      <c r="ABO211" s="158"/>
      <c r="ABP211" s="158"/>
      <c r="ABQ211" s="158"/>
      <c r="ABR211" s="158"/>
      <c r="ABS211" s="158"/>
      <c r="ABT211" s="158"/>
      <c r="ABU211" s="158"/>
      <c r="ABV211" s="158"/>
      <c r="ABW211" s="158"/>
      <c r="ABX211" s="158"/>
      <c r="ABZ211" s="158"/>
      <c r="ACA211" s="158"/>
      <c r="ACB211" s="158"/>
      <c r="ACC211" s="158"/>
      <c r="ACD211" s="158"/>
      <c r="ACE211" s="158"/>
      <c r="ACF211" s="158"/>
      <c r="ACG211" s="158"/>
      <c r="ACH211" s="158"/>
      <c r="ACI211" s="158"/>
      <c r="ACJ211" s="158"/>
      <c r="ACK211" s="158"/>
      <c r="ACL211" s="158"/>
      <c r="ACM211" s="158"/>
      <c r="ACN211" s="158"/>
      <c r="ACO211" s="158"/>
      <c r="ACP211" s="158"/>
      <c r="ACQ211" s="158"/>
      <c r="ACR211" s="158"/>
      <c r="ACS211" s="158"/>
      <c r="ACU211" s="158"/>
      <c r="ACV211" s="158"/>
      <c r="ACW211" s="158"/>
      <c r="ACX211" s="158"/>
      <c r="ACY211" s="158"/>
      <c r="ACZ211" s="158"/>
      <c r="ADA211" s="158"/>
      <c r="ADB211" s="158"/>
      <c r="ADC211" s="158"/>
      <c r="ADD211" s="158"/>
      <c r="ADE211" s="158"/>
      <c r="ADF211" s="158"/>
      <c r="ADG211" s="158"/>
      <c r="ADH211" s="158"/>
      <c r="ADI211" s="158"/>
      <c r="ADJ211" s="158"/>
      <c r="ADK211" s="158"/>
      <c r="ADL211" s="158"/>
      <c r="ADM211" s="158"/>
      <c r="ADN211" s="158"/>
      <c r="ADP211" s="158"/>
      <c r="ADQ211" s="158"/>
      <c r="ADR211" s="158"/>
      <c r="ADS211" s="158"/>
      <c r="ADT211" s="158"/>
      <c r="ADU211" s="158"/>
      <c r="ADV211" s="158"/>
      <c r="ADW211" s="158"/>
      <c r="ADX211" s="158"/>
      <c r="ADY211" s="158"/>
      <c r="ADZ211" s="158"/>
      <c r="AEA211" s="158"/>
      <c r="AEB211" s="158"/>
      <c r="AEC211" s="158"/>
      <c r="AED211" s="158"/>
      <c r="AEE211" s="158"/>
      <c r="AEF211" s="158"/>
      <c r="AEG211" s="158"/>
      <c r="AEH211" s="158"/>
      <c r="AEI211" s="158"/>
      <c r="AEK211" s="158"/>
      <c r="AEL211" s="158"/>
      <c r="AEM211" s="158"/>
      <c r="AEN211" s="158"/>
      <c r="AEO211" s="158"/>
      <c r="AEP211" s="158"/>
      <c r="AEQ211" s="158"/>
      <c r="AER211" s="158"/>
      <c r="AES211" s="158"/>
      <c r="AET211" s="158"/>
      <c r="AEU211" s="158"/>
      <c r="AEV211" s="158"/>
      <c r="AEW211" s="158"/>
      <c r="AEX211" s="158"/>
      <c r="AEY211" s="158"/>
      <c r="AEZ211" s="158"/>
      <c r="AFA211" s="158"/>
      <c r="AFB211" s="158"/>
      <c r="AFC211" s="158"/>
      <c r="AFD211" s="158"/>
    </row>
  </sheetData>
  <autoFilter ref="A6:AAY211"/>
  <mergeCells count="269">
    <mergeCell ref="ADW5:AEC5"/>
    <mergeCell ref="AED5:AEJ5"/>
    <mergeCell ref="AEK5:AEQ5"/>
    <mergeCell ref="AER5:AEX5"/>
    <mergeCell ref="AEY5:AFE5"/>
    <mergeCell ref="ACG5:ACM5"/>
    <mergeCell ref="ACN5:ACT5"/>
    <mergeCell ref="ACU5:ADA5"/>
    <mergeCell ref="ADB5:ADH5"/>
    <mergeCell ref="ADI5:ADO5"/>
    <mergeCell ref="ADP5:ADV5"/>
    <mergeCell ref="AAQ5:AAW5"/>
    <mergeCell ref="AAX5:ABD5"/>
    <mergeCell ref="ABE5:ABK5"/>
    <mergeCell ref="ABL5:ABR5"/>
    <mergeCell ref="ABS5:ABY5"/>
    <mergeCell ref="ABZ5:ACF5"/>
    <mergeCell ref="ZA5:ZG5"/>
    <mergeCell ref="ZH5:ZN5"/>
    <mergeCell ref="ZO5:ZU5"/>
    <mergeCell ref="ZV5:AAB5"/>
    <mergeCell ref="AAC5:AAI5"/>
    <mergeCell ref="AAJ5:AAP5"/>
    <mergeCell ref="XK5:XQ5"/>
    <mergeCell ref="XR5:XX5"/>
    <mergeCell ref="XY5:YE5"/>
    <mergeCell ref="YF5:YL5"/>
    <mergeCell ref="YM5:YS5"/>
    <mergeCell ref="YT5:YZ5"/>
    <mergeCell ref="VU5:WA5"/>
    <mergeCell ref="WB5:WH5"/>
    <mergeCell ref="WI5:WO5"/>
    <mergeCell ref="WP5:WV5"/>
    <mergeCell ref="WW5:XC5"/>
    <mergeCell ref="XD5:XJ5"/>
    <mergeCell ref="UE5:UK5"/>
    <mergeCell ref="UL5:UR5"/>
    <mergeCell ref="US5:UY5"/>
    <mergeCell ref="UZ5:VF5"/>
    <mergeCell ref="VG5:VM5"/>
    <mergeCell ref="VN5:VT5"/>
    <mergeCell ref="SO5:SU5"/>
    <mergeCell ref="SV5:TB5"/>
    <mergeCell ref="TC5:TI5"/>
    <mergeCell ref="TJ5:TP5"/>
    <mergeCell ref="TQ5:TW5"/>
    <mergeCell ref="TX5:UD5"/>
    <mergeCell ref="QY5:RE5"/>
    <mergeCell ref="RF5:RL5"/>
    <mergeCell ref="RM5:RS5"/>
    <mergeCell ref="RT5:RZ5"/>
    <mergeCell ref="SA5:SG5"/>
    <mergeCell ref="SH5:SN5"/>
    <mergeCell ref="PI5:PO5"/>
    <mergeCell ref="PP5:PV5"/>
    <mergeCell ref="PW5:QC5"/>
    <mergeCell ref="QD5:QJ5"/>
    <mergeCell ref="QK5:QQ5"/>
    <mergeCell ref="QR5:QX5"/>
    <mergeCell ref="NS5:NY5"/>
    <mergeCell ref="NZ5:OF5"/>
    <mergeCell ref="OG5:OM5"/>
    <mergeCell ref="ON5:OT5"/>
    <mergeCell ref="OU5:PA5"/>
    <mergeCell ref="PB5:PH5"/>
    <mergeCell ref="MC5:MI5"/>
    <mergeCell ref="MJ5:MP5"/>
    <mergeCell ref="MQ5:MW5"/>
    <mergeCell ref="MX5:ND5"/>
    <mergeCell ref="NE5:NK5"/>
    <mergeCell ref="NL5:NR5"/>
    <mergeCell ref="KM5:KS5"/>
    <mergeCell ref="KT5:KZ5"/>
    <mergeCell ref="LA5:LG5"/>
    <mergeCell ref="LH5:LN5"/>
    <mergeCell ref="LO5:LU5"/>
    <mergeCell ref="LV5:MB5"/>
    <mergeCell ref="IW5:JC5"/>
    <mergeCell ref="JD5:JJ5"/>
    <mergeCell ref="JK5:JQ5"/>
    <mergeCell ref="JR5:JX5"/>
    <mergeCell ref="JY5:KE5"/>
    <mergeCell ref="KF5:KL5"/>
    <mergeCell ref="HG5:HM5"/>
    <mergeCell ref="HN5:HT5"/>
    <mergeCell ref="HU5:IA5"/>
    <mergeCell ref="IB5:IH5"/>
    <mergeCell ref="II5:IO5"/>
    <mergeCell ref="IP5:IV5"/>
    <mergeCell ref="FQ5:FW5"/>
    <mergeCell ref="FX5:GD5"/>
    <mergeCell ref="GE5:GK5"/>
    <mergeCell ref="GL5:GR5"/>
    <mergeCell ref="GS5:GY5"/>
    <mergeCell ref="GZ5:HF5"/>
    <mergeCell ref="EA5:EG5"/>
    <mergeCell ref="EH5:EN5"/>
    <mergeCell ref="EO5:EU5"/>
    <mergeCell ref="EV5:FB5"/>
    <mergeCell ref="FC5:FI5"/>
    <mergeCell ref="FJ5:FP5"/>
    <mergeCell ref="CK5:CQ5"/>
    <mergeCell ref="CR5:CX5"/>
    <mergeCell ref="CY5:DE5"/>
    <mergeCell ref="DF5:DL5"/>
    <mergeCell ref="DM5:DS5"/>
    <mergeCell ref="DT5:DZ5"/>
    <mergeCell ref="AU5:BA5"/>
    <mergeCell ref="BB5:BH5"/>
    <mergeCell ref="BI5:BO5"/>
    <mergeCell ref="BP5:BV5"/>
    <mergeCell ref="BW5:CC5"/>
    <mergeCell ref="CD5:CJ5"/>
    <mergeCell ref="ADW4:AEC4"/>
    <mergeCell ref="AED4:AEJ4"/>
    <mergeCell ref="AEK4:AEQ4"/>
    <mergeCell ref="AAJ4:AAP4"/>
    <mergeCell ref="XK4:XQ4"/>
    <mergeCell ref="XR4:XX4"/>
    <mergeCell ref="XY4:YE4"/>
    <mergeCell ref="YF4:YL4"/>
    <mergeCell ref="YM4:YS4"/>
    <mergeCell ref="YT4:YZ4"/>
    <mergeCell ref="VU4:WA4"/>
    <mergeCell ref="WB4:WH4"/>
    <mergeCell ref="WI4:WO4"/>
    <mergeCell ref="WP4:WV4"/>
    <mergeCell ref="WW4:XC4"/>
    <mergeCell ref="XD4:XJ4"/>
    <mergeCell ref="UE4:UK4"/>
    <mergeCell ref="UL4:UR4"/>
    <mergeCell ref="AER4:AEX4"/>
    <mergeCell ref="AEY4:AFE4"/>
    <mergeCell ref="L5:R5"/>
    <mergeCell ref="S5:Y5"/>
    <mergeCell ref="Z5:AF5"/>
    <mergeCell ref="AG5:AM5"/>
    <mergeCell ref="AN5:AT5"/>
    <mergeCell ref="ACG4:ACM4"/>
    <mergeCell ref="ACN4:ACT4"/>
    <mergeCell ref="ACU4:ADA4"/>
    <mergeCell ref="ADB4:ADH4"/>
    <mergeCell ref="ADI4:ADO4"/>
    <mergeCell ref="ADP4:ADV4"/>
    <mergeCell ref="AAQ4:AAW4"/>
    <mergeCell ref="AAX4:ABD4"/>
    <mergeCell ref="ABE4:ABK4"/>
    <mergeCell ref="ABL4:ABR4"/>
    <mergeCell ref="ABS4:ABY4"/>
    <mergeCell ref="ABZ4:ACF4"/>
    <mergeCell ref="ZA4:ZG4"/>
    <mergeCell ref="ZH4:ZN4"/>
    <mergeCell ref="ZO4:ZU4"/>
    <mergeCell ref="ZV4:AAB4"/>
    <mergeCell ref="AAC4:AAI4"/>
    <mergeCell ref="US4:UY4"/>
    <mergeCell ref="UZ4:VF4"/>
    <mergeCell ref="VG4:VM4"/>
    <mergeCell ref="VN4:VT4"/>
    <mergeCell ref="SO4:SU4"/>
    <mergeCell ref="SV4:TB4"/>
    <mergeCell ref="TC4:TI4"/>
    <mergeCell ref="TJ4:TP4"/>
    <mergeCell ref="TQ4:TW4"/>
    <mergeCell ref="TX4:UD4"/>
    <mergeCell ref="QY4:RE4"/>
    <mergeCell ref="RF4:RL4"/>
    <mergeCell ref="RM4:RS4"/>
    <mergeCell ref="RT4:RZ4"/>
    <mergeCell ref="SA4:SG4"/>
    <mergeCell ref="SH4:SN4"/>
    <mergeCell ref="PI4:PO4"/>
    <mergeCell ref="PP4:PV4"/>
    <mergeCell ref="PW4:QC4"/>
    <mergeCell ref="QD4:QJ4"/>
    <mergeCell ref="QK4:QQ4"/>
    <mergeCell ref="QR4:QX4"/>
    <mergeCell ref="NS4:NY4"/>
    <mergeCell ref="NZ4:OF4"/>
    <mergeCell ref="OG4:OM4"/>
    <mergeCell ref="ON4:OT4"/>
    <mergeCell ref="OU4:PA4"/>
    <mergeCell ref="PB4:PH4"/>
    <mergeCell ref="MC4:MI4"/>
    <mergeCell ref="MJ4:MP4"/>
    <mergeCell ref="MQ4:MW4"/>
    <mergeCell ref="MX4:ND4"/>
    <mergeCell ref="NE4:NK4"/>
    <mergeCell ref="NL4:NR4"/>
    <mergeCell ref="KM4:KS4"/>
    <mergeCell ref="KT4:KZ4"/>
    <mergeCell ref="LA4:LG4"/>
    <mergeCell ref="LH4:LN4"/>
    <mergeCell ref="LO4:LU4"/>
    <mergeCell ref="LV4:MB4"/>
    <mergeCell ref="IW4:JC4"/>
    <mergeCell ref="JD4:JJ4"/>
    <mergeCell ref="JK4:JQ4"/>
    <mergeCell ref="JR4:JX4"/>
    <mergeCell ref="JY4:KE4"/>
    <mergeCell ref="KF4:KL4"/>
    <mergeCell ref="HU4:IA4"/>
    <mergeCell ref="IB4:IH4"/>
    <mergeCell ref="II4:IO4"/>
    <mergeCell ref="IP4:IV4"/>
    <mergeCell ref="FQ4:FW4"/>
    <mergeCell ref="FX4:GD4"/>
    <mergeCell ref="GE4:GK4"/>
    <mergeCell ref="GL4:GR4"/>
    <mergeCell ref="GS4:GY4"/>
    <mergeCell ref="GZ4:HF4"/>
    <mergeCell ref="BP4:BV4"/>
    <mergeCell ref="BW4:CC4"/>
    <mergeCell ref="CD4:CJ4"/>
    <mergeCell ref="ABE2:ACM2"/>
    <mergeCell ref="ACN2:ADO2"/>
    <mergeCell ref="ADP2:AEQ2"/>
    <mergeCell ref="WP2:XQ2"/>
    <mergeCell ref="XR2:YZ2"/>
    <mergeCell ref="ZA2:AAB2"/>
    <mergeCell ref="AAC2:ABD2"/>
    <mergeCell ref="EA4:EG4"/>
    <mergeCell ref="EH4:EN4"/>
    <mergeCell ref="EO4:EU4"/>
    <mergeCell ref="EV4:FB4"/>
    <mergeCell ref="FC4:FI4"/>
    <mergeCell ref="FJ4:FP4"/>
    <mergeCell ref="CK4:CQ4"/>
    <mergeCell ref="CR4:CX4"/>
    <mergeCell ref="CY4:DE4"/>
    <mergeCell ref="DF4:DL4"/>
    <mergeCell ref="DM4:DS4"/>
    <mergeCell ref="DT4:DZ4"/>
    <mergeCell ref="HG4:HM4"/>
    <mergeCell ref="HN4:HT4"/>
    <mergeCell ref="E3:G3"/>
    <mergeCell ref="E4:F4"/>
    <mergeCell ref="L4:R4"/>
    <mergeCell ref="S4:Y4"/>
    <mergeCell ref="Z4:AF4"/>
    <mergeCell ref="AG4:AM4"/>
    <mergeCell ref="AN4:AT4"/>
    <mergeCell ref="UE2:VF2"/>
    <mergeCell ref="VG2:WO2"/>
    <mergeCell ref="NE2:OF2"/>
    <mergeCell ref="OG2:PO2"/>
    <mergeCell ref="PP2:QQ2"/>
    <mergeCell ref="QR2:RS2"/>
    <mergeCell ref="RT2:TB2"/>
    <mergeCell ref="TC2:UD2"/>
    <mergeCell ref="GE2:HF2"/>
    <mergeCell ref="HG2:IO2"/>
    <mergeCell ref="IP2:JQ2"/>
    <mergeCell ref="JR2:KS2"/>
    <mergeCell ref="KT2:MB2"/>
    <mergeCell ref="MC2:ND2"/>
    <mergeCell ref="AU4:BA4"/>
    <mergeCell ref="BB4:BH4"/>
    <mergeCell ref="BI4:BO4"/>
    <mergeCell ref="M1:BH1"/>
    <mergeCell ref="BI1:PO1"/>
    <mergeCell ref="PP1:ADO1"/>
    <mergeCell ref="E2:F2"/>
    <mergeCell ref="M2:AF2"/>
    <mergeCell ref="AG2:BH2"/>
    <mergeCell ref="BI2:CQ2"/>
    <mergeCell ref="CR2:DS2"/>
    <mergeCell ref="DT2:EU2"/>
    <mergeCell ref="EV2:GD2"/>
  </mergeCells>
  <phoneticPr fontId="1" type="noConversion"/>
  <conditionalFormatting sqref="K116:K120 K122:K211 K6:K114">
    <cfRule type="expression" dxfId="11" priority="3">
      <formula>$I6&gt;$K6</formula>
    </cfRule>
  </conditionalFormatting>
  <conditionalFormatting sqref="L6:AFE26 L27:BN29 L34:CM35 CO34:AFE35 L30:AFE33 BP27:AFE29 L36:AFE211">
    <cfRule type="expression" dxfId="10" priority="4" stopIfTrue="1">
      <formula>L$3=$E$4</formula>
    </cfRule>
    <cfRule type="expression" dxfId="9" priority="5" stopIfTrue="1">
      <formula>AND(L$3&gt;=$F6,L$3&lt;$F6+$K6*$H6)</formula>
    </cfRule>
    <cfRule type="expression" dxfId="8" priority="6" stopIfTrue="1">
      <formula>AND(L$3&gt;=$F6,L$3&lt;=$F6+$H6-1)</formula>
    </cfRule>
  </conditionalFormatting>
  <conditionalFormatting sqref="K115">
    <cfRule type="expression" dxfId="7" priority="2">
      <formula>$I115&gt;$K115</formula>
    </cfRule>
  </conditionalFormatting>
  <conditionalFormatting sqref="K121">
    <cfRule type="expression" dxfId="6" priority="1">
      <formula>$I121&gt;$K121</formula>
    </cfRule>
  </conditionalFormatting>
  <conditionalFormatting sqref="CN34">
    <cfRule type="expression" dxfId="5" priority="7" stopIfTrue="1">
      <formula>CN$3=$E$4</formula>
    </cfRule>
    <cfRule type="expression" dxfId="4" priority="8" stopIfTrue="1">
      <formula>AND(CN$3&gt;=$F35,CN$3&lt;$F35+$K35*$H35)</formula>
    </cfRule>
    <cfRule type="expression" dxfId="3" priority="9" stopIfTrue="1">
      <formula>AND(CN$3&gt;=$F35,CN$3&lt;=$F35+$H35-1)</formula>
    </cfRule>
  </conditionalFormatting>
  <conditionalFormatting sqref="BO28:BO29">
    <cfRule type="expression" dxfId="2" priority="10" stopIfTrue="1">
      <formula>BO$3=$E$4</formula>
    </cfRule>
    <cfRule type="expression" dxfId="1" priority="11" stopIfTrue="1">
      <formula>AND(BO$3&gt;=$F27,BO$3&lt;$F27+$K27*$H27)</formula>
    </cfRule>
    <cfRule type="expression" dxfId="0" priority="12" stopIfTrue="1">
      <formula>AND(BO$3&gt;=$F27,BO$3&lt;=$F27+$H27-1)</formula>
    </cfRule>
  </conditionalFormatting>
  <pageMargins left="0.70866141732283472" right="0.70866141732283472" top="0.74803149606299213" bottom="0.74803149606299213" header="0.31496062992125984" footer="0.31496062992125984"/>
  <pageSetup paperSize="8" scale="7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V32"/>
  <sheetViews>
    <sheetView showGridLines="0" zoomScale="85" zoomScaleNormal="85" zoomScaleSheetLayoutView="85" workbookViewId="0">
      <selection sqref="A1:C1"/>
    </sheetView>
  </sheetViews>
  <sheetFormatPr defaultColWidth="9" defaultRowHeight="14.4"/>
  <cols>
    <col min="1" max="1" width="4.5" style="1" bestFit="1" customWidth="1"/>
    <col min="2" max="2" width="11.3984375" style="1" customWidth="1"/>
    <col min="3" max="3" width="27.5" style="1" customWidth="1"/>
    <col min="4" max="4" width="16.09765625" style="1" bestFit="1" customWidth="1"/>
    <col min="5" max="5" width="10.69921875" style="1" customWidth="1"/>
    <col min="6" max="6" width="5.3984375" style="1" customWidth="1"/>
    <col min="7" max="7" width="28.5" style="1" bestFit="1" customWidth="1"/>
    <col min="8" max="8" width="41" style="1" customWidth="1"/>
    <col min="9" max="9" width="21.5" style="1" bestFit="1" customWidth="1"/>
    <col min="10" max="12" width="7.19921875" style="1" customWidth="1"/>
    <col min="13" max="13" width="43.59765625" style="1" customWidth="1"/>
    <col min="14" max="16" width="7.19921875" style="1" customWidth="1"/>
    <col min="17" max="19" width="8.59765625" style="1" customWidth="1"/>
    <col min="20" max="20" width="9" style="1"/>
    <col min="21" max="22" width="10.796875" style="1" bestFit="1" customWidth="1"/>
    <col min="23" max="16384" width="9" style="1"/>
  </cols>
  <sheetData>
    <row r="1" spans="1:22" ht="33" customHeight="1">
      <c r="A1" s="367" t="s">
        <v>551</v>
      </c>
      <c r="B1" s="368"/>
      <c r="C1" s="369"/>
      <c r="D1" s="370" t="s">
        <v>238</v>
      </c>
      <c r="E1" s="371"/>
      <c r="F1" s="371"/>
      <c r="G1" s="371"/>
      <c r="H1" s="371"/>
      <c r="I1" s="371"/>
      <c r="J1" s="371"/>
      <c r="K1" s="371"/>
      <c r="L1" s="371"/>
      <c r="M1" s="372"/>
      <c r="N1" s="341" t="s">
        <v>12</v>
      </c>
      <c r="O1" s="341"/>
      <c r="P1" s="341"/>
      <c r="Q1" s="60" t="s">
        <v>229</v>
      </c>
      <c r="R1" s="60" t="s">
        <v>230</v>
      </c>
      <c r="S1" s="60" t="s">
        <v>231</v>
      </c>
    </row>
    <row r="2" spans="1:22" ht="33" customHeight="1">
      <c r="A2" s="367" t="s">
        <v>11</v>
      </c>
      <c r="B2" s="368"/>
      <c r="C2" s="369"/>
      <c r="D2" s="373"/>
      <c r="E2" s="374"/>
      <c r="F2" s="374"/>
      <c r="G2" s="374"/>
      <c r="H2" s="374"/>
      <c r="I2" s="374"/>
      <c r="J2" s="374"/>
      <c r="K2" s="374"/>
      <c r="L2" s="374"/>
      <c r="M2" s="375"/>
      <c r="N2" s="341" t="s">
        <v>428</v>
      </c>
      <c r="O2" s="341"/>
      <c r="P2" s="341"/>
      <c r="Q2" s="61" t="s">
        <v>232</v>
      </c>
      <c r="R2" s="61" t="s">
        <v>233</v>
      </c>
      <c r="S2" s="61" t="s">
        <v>234</v>
      </c>
    </row>
    <row r="3" spans="1:22" ht="33" customHeight="1">
      <c r="A3" s="364" t="s">
        <v>4</v>
      </c>
      <c r="B3" s="364" t="s">
        <v>16</v>
      </c>
      <c r="C3" s="341" t="s">
        <v>0</v>
      </c>
      <c r="D3" s="342" t="s">
        <v>181</v>
      </c>
      <c r="E3" s="342" t="s">
        <v>182</v>
      </c>
      <c r="F3" s="347" t="s">
        <v>240</v>
      </c>
      <c r="G3" s="348"/>
      <c r="H3" s="348"/>
      <c r="I3" s="342" t="s">
        <v>14</v>
      </c>
      <c r="J3" s="344" t="s">
        <v>8</v>
      </c>
      <c r="K3" s="344"/>
      <c r="L3" s="344"/>
      <c r="M3" s="345" t="s">
        <v>241</v>
      </c>
      <c r="N3" s="347" t="s">
        <v>10</v>
      </c>
      <c r="O3" s="348"/>
      <c r="P3" s="349"/>
      <c r="Q3" s="339" t="s">
        <v>2</v>
      </c>
      <c r="R3" s="341" t="s">
        <v>1</v>
      </c>
      <c r="S3" s="339" t="s">
        <v>13</v>
      </c>
    </row>
    <row r="4" spans="1:22" ht="33" customHeight="1">
      <c r="A4" s="365"/>
      <c r="B4" s="365"/>
      <c r="C4" s="341"/>
      <c r="D4" s="366"/>
      <c r="E4" s="366"/>
      <c r="F4" s="42" t="s">
        <v>15</v>
      </c>
      <c r="G4" s="44" t="s">
        <v>7</v>
      </c>
      <c r="H4" s="49" t="s">
        <v>3</v>
      </c>
      <c r="I4" s="343"/>
      <c r="J4" s="43" t="s">
        <v>5</v>
      </c>
      <c r="K4" s="43" t="s">
        <v>6</v>
      </c>
      <c r="L4" s="43" t="s">
        <v>9</v>
      </c>
      <c r="M4" s="346"/>
      <c r="N4" s="42" t="s">
        <v>5</v>
      </c>
      <c r="O4" s="42" t="s">
        <v>6</v>
      </c>
      <c r="P4" s="42" t="s">
        <v>9</v>
      </c>
      <c r="Q4" s="340"/>
      <c r="R4" s="341"/>
      <c r="S4" s="340"/>
    </row>
    <row r="5" spans="1:22" ht="52.95" hidden="1" customHeight="1">
      <c r="A5" s="36">
        <v>1</v>
      </c>
      <c r="B5" s="36"/>
      <c r="C5" s="37" t="s">
        <v>174</v>
      </c>
      <c r="D5" s="39" t="s">
        <v>183</v>
      </c>
      <c r="E5" s="39"/>
      <c r="F5" s="38">
        <v>1.3</v>
      </c>
      <c r="G5" s="37" t="s">
        <v>53</v>
      </c>
      <c r="H5" s="50" t="s">
        <v>178</v>
      </c>
      <c r="I5" s="40" t="s">
        <v>175</v>
      </c>
      <c r="J5" s="41">
        <v>4</v>
      </c>
      <c r="K5" s="41">
        <v>4</v>
      </c>
      <c r="L5" s="38">
        <f>J5*K5</f>
        <v>16</v>
      </c>
      <c r="M5" s="40" t="s">
        <v>176</v>
      </c>
      <c r="N5" s="38">
        <v>2</v>
      </c>
      <c r="O5" s="38">
        <v>4</v>
      </c>
      <c r="P5" s="38">
        <f>N5*O5</f>
        <v>8</v>
      </c>
      <c r="Q5" s="38" t="s">
        <v>179</v>
      </c>
      <c r="R5" s="38" t="s">
        <v>180</v>
      </c>
      <c r="S5" s="40"/>
    </row>
    <row r="6" spans="1:22" ht="39.9" customHeight="1">
      <c r="A6" s="55">
        <v>1</v>
      </c>
      <c r="B6" s="334" t="s">
        <v>17</v>
      </c>
      <c r="C6" s="52" t="s">
        <v>243</v>
      </c>
      <c r="D6" s="54" t="s">
        <v>242</v>
      </c>
      <c r="E6" s="53" t="s">
        <v>190</v>
      </c>
      <c r="F6" s="35">
        <v>1.3</v>
      </c>
      <c r="G6" s="51" t="s">
        <v>194</v>
      </c>
      <c r="H6" s="51" t="s">
        <v>212</v>
      </c>
      <c r="I6" s="48" t="s">
        <v>200</v>
      </c>
      <c r="J6" s="35">
        <v>2</v>
      </c>
      <c r="K6" s="35">
        <v>4</v>
      </c>
      <c r="L6" s="35">
        <v>8</v>
      </c>
      <c r="M6" s="48" t="s">
        <v>201</v>
      </c>
      <c r="N6" s="35">
        <v>1</v>
      </c>
      <c r="O6" s="35">
        <v>4</v>
      </c>
      <c r="P6" s="35">
        <v>4</v>
      </c>
      <c r="Q6" s="35" t="s">
        <v>566</v>
      </c>
      <c r="R6" s="35" t="s">
        <v>429</v>
      </c>
      <c r="S6" s="35"/>
    </row>
    <row r="7" spans="1:22" ht="39.9" customHeight="1">
      <c r="A7" s="2">
        <v>2</v>
      </c>
      <c r="B7" s="335"/>
      <c r="C7" s="337" t="s">
        <v>220</v>
      </c>
      <c r="D7" s="53" t="s">
        <v>221</v>
      </c>
      <c r="E7" s="53" t="s">
        <v>190</v>
      </c>
      <c r="F7" s="35">
        <v>4.0999999999999996</v>
      </c>
      <c r="G7" s="51" t="s">
        <v>195</v>
      </c>
      <c r="H7" s="51" t="s">
        <v>213</v>
      </c>
      <c r="I7" s="48" t="s">
        <v>200</v>
      </c>
      <c r="J7" s="35">
        <v>2</v>
      </c>
      <c r="K7" s="35">
        <v>2</v>
      </c>
      <c r="L7" s="35">
        <v>4</v>
      </c>
      <c r="M7" s="48" t="s">
        <v>208</v>
      </c>
      <c r="N7" s="35">
        <v>1</v>
      </c>
      <c r="O7" s="35">
        <v>2</v>
      </c>
      <c r="P7" s="35">
        <v>2</v>
      </c>
      <c r="Q7" s="35" t="s">
        <v>566</v>
      </c>
      <c r="R7" s="35" t="s">
        <v>429</v>
      </c>
      <c r="S7" s="35"/>
    </row>
    <row r="8" spans="1:22" ht="39.9" customHeight="1">
      <c r="A8" s="55">
        <v>3</v>
      </c>
      <c r="B8" s="335"/>
      <c r="C8" s="338"/>
      <c r="D8" s="53" t="s">
        <v>221</v>
      </c>
      <c r="E8" s="53" t="s">
        <v>190</v>
      </c>
      <c r="F8" s="35">
        <v>4.2</v>
      </c>
      <c r="G8" s="51" t="s">
        <v>196</v>
      </c>
      <c r="H8" s="51" t="s">
        <v>214</v>
      </c>
      <c r="I8" s="48" t="s">
        <v>200</v>
      </c>
      <c r="J8" s="35">
        <v>2</v>
      </c>
      <c r="K8" s="35">
        <v>2</v>
      </c>
      <c r="L8" s="35">
        <v>4</v>
      </c>
      <c r="M8" s="48" t="s">
        <v>209</v>
      </c>
      <c r="N8" s="35">
        <v>1</v>
      </c>
      <c r="O8" s="35">
        <v>2</v>
      </c>
      <c r="P8" s="35">
        <v>2</v>
      </c>
      <c r="Q8" s="35" t="s">
        <v>566</v>
      </c>
      <c r="R8" s="35" t="s">
        <v>429</v>
      </c>
      <c r="S8" s="35"/>
    </row>
    <row r="9" spans="1:22" ht="39.9" customHeight="1">
      <c r="A9" s="2">
        <v>4</v>
      </c>
      <c r="B9" s="335"/>
      <c r="C9" s="337" t="s">
        <v>191</v>
      </c>
      <c r="D9" s="54" t="s">
        <v>258</v>
      </c>
      <c r="E9" s="53" t="s">
        <v>190</v>
      </c>
      <c r="F9" s="35">
        <v>1.4</v>
      </c>
      <c r="G9" s="51" t="s">
        <v>54</v>
      </c>
      <c r="H9" s="51" t="s">
        <v>215</v>
      </c>
      <c r="I9" s="48" t="s">
        <v>175</v>
      </c>
      <c r="J9" s="35">
        <v>1</v>
      </c>
      <c r="K9" s="35">
        <v>2</v>
      </c>
      <c r="L9" s="35">
        <v>2</v>
      </c>
      <c r="M9" s="48" t="s">
        <v>202</v>
      </c>
      <c r="N9" s="35">
        <v>1</v>
      </c>
      <c r="O9" s="35">
        <v>2</v>
      </c>
      <c r="P9" s="35">
        <v>2</v>
      </c>
      <c r="Q9" s="35" t="s">
        <v>566</v>
      </c>
      <c r="R9" s="35" t="s">
        <v>429</v>
      </c>
      <c r="S9" s="35"/>
    </row>
    <row r="10" spans="1:22" ht="39.9" customHeight="1">
      <c r="A10" s="55">
        <v>5</v>
      </c>
      <c r="B10" s="336"/>
      <c r="C10" s="338"/>
      <c r="D10" s="54" t="s">
        <v>258</v>
      </c>
      <c r="E10" s="53" t="s">
        <v>190</v>
      </c>
      <c r="F10" s="35">
        <v>4.2</v>
      </c>
      <c r="G10" s="51" t="s">
        <v>196</v>
      </c>
      <c r="H10" s="51" t="s">
        <v>216</v>
      </c>
      <c r="I10" s="48" t="s">
        <v>175</v>
      </c>
      <c r="J10" s="35">
        <v>1</v>
      </c>
      <c r="K10" s="35">
        <v>3</v>
      </c>
      <c r="L10" s="35">
        <v>3</v>
      </c>
      <c r="M10" s="48" t="s">
        <v>203</v>
      </c>
      <c r="N10" s="35">
        <v>1</v>
      </c>
      <c r="O10" s="35">
        <v>3</v>
      </c>
      <c r="P10" s="35">
        <v>3</v>
      </c>
      <c r="Q10" s="35" t="s">
        <v>566</v>
      </c>
      <c r="R10" s="35" t="s">
        <v>429</v>
      </c>
      <c r="S10" s="35"/>
      <c r="U10" s="181"/>
      <c r="V10" s="181"/>
    </row>
    <row r="11" spans="1:22" ht="39.9" customHeight="1">
      <c r="A11" s="55">
        <v>6</v>
      </c>
      <c r="B11" s="334" t="s">
        <v>210</v>
      </c>
      <c r="C11" s="331" t="s">
        <v>257</v>
      </c>
      <c r="D11" s="53" t="s">
        <v>259</v>
      </c>
      <c r="E11" s="53" t="s">
        <v>190</v>
      </c>
      <c r="F11" s="35">
        <v>1.1000000000000001</v>
      </c>
      <c r="G11" s="51" t="s">
        <v>51</v>
      </c>
      <c r="H11" s="51" t="s">
        <v>260</v>
      </c>
      <c r="I11" s="48" t="s">
        <v>261</v>
      </c>
      <c r="J11" s="35">
        <v>1</v>
      </c>
      <c r="K11" s="35">
        <v>3</v>
      </c>
      <c r="L11" s="35">
        <v>3</v>
      </c>
      <c r="M11" s="48" t="s">
        <v>262</v>
      </c>
      <c r="N11" s="35">
        <v>1</v>
      </c>
      <c r="O11" s="35">
        <v>3</v>
      </c>
      <c r="P11" s="35">
        <v>3</v>
      </c>
      <c r="Q11" s="35" t="s">
        <v>567</v>
      </c>
      <c r="R11" s="35" t="s">
        <v>429</v>
      </c>
      <c r="S11" s="35"/>
    </row>
    <row r="12" spans="1:22" ht="39.9" customHeight="1">
      <c r="A12" s="2">
        <v>7</v>
      </c>
      <c r="B12" s="335"/>
      <c r="C12" s="333"/>
      <c r="D12" s="53" t="s">
        <v>259</v>
      </c>
      <c r="E12" s="53" t="s">
        <v>190</v>
      </c>
      <c r="F12" s="35">
        <v>1.3</v>
      </c>
      <c r="G12" s="56" t="s">
        <v>194</v>
      </c>
      <c r="H12" s="51" t="s">
        <v>217</v>
      </c>
      <c r="I12" s="48" t="s">
        <v>224</v>
      </c>
      <c r="J12" s="35">
        <v>3</v>
      </c>
      <c r="K12" s="35">
        <v>2</v>
      </c>
      <c r="L12" s="35">
        <v>6</v>
      </c>
      <c r="M12" s="48" t="s">
        <v>205</v>
      </c>
      <c r="N12" s="35">
        <v>2</v>
      </c>
      <c r="O12" s="35">
        <v>2</v>
      </c>
      <c r="P12" s="35">
        <v>4</v>
      </c>
      <c r="Q12" s="35" t="s">
        <v>567</v>
      </c>
      <c r="R12" s="35" t="s">
        <v>429</v>
      </c>
      <c r="S12" s="35"/>
    </row>
    <row r="13" spans="1:22" ht="39.9" customHeight="1">
      <c r="A13" s="55">
        <v>8</v>
      </c>
      <c r="B13" s="335"/>
      <c r="C13" s="331" t="s">
        <v>263</v>
      </c>
      <c r="D13" s="53" t="s">
        <v>264</v>
      </c>
      <c r="E13" s="53" t="s">
        <v>190</v>
      </c>
      <c r="F13" s="35">
        <v>1.1000000000000001</v>
      </c>
      <c r="G13" s="51" t="s">
        <v>51</v>
      </c>
      <c r="H13" s="51" t="s">
        <v>260</v>
      </c>
      <c r="I13" s="48" t="s">
        <v>261</v>
      </c>
      <c r="J13" s="35">
        <v>1</v>
      </c>
      <c r="K13" s="35">
        <v>3</v>
      </c>
      <c r="L13" s="35">
        <v>3</v>
      </c>
      <c r="M13" s="48" t="s">
        <v>271</v>
      </c>
      <c r="N13" s="35">
        <v>1</v>
      </c>
      <c r="O13" s="35">
        <v>3</v>
      </c>
      <c r="P13" s="35">
        <v>3</v>
      </c>
      <c r="Q13" s="35" t="s">
        <v>567</v>
      </c>
      <c r="R13" s="35" t="s">
        <v>429</v>
      </c>
      <c r="S13" s="35"/>
    </row>
    <row r="14" spans="1:22" ht="39.9" customHeight="1">
      <c r="A14" s="2">
        <v>9</v>
      </c>
      <c r="B14" s="335"/>
      <c r="C14" s="332"/>
      <c r="D14" s="63" t="s">
        <v>264</v>
      </c>
      <c r="E14" s="53" t="s">
        <v>190</v>
      </c>
      <c r="F14" s="35">
        <v>1.4</v>
      </c>
      <c r="G14" s="51" t="s">
        <v>54</v>
      </c>
      <c r="H14" s="51" t="s">
        <v>215</v>
      </c>
      <c r="I14" s="48" t="s">
        <v>175</v>
      </c>
      <c r="J14" s="35">
        <v>1</v>
      </c>
      <c r="K14" s="35">
        <v>2</v>
      </c>
      <c r="L14" s="35">
        <v>2</v>
      </c>
      <c r="M14" s="48" t="s">
        <v>202</v>
      </c>
      <c r="N14" s="35">
        <v>1</v>
      </c>
      <c r="O14" s="35">
        <v>2</v>
      </c>
      <c r="P14" s="35">
        <v>2</v>
      </c>
      <c r="Q14" s="35" t="s">
        <v>567</v>
      </c>
      <c r="R14" s="35" t="s">
        <v>429</v>
      </c>
      <c r="S14" s="35"/>
    </row>
    <row r="15" spans="1:22" ht="39.9" customHeight="1">
      <c r="A15" s="55">
        <v>10</v>
      </c>
      <c r="B15" s="335"/>
      <c r="C15" s="332"/>
      <c r="D15" s="63" t="s">
        <v>264</v>
      </c>
      <c r="E15" s="53" t="s">
        <v>190</v>
      </c>
      <c r="F15" s="35">
        <v>4.2</v>
      </c>
      <c r="G15" s="51" t="s">
        <v>196</v>
      </c>
      <c r="H15" s="51" t="s">
        <v>216</v>
      </c>
      <c r="I15" s="48" t="s">
        <v>175</v>
      </c>
      <c r="J15" s="35">
        <v>1</v>
      </c>
      <c r="K15" s="35">
        <v>3</v>
      </c>
      <c r="L15" s="35">
        <v>3</v>
      </c>
      <c r="M15" s="48" t="s">
        <v>203</v>
      </c>
      <c r="N15" s="35">
        <v>1</v>
      </c>
      <c r="O15" s="35">
        <v>3</v>
      </c>
      <c r="P15" s="35">
        <v>3</v>
      </c>
      <c r="Q15" s="35" t="s">
        <v>567</v>
      </c>
      <c r="R15" s="35" t="s">
        <v>429</v>
      </c>
      <c r="S15" s="35"/>
    </row>
    <row r="16" spans="1:22" ht="39.9" customHeight="1">
      <c r="A16" s="55">
        <v>11</v>
      </c>
      <c r="B16" s="335"/>
      <c r="C16" s="333"/>
      <c r="D16" s="53" t="s">
        <v>265</v>
      </c>
      <c r="E16" s="53" t="s">
        <v>190</v>
      </c>
      <c r="F16" s="35">
        <v>3.4</v>
      </c>
      <c r="G16" s="62" t="s">
        <v>63</v>
      </c>
      <c r="H16" s="51" t="s">
        <v>217</v>
      </c>
      <c r="I16" s="48" t="s">
        <v>224</v>
      </c>
      <c r="J16" s="35">
        <v>3</v>
      </c>
      <c r="K16" s="35">
        <v>2</v>
      </c>
      <c r="L16" s="35">
        <v>6</v>
      </c>
      <c r="M16" s="48" t="s">
        <v>205</v>
      </c>
      <c r="N16" s="35">
        <v>2</v>
      </c>
      <c r="O16" s="35">
        <v>2</v>
      </c>
      <c r="P16" s="35">
        <v>4</v>
      </c>
      <c r="Q16" s="35" t="s">
        <v>567</v>
      </c>
      <c r="R16" s="35" t="s">
        <v>429</v>
      </c>
      <c r="S16" s="35"/>
    </row>
    <row r="17" spans="1:22" ht="39.9" customHeight="1">
      <c r="A17" s="2">
        <v>12</v>
      </c>
      <c r="B17" s="335"/>
      <c r="C17" s="331" t="s">
        <v>266</v>
      </c>
      <c r="D17" s="54" t="s">
        <v>265</v>
      </c>
      <c r="E17" s="53" t="s">
        <v>190</v>
      </c>
      <c r="F17" s="35">
        <v>1.2</v>
      </c>
      <c r="G17" s="51" t="s">
        <v>51</v>
      </c>
      <c r="H17" s="51" t="s">
        <v>52</v>
      </c>
      <c r="I17" s="48" t="s">
        <v>244</v>
      </c>
      <c r="J17" s="35">
        <v>2</v>
      </c>
      <c r="K17" s="35">
        <v>2</v>
      </c>
      <c r="L17" s="35">
        <v>4</v>
      </c>
      <c r="M17" s="48" t="s">
        <v>267</v>
      </c>
      <c r="N17" s="35">
        <v>1</v>
      </c>
      <c r="O17" s="35">
        <v>2</v>
      </c>
      <c r="P17" s="35">
        <v>2</v>
      </c>
      <c r="Q17" s="35" t="s">
        <v>567</v>
      </c>
      <c r="R17" s="35" t="s">
        <v>429</v>
      </c>
      <c r="S17" s="35"/>
    </row>
    <row r="18" spans="1:22" ht="39.9" customHeight="1">
      <c r="A18" s="55">
        <v>13</v>
      </c>
      <c r="B18" s="335"/>
      <c r="C18" s="332"/>
      <c r="D18" s="63" t="s">
        <v>265</v>
      </c>
      <c r="E18" s="53" t="s">
        <v>190</v>
      </c>
      <c r="F18" s="35">
        <v>1.3</v>
      </c>
      <c r="G18" s="56" t="s">
        <v>194</v>
      </c>
      <c r="H18" s="51" t="s">
        <v>217</v>
      </c>
      <c r="I18" s="48" t="s">
        <v>224</v>
      </c>
      <c r="J18" s="35">
        <v>3</v>
      </c>
      <c r="K18" s="35">
        <v>2</v>
      </c>
      <c r="L18" s="35">
        <v>6</v>
      </c>
      <c r="M18" s="48" t="s">
        <v>205</v>
      </c>
      <c r="N18" s="35">
        <v>2</v>
      </c>
      <c r="O18" s="35">
        <v>2</v>
      </c>
      <c r="P18" s="35">
        <v>4</v>
      </c>
      <c r="Q18" s="35" t="s">
        <v>567</v>
      </c>
      <c r="R18" s="35" t="s">
        <v>429</v>
      </c>
      <c r="S18" s="35"/>
    </row>
    <row r="19" spans="1:22" ht="39.9" customHeight="1">
      <c r="A19" s="2">
        <v>14</v>
      </c>
      <c r="B19" s="335"/>
      <c r="C19" s="332"/>
      <c r="D19" s="63" t="s">
        <v>265</v>
      </c>
      <c r="E19" s="53" t="s">
        <v>190</v>
      </c>
      <c r="F19" s="35">
        <v>1.5</v>
      </c>
      <c r="G19" s="51" t="s">
        <v>55</v>
      </c>
      <c r="H19" s="51" t="s">
        <v>268</v>
      </c>
      <c r="I19" s="48" t="s">
        <v>244</v>
      </c>
      <c r="J19" s="35">
        <v>1</v>
      </c>
      <c r="K19" s="35">
        <v>2</v>
      </c>
      <c r="L19" s="35">
        <v>2</v>
      </c>
      <c r="M19" s="48" t="s">
        <v>205</v>
      </c>
      <c r="N19" s="35">
        <v>1</v>
      </c>
      <c r="O19" s="35">
        <v>2</v>
      </c>
      <c r="P19" s="35">
        <v>2</v>
      </c>
      <c r="Q19" s="35" t="s">
        <v>567</v>
      </c>
      <c r="R19" s="35" t="s">
        <v>429</v>
      </c>
      <c r="S19" s="35"/>
    </row>
    <row r="20" spans="1:22" ht="39.9" customHeight="1">
      <c r="A20" s="55">
        <v>15</v>
      </c>
      <c r="B20" s="335"/>
      <c r="C20" s="333"/>
      <c r="D20" s="53" t="s">
        <v>265</v>
      </c>
      <c r="E20" s="53" t="s">
        <v>190</v>
      </c>
      <c r="F20" s="35">
        <v>3.4</v>
      </c>
      <c r="G20" s="62" t="s">
        <v>63</v>
      </c>
      <c r="H20" s="51" t="s">
        <v>217</v>
      </c>
      <c r="I20" s="48" t="s">
        <v>224</v>
      </c>
      <c r="J20" s="35">
        <v>3</v>
      </c>
      <c r="K20" s="35">
        <v>2</v>
      </c>
      <c r="L20" s="35">
        <v>6</v>
      </c>
      <c r="M20" s="48" t="s">
        <v>205</v>
      </c>
      <c r="N20" s="35">
        <v>2</v>
      </c>
      <c r="O20" s="35">
        <v>2</v>
      </c>
      <c r="P20" s="35">
        <v>4</v>
      </c>
      <c r="Q20" s="35" t="s">
        <v>567</v>
      </c>
      <c r="R20" s="35" t="s">
        <v>429</v>
      </c>
      <c r="S20" s="35"/>
    </row>
    <row r="21" spans="1:22" ht="39.9" customHeight="1">
      <c r="A21" s="55">
        <v>16</v>
      </c>
      <c r="B21" s="334" t="s">
        <v>211</v>
      </c>
      <c r="C21" s="337" t="s">
        <v>270</v>
      </c>
      <c r="D21" s="63" t="s">
        <v>265</v>
      </c>
      <c r="E21" s="53" t="s">
        <v>190</v>
      </c>
      <c r="F21" s="35">
        <v>1.5</v>
      </c>
      <c r="G21" s="51" t="s">
        <v>55</v>
      </c>
      <c r="H21" s="51" t="s">
        <v>268</v>
      </c>
      <c r="I21" s="48" t="s">
        <v>244</v>
      </c>
      <c r="J21" s="35">
        <v>1</v>
      </c>
      <c r="K21" s="35">
        <v>2</v>
      </c>
      <c r="L21" s="35">
        <v>2</v>
      </c>
      <c r="M21" s="48" t="s">
        <v>205</v>
      </c>
      <c r="N21" s="35">
        <v>1</v>
      </c>
      <c r="O21" s="35">
        <v>2</v>
      </c>
      <c r="P21" s="35">
        <v>2</v>
      </c>
      <c r="Q21" s="35" t="s">
        <v>568</v>
      </c>
      <c r="R21" s="35" t="s">
        <v>570</v>
      </c>
      <c r="S21" s="35"/>
    </row>
    <row r="22" spans="1:22" ht="39.9" customHeight="1">
      <c r="A22" s="2">
        <v>17</v>
      </c>
      <c r="B22" s="335"/>
      <c r="C22" s="338"/>
      <c r="D22" s="53" t="s">
        <v>265</v>
      </c>
      <c r="E22" s="53" t="s">
        <v>190</v>
      </c>
      <c r="F22" s="35">
        <v>3.4</v>
      </c>
      <c r="G22" s="62" t="s">
        <v>63</v>
      </c>
      <c r="H22" s="51" t="s">
        <v>217</v>
      </c>
      <c r="I22" s="48" t="s">
        <v>224</v>
      </c>
      <c r="J22" s="35">
        <v>3</v>
      </c>
      <c r="K22" s="35">
        <v>2</v>
      </c>
      <c r="L22" s="35">
        <v>6</v>
      </c>
      <c r="M22" s="48" t="s">
        <v>205</v>
      </c>
      <c r="N22" s="35">
        <v>2</v>
      </c>
      <c r="O22" s="35">
        <v>2</v>
      </c>
      <c r="P22" s="35">
        <v>4</v>
      </c>
      <c r="Q22" s="35" t="s">
        <v>568</v>
      </c>
      <c r="R22" s="35" t="s">
        <v>570</v>
      </c>
      <c r="S22" s="35"/>
    </row>
    <row r="23" spans="1:22" ht="39.9" customHeight="1">
      <c r="A23" s="55">
        <v>18</v>
      </c>
      <c r="B23" s="335"/>
      <c r="C23" s="57" t="s">
        <v>222</v>
      </c>
      <c r="D23" s="53" t="s">
        <v>192</v>
      </c>
      <c r="E23" s="53" t="s">
        <v>190</v>
      </c>
      <c r="F23" s="35">
        <v>2.1</v>
      </c>
      <c r="G23" s="51" t="s">
        <v>57</v>
      </c>
      <c r="H23" s="51" t="s">
        <v>197</v>
      </c>
      <c r="I23" s="48" t="s">
        <v>225</v>
      </c>
      <c r="J23" s="35">
        <v>2</v>
      </c>
      <c r="K23" s="35">
        <v>2</v>
      </c>
      <c r="L23" s="35">
        <v>4</v>
      </c>
      <c r="M23" s="48" t="s">
        <v>206</v>
      </c>
      <c r="N23" s="35">
        <v>2</v>
      </c>
      <c r="O23" s="35">
        <v>1</v>
      </c>
      <c r="P23" s="35">
        <v>2</v>
      </c>
      <c r="Q23" s="35" t="s">
        <v>568</v>
      </c>
      <c r="R23" s="35" t="s">
        <v>570</v>
      </c>
      <c r="S23" s="35"/>
    </row>
    <row r="24" spans="1:22" ht="39.9" customHeight="1">
      <c r="A24" s="2">
        <v>19</v>
      </c>
      <c r="B24" s="336"/>
      <c r="C24" s="57" t="s">
        <v>223</v>
      </c>
      <c r="D24" s="53" t="s">
        <v>192</v>
      </c>
      <c r="E24" s="53" t="s">
        <v>190</v>
      </c>
      <c r="F24" s="35">
        <v>2.1</v>
      </c>
      <c r="G24" s="51" t="s">
        <v>57</v>
      </c>
      <c r="H24" s="51" t="s">
        <v>197</v>
      </c>
      <c r="I24" s="48" t="s">
        <v>225</v>
      </c>
      <c r="J24" s="35">
        <v>2</v>
      </c>
      <c r="K24" s="35">
        <v>2</v>
      </c>
      <c r="L24" s="35">
        <v>4</v>
      </c>
      <c r="M24" s="48" t="s">
        <v>206</v>
      </c>
      <c r="N24" s="35">
        <v>2</v>
      </c>
      <c r="O24" s="35">
        <v>1</v>
      </c>
      <c r="P24" s="35">
        <v>2</v>
      </c>
      <c r="Q24" s="35" t="s">
        <v>568</v>
      </c>
      <c r="R24" s="35" t="s">
        <v>570</v>
      </c>
      <c r="S24" s="35"/>
      <c r="U24" s="182"/>
      <c r="V24" s="182"/>
    </row>
    <row r="25" spans="1:22" ht="39.9" customHeight="1">
      <c r="A25" s="55">
        <v>20</v>
      </c>
      <c r="B25" s="334" t="s">
        <v>199</v>
      </c>
      <c r="C25" s="331" t="s">
        <v>269</v>
      </c>
      <c r="D25" s="53" t="s">
        <v>193</v>
      </c>
      <c r="E25" s="53" t="s">
        <v>190</v>
      </c>
      <c r="F25" s="35">
        <v>3.2</v>
      </c>
      <c r="G25" s="51" t="s">
        <v>61</v>
      </c>
      <c r="H25" s="51" t="s">
        <v>218</v>
      </c>
      <c r="I25" s="48" t="s">
        <v>198</v>
      </c>
      <c r="J25" s="35">
        <v>2</v>
      </c>
      <c r="K25" s="35">
        <v>2</v>
      </c>
      <c r="L25" s="35">
        <v>4</v>
      </c>
      <c r="M25" s="48" t="s">
        <v>226</v>
      </c>
      <c r="N25" s="35">
        <v>2</v>
      </c>
      <c r="O25" s="35">
        <v>2</v>
      </c>
      <c r="P25" s="35">
        <v>4</v>
      </c>
      <c r="Q25" s="35" t="s">
        <v>569</v>
      </c>
      <c r="R25" s="35" t="s">
        <v>570</v>
      </c>
      <c r="S25" s="35"/>
    </row>
    <row r="26" spans="1:22" ht="39.9" customHeight="1">
      <c r="A26" s="55">
        <v>21</v>
      </c>
      <c r="B26" s="335"/>
      <c r="C26" s="332"/>
      <c r="D26" s="53" t="s">
        <v>193</v>
      </c>
      <c r="E26" s="53" t="s">
        <v>190</v>
      </c>
      <c r="F26" s="35">
        <v>3.4</v>
      </c>
      <c r="G26" s="51" t="s">
        <v>63</v>
      </c>
      <c r="H26" s="51" t="s">
        <v>219</v>
      </c>
      <c r="I26" s="48" t="s">
        <v>227</v>
      </c>
      <c r="J26" s="35">
        <v>2</v>
      </c>
      <c r="K26" s="35">
        <v>2</v>
      </c>
      <c r="L26" s="35">
        <v>4</v>
      </c>
      <c r="M26" s="48" t="s">
        <v>204</v>
      </c>
      <c r="N26" s="35">
        <v>2</v>
      </c>
      <c r="O26" s="35">
        <v>2</v>
      </c>
      <c r="P26" s="35">
        <v>4</v>
      </c>
      <c r="Q26" s="35" t="s">
        <v>569</v>
      </c>
      <c r="R26" s="35" t="s">
        <v>570</v>
      </c>
      <c r="S26" s="35"/>
      <c r="U26" s="181"/>
    </row>
    <row r="27" spans="1:22" ht="39.9" customHeight="1">
      <c r="A27" s="2">
        <v>22</v>
      </c>
      <c r="B27" s="336"/>
      <c r="C27" s="333"/>
      <c r="D27" s="53" t="s">
        <v>193</v>
      </c>
      <c r="E27" s="53" t="s">
        <v>190</v>
      </c>
      <c r="F27" s="35">
        <v>4.0999999999999996</v>
      </c>
      <c r="G27" s="51" t="s">
        <v>195</v>
      </c>
      <c r="H27" s="51" t="s">
        <v>272</v>
      </c>
      <c r="I27" s="48" t="s">
        <v>198</v>
      </c>
      <c r="J27" s="35">
        <v>2</v>
      </c>
      <c r="K27" s="35">
        <v>2</v>
      </c>
      <c r="L27" s="35">
        <v>4</v>
      </c>
      <c r="M27" s="48" t="s">
        <v>207</v>
      </c>
      <c r="N27" s="35">
        <v>2</v>
      </c>
      <c r="O27" s="35">
        <v>2</v>
      </c>
      <c r="P27" s="35">
        <v>4</v>
      </c>
      <c r="Q27" s="35" t="s">
        <v>569</v>
      </c>
      <c r="R27" s="35" t="s">
        <v>570</v>
      </c>
      <c r="S27" s="35"/>
      <c r="U27" s="181"/>
    </row>
    <row r="28" spans="1:22" ht="25.2" customHeight="1">
      <c r="A28" s="350" t="s">
        <v>184</v>
      </c>
      <c r="B28" s="351"/>
      <c r="C28" s="352"/>
      <c r="D28" s="359" t="s">
        <v>185</v>
      </c>
      <c r="E28" s="360"/>
      <c r="F28" s="361"/>
      <c r="G28" s="362"/>
      <c r="H28" s="362"/>
      <c r="I28" s="362"/>
      <c r="J28" s="362"/>
      <c r="K28" s="362"/>
      <c r="L28" s="362"/>
      <c r="M28" s="363"/>
      <c r="N28" s="45" t="s">
        <v>186</v>
      </c>
      <c r="O28" s="46"/>
      <c r="P28" s="46"/>
      <c r="Q28" s="46"/>
      <c r="R28" s="46"/>
      <c r="S28" s="47"/>
    </row>
    <row r="29" spans="1:22" ht="25.2" customHeight="1">
      <c r="A29" s="353"/>
      <c r="B29" s="354"/>
      <c r="C29" s="355"/>
      <c r="D29" s="359" t="s">
        <v>187</v>
      </c>
      <c r="E29" s="360"/>
      <c r="F29" s="361"/>
      <c r="G29" s="362"/>
      <c r="H29" s="362"/>
      <c r="I29" s="362"/>
      <c r="J29" s="362"/>
      <c r="K29" s="362"/>
      <c r="L29" s="362"/>
      <c r="M29" s="363"/>
      <c r="N29" s="45" t="s">
        <v>186</v>
      </c>
      <c r="O29" s="46"/>
      <c r="P29" s="46"/>
      <c r="Q29" s="46"/>
      <c r="R29" s="46"/>
      <c r="S29" s="47"/>
    </row>
    <row r="30" spans="1:22" ht="25.2" customHeight="1">
      <c r="A30" s="353"/>
      <c r="B30" s="354"/>
      <c r="C30" s="355"/>
      <c r="D30" s="359" t="s">
        <v>129</v>
      </c>
      <c r="E30" s="360"/>
      <c r="F30" s="361"/>
      <c r="G30" s="362"/>
      <c r="H30" s="362"/>
      <c r="I30" s="362"/>
      <c r="J30" s="362"/>
      <c r="K30" s="362"/>
      <c r="L30" s="362"/>
      <c r="M30" s="363"/>
      <c r="N30" s="45" t="s">
        <v>186</v>
      </c>
      <c r="O30" s="46"/>
      <c r="P30" s="46"/>
      <c r="Q30" s="46"/>
      <c r="R30" s="46"/>
      <c r="S30" s="47"/>
    </row>
    <row r="31" spans="1:22" ht="25.2" customHeight="1">
      <c r="A31" s="353"/>
      <c r="B31" s="354"/>
      <c r="C31" s="355"/>
      <c r="D31" s="359" t="s">
        <v>188</v>
      </c>
      <c r="E31" s="360"/>
      <c r="F31" s="361"/>
      <c r="G31" s="362"/>
      <c r="H31" s="362"/>
      <c r="I31" s="362"/>
      <c r="J31" s="362"/>
      <c r="K31" s="362"/>
      <c r="L31" s="362"/>
      <c r="M31" s="363"/>
      <c r="N31" s="45" t="s">
        <v>186</v>
      </c>
      <c r="O31" s="46"/>
      <c r="P31" s="46"/>
      <c r="Q31" s="46"/>
      <c r="R31" s="46"/>
      <c r="S31" s="47"/>
    </row>
    <row r="32" spans="1:22" ht="25.2" customHeight="1">
      <c r="A32" s="356"/>
      <c r="B32" s="357"/>
      <c r="C32" s="358"/>
      <c r="D32" s="359" t="s">
        <v>189</v>
      </c>
      <c r="E32" s="360"/>
      <c r="F32" s="361"/>
      <c r="G32" s="362"/>
      <c r="H32" s="362"/>
      <c r="I32" s="362"/>
      <c r="J32" s="362"/>
      <c r="K32" s="362"/>
      <c r="L32" s="362"/>
      <c r="M32" s="362"/>
      <c r="N32" s="362"/>
      <c r="O32" s="362"/>
      <c r="P32" s="362"/>
      <c r="Q32" s="362"/>
      <c r="R32" s="362"/>
      <c r="S32" s="363"/>
    </row>
  </sheetData>
  <mergeCells count="40">
    <mergeCell ref="A1:C1"/>
    <mergeCell ref="D1:M2"/>
    <mergeCell ref="N1:P1"/>
    <mergeCell ref="A2:C2"/>
    <mergeCell ref="N2:P2"/>
    <mergeCell ref="A3:A4"/>
    <mergeCell ref="B3:B4"/>
    <mergeCell ref="C3:C4"/>
    <mergeCell ref="D3:D4"/>
    <mergeCell ref="E3:E4"/>
    <mergeCell ref="A28:C32"/>
    <mergeCell ref="D28:E28"/>
    <mergeCell ref="F28:M28"/>
    <mergeCell ref="D29:E29"/>
    <mergeCell ref="F29:M29"/>
    <mergeCell ref="D30:E30"/>
    <mergeCell ref="F30:M30"/>
    <mergeCell ref="D31:E31"/>
    <mergeCell ref="F31:M31"/>
    <mergeCell ref="D32:E32"/>
    <mergeCell ref="F32:S32"/>
    <mergeCell ref="F3:H3"/>
    <mergeCell ref="C7:C8"/>
    <mergeCell ref="C9:C10"/>
    <mergeCell ref="C11:C12"/>
    <mergeCell ref="C13:C16"/>
    <mergeCell ref="S3:S4"/>
    <mergeCell ref="Q3:Q4"/>
    <mergeCell ref="R3:R4"/>
    <mergeCell ref="I3:I4"/>
    <mergeCell ref="J3:L3"/>
    <mergeCell ref="M3:M4"/>
    <mergeCell ref="N3:P3"/>
    <mergeCell ref="C17:C20"/>
    <mergeCell ref="B6:B10"/>
    <mergeCell ref="B11:B20"/>
    <mergeCell ref="B21:B24"/>
    <mergeCell ref="B25:B27"/>
    <mergeCell ref="C21:C22"/>
    <mergeCell ref="C25:C27"/>
  </mergeCells>
  <phoneticPr fontId="1" type="noConversion"/>
  <dataValidations count="3">
    <dataValidation type="list" allowBlank="1" showInputMessage="1" showErrorMessage="1" sqref="K5">
      <formula1>"1, 2, 3, 4"</formula1>
    </dataValidation>
    <dataValidation type="list" allowBlank="1" showInputMessage="1" showErrorMessage="1" sqref="J5">
      <formula1>"1, 2, 3, 4, 5"</formula1>
    </dataValidation>
    <dataValidation type="list" allowBlank="1" showInputMessage="1" showErrorMessage="1" sqref="B6 B11 B21 B25">
      <formula1>"자재반입(입고), 설비(장비)설치_기구, 설비(장비)설치_전장, 시운전"</formula1>
    </dataValidation>
  </dataValidations>
  <pageMargins left="0.70866141732283472" right="0.70866141732283472" top="0.74803149606299213" bottom="0.74803149606299213" header="0.31496062992125984" footer="0.31496062992125984"/>
  <pageSetup paperSize="8" scale="68" fitToHeight="11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99"/>
  </sheetPr>
  <dimension ref="B1:Z65"/>
  <sheetViews>
    <sheetView showGridLines="0" zoomScale="80" zoomScaleNormal="80" workbookViewId="0"/>
  </sheetViews>
  <sheetFormatPr defaultRowHeight="17.399999999999999"/>
  <cols>
    <col min="1" max="1" width="3.19921875" customWidth="1"/>
  </cols>
  <sheetData>
    <row r="1" spans="2:18" ht="25.2">
      <c r="B1" s="421" t="s">
        <v>43</v>
      </c>
      <c r="C1" s="421"/>
      <c r="D1" s="421"/>
      <c r="E1" s="421"/>
      <c r="F1" s="421"/>
      <c r="G1" s="421"/>
      <c r="H1" s="421"/>
      <c r="I1" s="421"/>
      <c r="J1" s="421"/>
      <c r="K1" s="421"/>
      <c r="L1" s="421"/>
      <c r="M1" s="421"/>
      <c r="N1" s="421"/>
      <c r="O1" s="421"/>
      <c r="P1" s="421"/>
      <c r="Q1" s="421"/>
      <c r="R1" s="421"/>
    </row>
    <row r="2" spans="2:18" ht="21.6" thickBot="1">
      <c r="B2" s="422" t="s">
        <v>68</v>
      </c>
      <c r="C2" s="422"/>
      <c r="D2" s="422"/>
      <c r="E2" s="422"/>
      <c r="F2" s="422"/>
      <c r="G2" s="422"/>
      <c r="H2" s="422"/>
      <c r="J2" s="422" t="s">
        <v>69</v>
      </c>
      <c r="K2" s="422"/>
      <c r="L2" s="422"/>
      <c r="M2" s="422"/>
      <c r="N2" s="422"/>
      <c r="O2" s="422"/>
      <c r="P2" s="422"/>
      <c r="Q2" s="422"/>
      <c r="R2" s="422"/>
    </row>
    <row r="3" spans="2:18" ht="27" customHeight="1" thickBot="1">
      <c r="B3" s="10" t="s">
        <v>44</v>
      </c>
      <c r="C3" s="11" t="s">
        <v>46</v>
      </c>
      <c r="D3" s="389" t="s">
        <v>47</v>
      </c>
      <c r="E3" s="389"/>
      <c r="F3" s="389"/>
      <c r="G3" s="389"/>
      <c r="H3" s="390"/>
      <c r="J3" s="10" t="s">
        <v>44</v>
      </c>
      <c r="K3" s="11" t="s">
        <v>46</v>
      </c>
      <c r="L3" s="389" t="s">
        <v>47</v>
      </c>
      <c r="M3" s="389"/>
      <c r="N3" s="389"/>
      <c r="O3" s="11" t="s">
        <v>46</v>
      </c>
      <c r="P3" s="389" t="s">
        <v>47</v>
      </c>
      <c r="Q3" s="389"/>
      <c r="R3" s="390"/>
    </row>
    <row r="4" spans="2:18" ht="18" thickTop="1">
      <c r="B4" s="376" t="s">
        <v>45</v>
      </c>
      <c r="C4" s="12">
        <v>1.1000000000000001</v>
      </c>
      <c r="D4" s="391" t="s">
        <v>51</v>
      </c>
      <c r="E4" s="391"/>
      <c r="F4" s="391"/>
      <c r="G4" s="391"/>
      <c r="H4" s="392"/>
      <c r="J4" s="397" t="s">
        <v>70</v>
      </c>
      <c r="K4" s="12">
        <v>5.0999999999999996</v>
      </c>
      <c r="L4" s="391" t="s">
        <v>74</v>
      </c>
      <c r="M4" s="391"/>
      <c r="N4" s="391"/>
      <c r="O4" s="12">
        <v>5.7</v>
      </c>
      <c r="P4" s="391" t="s">
        <v>90</v>
      </c>
      <c r="Q4" s="391"/>
      <c r="R4" s="392"/>
    </row>
    <row r="5" spans="2:18">
      <c r="B5" s="377"/>
      <c r="C5" s="7">
        <v>1.2</v>
      </c>
      <c r="D5" s="241" t="s">
        <v>52</v>
      </c>
      <c r="E5" s="241"/>
      <c r="F5" s="241"/>
      <c r="G5" s="241"/>
      <c r="H5" s="393"/>
      <c r="J5" s="377"/>
      <c r="K5" s="7">
        <v>5.2</v>
      </c>
      <c r="L5" s="241" t="s">
        <v>75</v>
      </c>
      <c r="M5" s="241"/>
      <c r="N5" s="241"/>
      <c r="O5" s="7">
        <v>5.8</v>
      </c>
      <c r="P5" s="241" t="s">
        <v>91</v>
      </c>
      <c r="Q5" s="241"/>
      <c r="R5" s="393"/>
    </row>
    <row r="6" spans="2:18">
      <c r="B6" s="377"/>
      <c r="C6" s="7">
        <v>1.3</v>
      </c>
      <c r="D6" s="381" t="s">
        <v>53</v>
      </c>
      <c r="E6" s="381"/>
      <c r="F6" s="381"/>
      <c r="G6" s="381"/>
      <c r="H6" s="382"/>
      <c r="J6" s="377"/>
      <c r="K6" s="7">
        <v>5.3</v>
      </c>
      <c r="L6" s="381" t="s">
        <v>76</v>
      </c>
      <c r="M6" s="381"/>
      <c r="N6" s="381"/>
      <c r="O6" s="7">
        <v>5.9</v>
      </c>
      <c r="P6" s="381" t="s">
        <v>92</v>
      </c>
      <c r="Q6" s="381"/>
      <c r="R6" s="382"/>
    </row>
    <row r="7" spans="2:18">
      <c r="B7" s="377"/>
      <c r="C7" s="7">
        <v>1.4</v>
      </c>
      <c r="D7" s="381" t="s">
        <v>54</v>
      </c>
      <c r="E7" s="381"/>
      <c r="F7" s="381"/>
      <c r="G7" s="381"/>
      <c r="H7" s="382"/>
      <c r="J7" s="377"/>
      <c r="K7" s="7">
        <v>5.4</v>
      </c>
      <c r="L7" s="381" t="s">
        <v>77</v>
      </c>
      <c r="M7" s="381"/>
      <c r="N7" s="381"/>
      <c r="O7" s="7"/>
      <c r="P7" s="381"/>
      <c r="Q7" s="381"/>
      <c r="R7" s="382"/>
    </row>
    <row r="8" spans="2:18">
      <c r="B8" s="377"/>
      <c r="C8" s="7">
        <v>1.5</v>
      </c>
      <c r="D8" s="381" t="s">
        <v>55</v>
      </c>
      <c r="E8" s="381"/>
      <c r="F8" s="381"/>
      <c r="G8" s="381"/>
      <c r="H8" s="382"/>
      <c r="J8" s="377"/>
      <c r="K8" s="7">
        <v>5.5</v>
      </c>
      <c r="L8" s="381" t="s">
        <v>78</v>
      </c>
      <c r="M8" s="381"/>
      <c r="N8" s="381"/>
      <c r="O8" s="7"/>
      <c r="P8" s="381"/>
      <c r="Q8" s="381"/>
      <c r="R8" s="382"/>
    </row>
    <row r="9" spans="2:18" ht="18" thickBot="1">
      <c r="B9" s="378"/>
      <c r="C9" s="8">
        <v>1.6</v>
      </c>
      <c r="D9" s="385" t="s">
        <v>56</v>
      </c>
      <c r="E9" s="385"/>
      <c r="F9" s="385"/>
      <c r="G9" s="385"/>
      <c r="H9" s="386"/>
      <c r="J9" s="378"/>
      <c r="K9" s="8">
        <v>5.6</v>
      </c>
      <c r="L9" s="385" t="s">
        <v>79</v>
      </c>
      <c r="M9" s="385"/>
      <c r="N9" s="385"/>
      <c r="O9" s="8"/>
      <c r="P9" s="385"/>
      <c r="Q9" s="385"/>
      <c r="R9" s="386"/>
    </row>
    <row r="10" spans="2:18">
      <c r="B10" s="379" t="s">
        <v>48</v>
      </c>
      <c r="C10" s="9">
        <v>2.1</v>
      </c>
      <c r="D10" s="383" t="s">
        <v>57</v>
      </c>
      <c r="E10" s="383"/>
      <c r="F10" s="383"/>
      <c r="G10" s="383"/>
      <c r="H10" s="384"/>
      <c r="J10" s="380" t="s">
        <v>71</v>
      </c>
      <c r="K10" s="13">
        <v>6.1</v>
      </c>
      <c r="L10" s="387" t="s">
        <v>80</v>
      </c>
      <c r="M10" s="387"/>
      <c r="N10" s="387"/>
      <c r="O10" s="13">
        <v>6.5</v>
      </c>
      <c r="P10" s="387" t="s">
        <v>93</v>
      </c>
      <c r="Q10" s="387"/>
      <c r="R10" s="388"/>
    </row>
    <row r="11" spans="2:18">
      <c r="B11" s="377"/>
      <c r="C11" s="7">
        <v>2.2000000000000002</v>
      </c>
      <c r="D11" s="381" t="s">
        <v>58</v>
      </c>
      <c r="E11" s="381"/>
      <c r="F11" s="381"/>
      <c r="G11" s="381"/>
      <c r="H11" s="382"/>
      <c r="J11" s="377"/>
      <c r="K11" s="7">
        <v>6.2</v>
      </c>
      <c r="L11" s="381" t="s">
        <v>81</v>
      </c>
      <c r="M11" s="381"/>
      <c r="N11" s="381"/>
      <c r="O11" s="7">
        <v>6.6</v>
      </c>
      <c r="P11" s="381" t="s">
        <v>90</v>
      </c>
      <c r="Q11" s="381"/>
      <c r="R11" s="382"/>
    </row>
    <row r="12" spans="2:18" ht="18" thickBot="1">
      <c r="B12" s="378"/>
      <c r="C12" s="8">
        <v>2.2999999999999998</v>
      </c>
      <c r="D12" s="385" t="s">
        <v>59</v>
      </c>
      <c r="E12" s="385"/>
      <c r="F12" s="385"/>
      <c r="G12" s="385"/>
      <c r="H12" s="386"/>
      <c r="J12" s="377"/>
      <c r="K12" s="7">
        <v>6.3</v>
      </c>
      <c r="L12" s="381" t="s">
        <v>82</v>
      </c>
      <c r="M12" s="381"/>
      <c r="N12" s="381"/>
      <c r="O12" s="7">
        <v>6.7</v>
      </c>
      <c r="P12" s="381" t="s">
        <v>94</v>
      </c>
      <c r="Q12" s="381"/>
      <c r="R12" s="382"/>
    </row>
    <row r="13" spans="2:18" ht="17.399999999999999" customHeight="1" thickBot="1">
      <c r="B13" s="380" t="s">
        <v>49</v>
      </c>
      <c r="C13" s="13">
        <v>3.1</v>
      </c>
      <c r="D13" s="387" t="s">
        <v>60</v>
      </c>
      <c r="E13" s="387"/>
      <c r="F13" s="387"/>
      <c r="G13" s="387"/>
      <c r="H13" s="388"/>
      <c r="J13" s="378"/>
      <c r="K13" s="8">
        <v>6.4</v>
      </c>
      <c r="L13" s="385" t="s">
        <v>83</v>
      </c>
      <c r="M13" s="385"/>
      <c r="N13" s="385"/>
      <c r="O13" s="8"/>
      <c r="P13" s="385"/>
      <c r="Q13" s="385"/>
      <c r="R13" s="386"/>
    </row>
    <row r="14" spans="2:18">
      <c r="B14" s="377"/>
      <c r="C14" s="7">
        <v>3.2</v>
      </c>
      <c r="D14" s="381" t="s">
        <v>61</v>
      </c>
      <c r="E14" s="381"/>
      <c r="F14" s="381"/>
      <c r="G14" s="381"/>
      <c r="H14" s="382"/>
      <c r="J14" s="394" t="s">
        <v>72</v>
      </c>
      <c r="K14" s="13">
        <v>7.1</v>
      </c>
      <c r="L14" s="387" t="s">
        <v>84</v>
      </c>
      <c r="M14" s="387"/>
      <c r="N14" s="387"/>
      <c r="O14" s="13">
        <v>7.4</v>
      </c>
      <c r="P14" s="387" t="s">
        <v>95</v>
      </c>
      <c r="Q14" s="387"/>
      <c r="R14" s="388"/>
    </row>
    <row r="15" spans="2:18">
      <c r="B15" s="377"/>
      <c r="C15" s="7">
        <v>3.3</v>
      </c>
      <c r="D15" s="381" t="s">
        <v>62</v>
      </c>
      <c r="E15" s="381"/>
      <c r="F15" s="381"/>
      <c r="G15" s="381"/>
      <c r="H15" s="382"/>
      <c r="J15" s="377"/>
      <c r="K15" s="7">
        <v>7.2</v>
      </c>
      <c r="L15" s="381" t="s">
        <v>85</v>
      </c>
      <c r="M15" s="381"/>
      <c r="N15" s="381"/>
      <c r="O15" s="7">
        <v>7.5</v>
      </c>
      <c r="P15" s="381" t="s">
        <v>96</v>
      </c>
      <c r="Q15" s="381"/>
      <c r="R15" s="382"/>
    </row>
    <row r="16" spans="2:18" ht="18" thickBot="1">
      <c r="B16" s="378"/>
      <c r="C16" s="8">
        <v>3.4</v>
      </c>
      <c r="D16" s="385" t="s">
        <v>63</v>
      </c>
      <c r="E16" s="385"/>
      <c r="F16" s="385"/>
      <c r="G16" s="385"/>
      <c r="H16" s="386"/>
      <c r="J16" s="378"/>
      <c r="K16" s="8">
        <v>7.3</v>
      </c>
      <c r="L16" s="385" t="s">
        <v>86</v>
      </c>
      <c r="M16" s="385"/>
      <c r="N16" s="385"/>
      <c r="O16" s="8"/>
      <c r="P16" s="385"/>
      <c r="Q16" s="385"/>
      <c r="R16" s="386"/>
    </row>
    <row r="17" spans="2:26">
      <c r="B17" s="379" t="s">
        <v>50</v>
      </c>
      <c r="C17" s="9">
        <v>4.0999999999999996</v>
      </c>
      <c r="D17" s="383" t="s">
        <v>64</v>
      </c>
      <c r="E17" s="383"/>
      <c r="F17" s="383"/>
      <c r="G17" s="383"/>
      <c r="H17" s="384"/>
      <c r="J17" s="379" t="s">
        <v>73</v>
      </c>
      <c r="K17" s="395">
        <v>8.1</v>
      </c>
      <c r="L17" s="396" t="s">
        <v>87</v>
      </c>
      <c r="M17" s="383"/>
      <c r="N17" s="383"/>
      <c r="O17" s="395">
        <v>8.4</v>
      </c>
      <c r="P17" s="396" t="s">
        <v>97</v>
      </c>
      <c r="Q17" s="383"/>
      <c r="R17" s="384"/>
    </row>
    <row r="18" spans="2:26">
      <c r="B18" s="377"/>
      <c r="C18" s="7">
        <v>4.2</v>
      </c>
      <c r="D18" s="381" t="s">
        <v>65</v>
      </c>
      <c r="E18" s="381"/>
      <c r="F18" s="381"/>
      <c r="G18" s="381"/>
      <c r="H18" s="382"/>
      <c r="J18" s="377"/>
      <c r="K18" s="241"/>
      <c r="L18" s="381"/>
      <c r="M18" s="381"/>
      <c r="N18" s="381"/>
      <c r="O18" s="241"/>
      <c r="P18" s="381"/>
      <c r="Q18" s="381"/>
      <c r="R18" s="382"/>
    </row>
    <row r="19" spans="2:26">
      <c r="B19" s="377"/>
      <c r="C19" s="7">
        <v>4.3</v>
      </c>
      <c r="D19" s="381" t="s">
        <v>66</v>
      </c>
      <c r="E19" s="381"/>
      <c r="F19" s="381"/>
      <c r="G19" s="381"/>
      <c r="H19" s="382"/>
      <c r="J19" s="377"/>
      <c r="K19" s="7">
        <v>8.1999999999999993</v>
      </c>
      <c r="L19" s="381" t="s">
        <v>88</v>
      </c>
      <c r="M19" s="381"/>
      <c r="N19" s="381"/>
      <c r="O19" s="7">
        <v>8.5</v>
      </c>
      <c r="P19" s="381" t="s">
        <v>98</v>
      </c>
      <c r="Q19" s="381"/>
      <c r="R19" s="382"/>
    </row>
    <row r="20" spans="2:26" ht="18" thickBot="1">
      <c r="B20" s="378"/>
      <c r="C20" s="8">
        <v>4.4000000000000004</v>
      </c>
      <c r="D20" s="385" t="s">
        <v>67</v>
      </c>
      <c r="E20" s="385"/>
      <c r="F20" s="385"/>
      <c r="G20" s="385"/>
      <c r="H20" s="386"/>
      <c r="J20" s="378"/>
      <c r="K20" s="8">
        <v>8.3000000000000007</v>
      </c>
      <c r="L20" s="385" t="s">
        <v>89</v>
      </c>
      <c r="M20" s="385"/>
      <c r="N20" s="385"/>
      <c r="O20" s="8"/>
      <c r="P20" s="385"/>
      <c r="Q20" s="385"/>
      <c r="R20" s="386"/>
    </row>
    <row r="23" spans="2:26" ht="25.8" thickBot="1">
      <c r="B23" s="418" t="s">
        <v>99</v>
      </c>
      <c r="C23" s="418"/>
      <c r="D23" s="418"/>
      <c r="E23" s="418"/>
      <c r="F23" s="418"/>
      <c r="G23" s="418"/>
      <c r="H23" s="418"/>
      <c r="I23" s="418"/>
      <c r="J23" s="418"/>
      <c r="K23" s="418"/>
      <c r="L23" s="418"/>
      <c r="M23" s="418"/>
      <c r="O23" s="418" t="s">
        <v>112</v>
      </c>
      <c r="P23" s="418"/>
      <c r="Q23" s="418"/>
      <c r="R23" s="418"/>
      <c r="S23" s="418"/>
      <c r="T23" s="418"/>
      <c r="U23" s="418"/>
      <c r="V23" s="418"/>
      <c r="W23" s="418"/>
      <c r="X23" s="418"/>
      <c r="Y23" s="418"/>
      <c r="Z23" s="418"/>
    </row>
    <row r="24" spans="2:26" ht="27.6" customHeight="1" thickBot="1">
      <c r="B24" s="417" t="s">
        <v>100</v>
      </c>
      <c r="C24" s="389"/>
      <c r="D24" s="389" t="s">
        <v>101</v>
      </c>
      <c r="E24" s="389"/>
      <c r="F24" s="389"/>
      <c r="G24" s="389"/>
      <c r="H24" s="389"/>
      <c r="I24" s="389"/>
      <c r="J24" s="389"/>
      <c r="K24" s="389"/>
      <c r="L24" s="389"/>
      <c r="M24" s="390"/>
      <c r="O24" s="400" t="s">
        <v>113</v>
      </c>
      <c r="P24" s="401"/>
      <c r="Q24" s="402"/>
      <c r="R24" s="403" t="s">
        <v>101</v>
      </c>
      <c r="S24" s="401"/>
      <c r="T24" s="401"/>
      <c r="U24" s="401"/>
      <c r="V24" s="401"/>
      <c r="W24" s="401"/>
      <c r="X24" s="401"/>
      <c r="Y24" s="401"/>
      <c r="Z24" s="404"/>
    </row>
    <row r="25" spans="2:26" ht="49.95" customHeight="1" thickTop="1">
      <c r="B25" s="23">
        <v>5</v>
      </c>
      <c r="C25" s="24" t="s">
        <v>102</v>
      </c>
      <c r="D25" s="419" t="s">
        <v>107</v>
      </c>
      <c r="E25" s="419"/>
      <c r="F25" s="419"/>
      <c r="G25" s="419"/>
      <c r="H25" s="419"/>
      <c r="I25" s="419"/>
      <c r="J25" s="419"/>
      <c r="K25" s="419"/>
      <c r="L25" s="419"/>
      <c r="M25" s="420"/>
      <c r="N25" s="14"/>
      <c r="O25" s="25">
        <v>4</v>
      </c>
      <c r="P25" s="415" t="s">
        <v>114</v>
      </c>
      <c r="Q25" s="416"/>
      <c r="R25" s="412" t="s">
        <v>121</v>
      </c>
      <c r="S25" s="413"/>
      <c r="T25" s="413"/>
      <c r="U25" s="413"/>
      <c r="V25" s="413"/>
      <c r="W25" s="413"/>
      <c r="X25" s="413"/>
      <c r="Y25" s="413"/>
      <c r="Z25" s="414"/>
    </row>
    <row r="26" spans="2:26" ht="49.95" customHeight="1">
      <c r="B26" s="17">
        <v>4</v>
      </c>
      <c r="C26" s="18" t="s">
        <v>103</v>
      </c>
      <c r="D26" s="398" t="s">
        <v>108</v>
      </c>
      <c r="E26" s="398"/>
      <c r="F26" s="398"/>
      <c r="G26" s="398"/>
      <c r="H26" s="398"/>
      <c r="I26" s="398"/>
      <c r="J26" s="398"/>
      <c r="K26" s="398"/>
      <c r="L26" s="398"/>
      <c r="M26" s="399"/>
      <c r="N26" s="14"/>
      <c r="O26" s="26">
        <v>3</v>
      </c>
      <c r="P26" s="405" t="s">
        <v>115</v>
      </c>
      <c r="Q26" s="406"/>
      <c r="R26" s="412" t="s">
        <v>120</v>
      </c>
      <c r="S26" s="413"/>
      <c r="T26" s="413"/>
      <c r="U26" s="413"/>
      <c r="V26" s="413"/>
      <c r="W26" s="413"/>
      <c r="X26" s="413"/>
      <c r="Y26" s="413"/>
      <c r="Z26" s="414"/>
    </row>
    <row r="27" spans="2:26" ht="49.95" customHeight="1">
      <c r="B27" s="15">
        <v>3</v>
      </c>
      <c r="C27" s="16" t="s">
        <v>104</v>
      </c>
      <c r="D27" s="398" t="s">
        <v>109</v>
      </c>
      <c r="E27" s="398"/>
      <c r="F27" s="398"/>
      <c r="G27" s="398"/>
      <c r="H27" s="398"/>
      <c r="I27" s="398"/>
      <c r="J27" s="398"/>
      <c r="K27" s="398"/>
      <c r="L27" s="398"/>
      <c r="M27" s="399"/>
      <c r="N27" s="14"/>
      <c r="O27" s="26">
        <v>2</v>
      </c>
      <c r="P27" s="405" t="s">
        <v>116</v>
      </c>
      <c r="Q27" s="406"/>
      <c r="R27" s="412" t="s">
        <v>119</v>
      </c>
      <c r="S27" s="413"/>
      <c r="T27" s="413"/>
      <c r="U27" s="413"/>
      <c r="V27" s="413"/>
      <c r="W27" s="413"/>
      <c r="X27" s="413"/>
      <c r="Y27" s="413"/>
      <c r="Z27" s="414"/>
    </row>
    <row r="28" spans="2:26" ht="49.95" customHeight="1" thickBot="1">
      <c r="B28" s="19">
        <v>2</v>
      </c>
      <c r="C28" s="20" t="s">
        <v>105</v>
      </c>
      <c r="D28" s="398" t="s">
        <v>110</v>
      </c>
      <c r="E28" s="398"/>
      <c r="F28" s="398"/>
      <c r="G28" s="398"/>
      <c r="H28" s="398"/>
      <c r="I28" s="398"/>
      <c r="J28" s="398"/>
      <c r="K28" s="398"/>
      <c r="L28" s="398"/>
      <c r="M28" s="399"/>
      <c r="N28" s="14"/>
      <c r="O28" s="27">
        <v>1</v>
      </c>
      <c r="P28" s="407" t="s">
        <v>117</v>
      </c>
      <c r="Q28" s="408"/>
      <c r="R28" s="409" t="s">
        <v>118</v>
      </c>
      <c r="S28" s="410"/>
      <c r="T28" s="410"/>
      <c r="U28" s="410"/>
      <c r="V28" s="410"/>
      <c r="W28" s="410"/>
      <c r="X28" s="410"/>
      <c r="Y28" s="410"/>
      <c r="Z28" s="411"/>
    </row>
    <row r="29" spans="2:26" ht="49.95" customHeight="1" thickBot="1">
      <c r="B29" s="21">
        <v>1</v>
      </c>
      <c r="C29" s="22" t="s">
        <v>106</v>
      </c>
      <c r="D29" s="409" t="s">
        <v>111</v>
      </c>
      <c r="E29" s="410"/>
      <c r="F29" s="410"/>
      <c r="G29" s="410"/>
      <c r="H29" s="410"/>
      <c r="I29" s="410"/>
      <c r="J29" s="410"/>
      <c r="K29" s="410"/>
      <c r="L29" s="410"/>
      <c r="M29" s="411"/>
      <c r="N29" s="14"/>
    </row>
    <row r="56" spans="2:9" hidden="1">
      <c r="B56" t="s">
        <v>45</v>
      </c>
      <c r="C56" t="s">
        <v>48</v>
      </c>
      <c r="D56" t="s">
        <v>49</v>
      </c>
      <c r="E56" t="s">
        <v>50</v>
      </c>
      <c r="F56" t="s">
        <v>173</v>
      </c>
      <c r="G56" t="s">
        <v>71</v>
      </c>
      <c r="H56" t="s">
        <v>172</v>
      </c>
      <c r="I56" t="s">
        <v>73</v>
      </c>
    </row>
    <row r="57" spans="2:9" ht="13.95" hidden="1" customHeight="1">
      <c r="B57" t="s">
        <v>171</v>
      </c>
      <c r="C57" t="s">
        <v>136</v>
      </c>
      <c r="D57" t="s">
        <v>139</v>
      </c>
      <c r="E57" t="s">
        <v>143</v>
      </c>
      <c r="F57" t="s">
        <v>147</v>
      </c>
      <c r="G57" t="s">
        <v>153</v>
      </c>
      <c r="H57" t="s">
        <v>157</v>
      </c>
      <c r="I57" s="34" t="s">
        <v>162</v>
      </c>
    </row>
    <row r="58" spans="2:9" hidden="1">
      <c r="B58" t="s">
        <v>131</v>
      </c>
      <c r="C58" t="s">
        <v>137</v>
      </c>
      <c r="D58" t="s">
        <v>140</v>
      </c>
      <c r="E58" t="s">
        <v>144</v>
      </c>
      <c r="F58" t="s">
        <v>148</v>
      </c>
      <c r="G58" t="s">
        <v>154</v>
      </c>
      <c r="H58" t="s">
        <v>158</v>
      </c>
      <c r="I58" t="s">
        <v>160</v>
      </c>
    </row>
    <row r="59" spans="2:9" hidden="1">
      <c r="B59" t="s">
        <v>132</v>
      </c>
      <c r="C59" t="s">
        <v>138</v>
      </c>
      <c r="D59" t="s">
        <v>141</v>
      </c>
      <c r="E59" t="s">
        <v>145</v>
      </c>
      <c r="F59" t="s">
        <v>149</v>
      </c>
      <c r="G59" t="s">
        <v>155</v>
      </c>
      <c r="H59" t="s">
        <v>159</v>
      </c>
      <c r="I59" t="s">
        <v>161</v>
      </c>
    </row>
    <row r="60" spans="2:9" hidden="1">
      <c r="B60" t="s">
        <v>133</v>
      </c>
      <c r="D60" t="s">
        <v>142</v>
      </c>
      <c r="E60" t="s">
        <v>146</v>
      </c>
      <c r="F60" t="s">
        <v>150</v>
      </c>
      <c r="G60" t="s">
        <v>156</v>
      </c>
      <c r="H60" t="s">
        <v>169</v>
      </c>
    </row>
    <row r="61" spans="2:9" hidden="1">
      <c r="B61" t="s">
        <v>134</v>
      </c>
      <c r="F61" t="s">
        <v>151</v>
      </c>
      <c r="G61" t="s">
        <v>166</v>
      </c>
      <c r="H61" t="s">
        <v>170</v>
      </c>
    </row>
    <row r="62" spans="2:9" hidden="1">
      <c r="B62" t="s">
        <v>135</v>
      </c>
      <c r="F62" t="s">
        <v>152</v>
      </c>
      <c r="G62" t="s">
        <v>167</v>
      </c>
    </row>
    <row r="63" spans="2:9" hidden="1">
      <c r="F63" t="s">
        <v>163</v>
      </c>
      <c r="G63" t="s">
        <v>168</v>
      </c>
    </row>
    <row r="64" spans="2:9" hidden="1">
      <c r="F64" t="s">
        <v>164</v>
      </c>
    </row>
    <row r="65" spans="6:6" hidden="1">
      <c r="F65" t="s">
        <v>165</v>
      </c>
    </row>
  </sheetData>
  <mergeCells count="84">
    <mergeCell ref="B1:R1"/>
    <mergeCell ref="J2:R2"/>
    <mergeCell ref="B2:H2"/>
    <mergeCell ref="O23:Z23"/>
    <mergeCell ref="D27:M27"/>
    <mergeCell ref="P19:R19"/>
    <mergeCell ref="P20:R20"/>
    <mergeCell ref="P13:R13"/>
    <mergeCell ref="P14:R14"/>
    <mergeCell ref="P15:R15"/>
    <mergeCell ref="P16:R16"/>
    <mergeCell ref="O17:O18"/>
    <mergeCell ref="P17:R18"/>
    <mergeCell ref="L20:N20"/>
    <mergeCell ref="P4:R4"/>
    <mergeCell ref="P5:R5"/>
    <mergeCell ref="D29:M29"/>
    <mergeCell ref="D24:M24"/>
    <mergeCell ref="B24:C24"/>
    <mergeCell ref="B23:M23"/>
    <mergeCell ref="D25:M25"/>
    <mergeCell ref="D26:M26"/>
    <mergeCell ref="P7:R7"/>
    <mergeCell ref="P8:R8"/>
    <mergeCell ref="P9:R9"/>
    <mergeCell ref="P10:R10"/>
    <mergeCell ref="D28:M28"/>
    <mergeCell ref="O24:Q24"/>
    <mergeCell ref="R24:Z24"/>
    <mergeCell ref="P27:Q27"/>
    <mergeCell ref="P28:Q28"/>
    <mergeCell ref="R28:Z28"/>
    <mergeCell ref="R27:Z27"/>
    <mergeCell ref="R26:Z26"/>
    <mergeCell ref="R25:Z25"/>
    <mergeCell ref="P25:Q25"/>
    <mergeCell ref="P26:Q26"/>
    <mergeCell ref="P11:R11"/>
    <mergeCell ref="P12:R12"/>
    <mergeCell ref="L9:N9"/>
    <mergeCell ref="L10:N10"/>
    <mergeCell ref="L11:N11"/>
    <mergeCell ref="L12:N12"/>
    <mergeCell ref="L3:N3"/>
    <mergeCell ref="P3:R3"/>
    <mergeCell ref="L5:N5"/>
    <mergeCell ref="L6:N6"/>
    <mergeCell ref="P6:R6"/>
    <mergeCell ref="D9:H9"/>
    <mergeCell ref="L7:N7"/>
    <mergeCell ref="L8:N8"/>
    <mergeCell ref="J17:J20"/>
    <mergeCell ref="J14:J16"/>
    <mergeCell ref="L15:N15"/>
    <mergeCell ref="L16:N16"/>
    <mergeCell ref="L19:N19"/>
    <mergeCell ref="L13:N13"/>
    <mergeCell ref="L14:N14"/>
    <mergeCell ref="J10:J13"/>
    <mergeCell ref="K17:K18"/>
    <mergeCell ref="L17:N18"/>
    <mergeCell ref="J4:J9"/>
    <mergeCell ref="L4:N4"/>
    <mergeCell ref="D3:H3"/>
    <mergeCell ref="D4:H4"/>
    <mergeCell ref="D5:H5"/>
    <mergeCell ref="D7:H7"/>
    <mergeCell ref="D8:H8"/>
    <mergeCell ref="B4:B9"/>
    <mergeCell ref="B10:B12"/>
    <mergeCell ref="B13:B16"/>
    <mergeCell ref="B17:B20"/>
    <mergeCell ref="D6:H6"/>
    <mergeCell ref="D10:H10"/>
    <mergeCell ref="D11:H11"/>
    <mergeCell ref="D12:H12"/>
    <mergeCell ref="D13:H13"/>
    <mergeCell ref="D20:H20"/>
    <mergeCell ref="D18:H18"/>
    <mergeCell ref="D19:H19"/>
    <mergeCell ref="D14:H14"/>
    <mergeCell ref="D15:H15"/>
    <mergeCell ref="D16:H16"/>
    <mergeCell ref="D17:H17"/>
  </mergeCells>
  <phoneticPr fontId="1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6</vt:i4>
      </vt:variant>
      <vt:variant>
        <vt:lpstr>이름이 지정된 범위</vt:lpstr>
      </vt:variant>
      <vt:variant>
        <vt:i4>11</vt:i4>
      </vt:variant>
    </vt:vector>
  </HeadingPairs>
  <TitlesOfParts>
    <vt:vector size="17" baseType="lpstr">
      <vt:lpstr>1. 표지(최초, 정기)</vt:lpstr>
      <vt:lpstr>2. 위험성평가실시계획(공사개요)(최초, 정기)</vt:lpstr>
      <vt:lpstr>3. 위험성평가 조직도(최초, 정기)</vt:lpstr>
      <vt:lpstr>4. 전체공사일정표(최초, 정기)</vt:lpstr>
      <vt:lpstr>5. 위험성평가표(최초, 정기, 수시)</vt:lpstr>
      <vt:lpstr>6. 참조자료(유해위험요인, 위험성추정)</vt:lpstr>
      <vt:lpstr>'1. 표지(최초, 정기)'!Print_Area</vt:lpstr>
      <vt:lpstr>'3. 위험성평가 조직도(최초, 정기)'!Print_Area</vt:lpstr>
      <vt:lpstr>'5. 위험성평가표(최초, 정기, 수시)'!Print_Area</vt:lpstr>
      <vt:lpstr>기계적</vt:lpstr>
      <vt:lpstr>물리적</vt:lpstr>
      <vt:lpstr>생물학적</vt:lpstr>
      <vt:lpstr>인간공학적</vt:lpstr>
      <vt:lpstr>작업특성</vt:lpstr>
      <vt:lpstr>작업환경</vt:lpstr>
      <vt:lpstr>전기적</vt:lpstr>
      <vt:lpstr>화학적</vt:lpstr>
    </vt:vector>
  </TitlesOfParts>
  <Company>SAMSUNG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김태영(taeyoung kim)</dc:creator>
  <cp:lastModifiedBy>김우성(공정장비PM2팀/수습사원/-)</cp:lastModifiedBy>
  <cp:lastPrinted>2021-11-30T00:32:52Z</cp:lastPrinted>
  <dcterms:created xsi:type="dcterms:W3CDTF">2016-01-18T02:47:57Z</dcterms:created>
  <dcterms:modified xsi:type="dcterms:W3CDTF">2024-04-24T04:44:47Z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SCPROP">
    <vt:lpwstr>NSCCustomProperty</vt:lpwstr>
  </property>
  <property fmtid="{D5CDD505-2E9C-101B-9397-08002B2CF9AE}" pid="3" name="NSCPROP_SA">
    <vt:lpwstr>D:\PERSONAL_SPACE\2021업무\위험성평가\교안\추가1_(첨부) 2021년 협력사 작업공정 위험성평가 양식(KRAS+)_제출.xlsx</vt:lpwstr>
  </property>
</Properties>
</file>