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T:\24년 SDC IT STK 총 자료\안전감시단 기성\산업안전보건관리비\"/>
    </mc:Choice>
  </mc:AlternateContent>
  <xr:revisionPtr revIDLastSave="0" documentId="13_ncr:1_{AEF3C930-1DB3-4C84-B9D1-32443DAE9870}" xr6:coauthVersionLast="36" xr6:coauthVersionMax="36" xr10:uidLastSave="{00000000-0000-0000-0000-000000000000}"/>
  <bookViews>
    <workbookView xWindow="0" yWindow="0" windowWidth="17256" windowHeight="6456" firstSheet="1" activeTab="3" xr2:uid="{00000000-000D-0000-FFFF-FFFF00000000}"/>
  </bookViews>
  <sheets>
    <sheet name="갑지" sheetId="1" r:id="rId1"/>
    <sheet name="을지" sheetId="2" r:id="rId2"/>
    <sheet name="증빙자료" sheetId="4" r:id="rId3"/>
    <sheet name="세금계산서" sheetId="5" r:id="rId4"/>
    <sheet name="사진대지" sheetId="3" r:id="rId5"/>
  </sheets>
  <definedNames>
    <definedName name="_xlnm.Print_Area" localSheetId="0">갑지!$A$1:$I$25</definedName>
    <definedName name="_xlnm.Print_Area" localSheetId="4">사진대지!$A$1:$J$19</definedName>
    <definedName name="_xlnm.Print_Area" localSheetId="3">세금계산서!$A$1:$I$77</definedName>
    <definedName name="_xlnm.Print_Area" localSheetId="1">을지!$A$1:$I$48</definedName>
    <definedName name="_xlnm.Print_Area" localSheetId="2">증빙자료!$A$1:$I$43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3" i="2" l="1"/>
  <c r="H32" i="2"/>
  <c r="H14" i="2" l="1"/>
  <c r="H24" i="2"/>
  <c r="H31" i="2"/>
  <c r="H5" i="2" l="1"/>
  <c r="H13" i="2" l="1"/>
  <c r="H23" i="2"/>
  <c r="H22" i="2"/>
  <c r="H21" i="2"/>
  <c r="H19" i="2"/>
  <c r="H20" i="2"/>
  <c r="H12" i="2"/>
  <c r="H11" i="2"/>
  <c r="H18" i="2"/>
  <c r="H17" i="2"/>
  <c r="H8" i="2" l="1"/>
  <c r="F14" i="1" l="1"/>
  <c r="F15" i="1"/>
  <c r="F16" i="1"/>
  <c r="F17" i="1"/>
  <c r="O18" i="1"/>
  <c r="N18" i="1"/>
  <c r="M18" i="1"/>
  <c r="L18" i="1"/>
  <c r="K18" i="1"/>
  <c r="H6" i="2" l="1"/>
  <c r="H45" i="2" l="1"/>
  <c r="H46" i="2" s="1"/>
  <c r="H44" i="2"/>
  <c r="H42" i="2"/>
  <c r="H41" i="2"/>
  <c r="H38" i="2"/>
  <c r="H43" i="2" s="1"/>
  <c r="H36" i="2"/>
  <c r="H40" i="2" s="1"/>
  <c r="H35" i="2"/>
  <c r="H29" i="2"/>
  <c r="H30" i="2" s="1"/>
  <c r="H28" i="2"/>
  <c r="H27" i="2"/>
  <c r="H15" i="2"/>
  <c r="H10" i="2"/>
  <c r="H7" i="2"/>
  <c r="H4" i="2"/>
  <c r="D18" i="1"/>
  <c r="H16" i="2" l="1"/>
  <c r="G10" i="1" s="1"/>
  <c r="H10" i="1" s="1"/>
  <c r="H34" i="2"/>
  <c r="G13" i="1" s="1"/>
  <c r="H13" i="1" s="1"/>
  <c r="G11" i="1"/>
  <c r="H11" i="1" s="1"/>
  <c r="H37" i="2"/>
  <c r="H9" i="2"/>
  <c r="G9" i="1" s="1"/>
  <c r="H12" i="1"/>
  <c r="H14" i="1"/>
  <c r="H16" i="1"/>
  <c r="H15" i="1"/>
  <c r="H17" i="1"/>
  <c r="F18" i="1"/>
  <c r="I10" i="1" l="1"/>
  <c r="G18" i="1"/>
  <c r="C47" i="2"/>
  <c r="H9" i="1"/>
  <c r="H18" i="1" s="1"/>
  <c r="L3" i="1" s="1"/>
</calcChain>
</file>

<file path=xl/sharedStrings.xml><?xml version="1.0" encoding="utf-8"?>
<sst xmlns="http://schemas.openxmlformats.org/spreadsheetml/2006/main" count="167" uniqueCount="108">
  <si>
    <t>건설업체명</t>
  </si>
  <si>
    <t>SFA</t>
    <phoneticPr fontId="3" type="noConversion"/>
  </si>
  <si>
    <t>공   사   명</t>
    <phoneticPr fontId="3" type="noConversion"/>
  </si>
  <si>
    <t>SDC 8.6G IT 연결물류 신규</t>
    <phoneticPr fontId="9" type="noConversion"/>
  </si>
  <si>
    <t>소   재   지</t>
    <phoneticPr fontId="3" type="noConversion"/>
  </si>
  <si>
    <t>충남 아산시 탕정면 삼성로181</t>
    <phoneticPr fontId="9" type="noConversion"/>
  </si>
  <si>
    <t>대   표   자</t>
    <phoneticPr fontId="3" type="noConversion"/>
  </si>
  <si>
    <t>김 영 민</t>
    <phoneticPr fontId="9" type="noConversion"/>
  </si>
  <si>
    <t>공 사 금 액</t>
    <phoneticPr fontId="3" type="noConversion"/>
  </si>
  <si>
    <t>공 사 기 간</t>
    <phoneticPr fontId="3" type="noConversion"/>
  </si>
  <si>
    <t>계상
안전관리비</t>
    <phoneticPr fontId="3" type="noConversion"/>
  </si>
  <si>
    <t>항     목</t>
  </si>
  <si>
    <t>계획금액</t>
    <phoneticPr fontId="3" type="noConversion"/>
  </si>
  <si>
    <t>기사용금액</t>
    <phoneticPr fontId="3" type="noConversion"/>
  </si>
  <si>
    <t>금월사용금액</t>
    <phoneticPr fontId="3" type="noConversion"/>
  </si>
  <si>
    <t>총누계금액</t>
    <phoneticPr fontId="3" type="noConversion"/>
  </si>
  <si>
    <t>1. 안전·보건관리자 임금 등</t>
    <phoneticPr fontId="3" type="noConversion"/>
  </si>
  <si>
    <t>2. 안전시설비 등</t>
    <phoneticPr fontId="3" type="noConversion"/>
  </si>
  <si>
    <t>3. 보호구 등</t>
    <phoneticPr fontId="3" type="noConversion"/>
  </si>
  <si>
    <t>4. 안전보건진단비 등</t>
    <phoneticPr fontId="3" type="noConversion"/>
  </si>
  <si>
    <t>5. 안전보건교육비 등</t>
    <phoneticPr fontId="3" type="noConversion"/>
  </si>
  <si>
    <t>6. 근로자 건강장해예방비 등</t>
    <phoneticPr fontId="3" type="noConversion"/>
  </si>
  <si>
    <t>7. 건설재해예방
　전문지도기관 기술지도비</t>
    <phoneticPr fontId="3" type="noConversion"/>
  </si>
  <si>
    <t>8. 본사 전담조직 
　근로자 임금 등</t>
    <phoneticPr fontId="3" type="noConversion"/>
  </si>
  <si>
    <t>9. 위험성평가 등에 따른 
　소요비용</t>
    <phoneticPr fontId="3" type="noConversion"/>
  </si>
  <si>
    <t>계</t>
  </si>
  <si>
    <t>작 성 자      소 속</t>
    <phoneticPr fontId="9" type="noConversion"/>
  </si>
  <si>
    <t>SFA</t>
    <phoneticPr fontId="9" type="noConversion"/>
  </si>
  <si>
    <t xml:space="preserve"> 직 책   안전관리자   성 명</t>
    <phoneticPr fontId="9" type="noConversion"/>
  </si>
  <si>
    <t>(서명)</t>
    <phoneticPr fontId="9" type="noConversion"/>
  </si>
  <si>
    <t>확 인 자      소 속</t>
    <phoneticPr fontId="9" type="noConversion"/>
  </si>
  <si>
    <t xml:space="preserve"> 직 책     현장소장    성 명</t>
    <phoneticPr fontId="9" type="noConversion"/>
  </si>
  <si>
    <t xml:space="preserve"> </t>
    <phoneticPr fontId="5" type="noConversion"/>
  </si>
  <si>
    <t>「건설업 산업안전보건관리비 계상 및 사용기준」 제10조 제1항의 규정에 의하여 위와 같이 사용내역서를 작성하였습니다.</t>
    <phoneticPr fontId="14" type="noConversion"/>
  </si>
  <si>
    <t>항      목</t>
    <phoneticPr fontId="17" type="noConversion"/>
  </si>
  <si>
    <t>사용일자</t>
    <phoneticPr fontId="17" type="noConversion"/>
  </si>
  <si>
    <t>사 용 내 역</t>
    <phoneticPr fontId="17" type="noConversion"/>
  </si>
  <si>
    <t>수량</t>
    <phoneticPr fontId="17" type="noConversion"/>
  </si>
  <si>
    <t>단가</t>
    <phoneticPr fontId="17" type="noConversion"/>
  </si>
  <si>
    <t>금    액</t>
    <phoneticPr fontId="17" type="noConversion"/>
  </si>
  <si>
    <t>안전관리자 인건비(급여)</t>
    <phoneticPr fontId="9" type="noConversion"/>
  </si>
  <si>
    <t>소          계</t>
    <phoneticPr fontId="17" type="noConversion"/>
  </si>
  <si>
    <t xml:space="preserve"> 2.안전시설비 등</t>
    <phoneticPr fontId="17" type="noConversion"/>
  </si>
  <si>
    <t>3. 보호구 등</t>
    <phoneticPr fontId="17" type="noConversion"/>
  </si>
  <si>
    <t>6. 근로자 
건강장해예방비 등</t>
    <phoneticPr fontId="17" type="noConversion"/>
  </si>
  <si>
    <t>총          계</t>
    <phoneticPr fontId="17" type="noConversion"/>
  </si>
  <si>
    <t>1. 안전·보건관리자
　임금 등</t>
    <phoneticPr fontId="17" type="noConversion"/>
  </si>
  <si>
    <t>4. 안전보건진단비
   등</t>
    <phoneticPr fontId="17" type="noConversion"/>
  </si>
  <si>
    <t>5. 안전보건교육비
   등</t>
    <phoneticPr fontId="17" type="noConversion"/>
  </si>
  <si>
    <t>7. 건설재해예방
   전문지도기관
   기술지도비</t>
    <phoneticPr fontId="17" type="noConversion"/>
  </si>
  <si>
    <t>8. 본사 전담조직 
   근로자 임금 등</t>
    <phoneticPr fontId="17" type="noConversion"/>
  </si>
  <si>
    <t>9. 위험성평가에
   따른 소요비용</t>
    <phoneticPr fontId="17" type="noConversion"/>
  </si>
  <si>
    <t>사진 대지</t>
    <phoneticPr fontId="9" type="noConversion"/>
  </si>
  <si>
    <t>공사명</t>
    <phoneticPr fontId="9" type="noConversion"/>
  </si>
  <si>
    <t>구 분</t>
    <phoneticPr fontId="9" type="noConversion"/>
  </si>
  <si>
    <t>내 용</t>
    <phoneticPr fontId="9" type="noConversion"/>
  </si>
  <si>
    <t>수 량</t>
    <phoneticPr fontId="9" type="noConversion"/>
  </si>
  <si>
    <t>일 자</t>
    <phoneticPr fontId="9" type="noConversion"/>
  </si>
  <si>
    <t>안전관리자 인건비(출장수당)</t>
    <phoneticPr fontId="5" type="noConversion"/>
  </si>
  <si>
    <t>안전관리자 인건비(급여)</t>
    <phoneticPr fontId="5" type="noConversion"/>
  </si>
  <si>
    <t>산안비 사용율</t>
    <phoneticPr fontId="5" type="noConversion"/>
  </si>
  <si>
    <t>공정율</t>
    <phoneticPr fontId="9" type="noConversion"/>
  </si>
  <si>
    <t>3월</t>
    <phoneticPr fontId="5" type="noConversion"/>
  </si>
  <si>
    <t>총 금액</t>
    <phoneticPr fontId="5" type="noConversion"/>
  </si>
  <si>
    <t>구분</t>
    <phoneticPr fontId="5" type="noConversion"/>
  </si>
  <si>
    <t>안전감시단 인건비(에스알씨)</t>
    <phoneticPr fontId="9" type="noConversion"/>
  </si>
  <si>
    <t>안전감시단 인건비(포트세이프티)</t>
    <phoneticPr fontId="9" type="noConversion"/>
  </si>
  <si>
    <t>4월</t>
    <phoneticPr fontId="5" type="noConversion"/>
  </si>
  <si>
    <t>5월</t>
    <phoneticPr fontId="5" type="noConversion"/>
  </si>
  <si>
    <t>안전시설비 및 보호구</t>
    <phoneticPr fontId="5" type="noConversion"/>
  </si>
  <si>
    <t>6월</t>
    <phoneticPr fontId="5" type="noConversion"/>
  </si>
  <si>
    <t>2월</t>
    <phoneticPr fontId="5" type="noConversion"/>
  </si>
  <si>
    <t>안전감시단 인건비(케이지안전)</t>
    <phoneticPr fontId="9" type="noConversion"/>
  </si>
  <si>
    <t>2023.12.05 ~ 2024.12.31</t>
    <phoneticPr fontId="9" type="noConversion"/>
  </si>
  <si>
    <t>강재승</t>
    <phoneticPr fontId="9" type="noConversion"/>
  </si>
  <si>
    <t>김기훈</t>
    <phoneticPr fontId="9" type="noConversion"/>
  </si>
  <si>
    <t>안전감시단 인건비(에스알씨)</t>
    <phoneticPr fontId="5" type="noConversion"/>
  </si>
  <si>
    <t>안전감시단 인건비(에드토)</t>
    <phoneticPr fontId="5" type="noConversion"/>
  </si>
  <si>
    <t>안전감시단 인건비(케이지안전)</t>
    <phoneticPr fontId="5" type="noConversion"/>
  </si>
  <si>
    <t>안전감시단 인건비(포트세이프티)</t>
    <phoneticPr fontId="5" type="noConversion"/>
  </si>
  <si>
    <t>1(식)</t>
    <phoneticPr fontId="5" type="noConversion"/>
  </si>
  <si>
    <r>
      <t>(</t>
    </r>
    <r>
      <rPr>
        <b/>
        <sz val="18"/>
        <color indexed="12"/>
        <rFont val="맑은 고딕"/>
        <family val="3"/>
        <charset val="129"/>
      </rPr>
      <t>2024년 02월</t>
    </r>
    <r>
      <rPr>
        <b/>
        <sz val="18"/>
        <rFont val="맑은 고딕"/>
        <family val="3"/>
        <charset val="129"/>
      </rPr>
      <t>) 산업안전보건관리비 사용내역서</t>
    </r>
    <phoneticPr fontId="9" type="noConversion"/>
  </si>
  <si>
    <t>%</t>
    <phoneticPr fontId="5" type="noConversion"/>
  </si>
  <si>
    <t>2월 06일</t>
    <phoneticPr fontId="5" type="noConversion"/>
  </si>
  <si>
    <t>2월 07일</t>
  </si>
  <si>
    <t>2월 01일</t>
    <phoneticPr fontId="5" type="noConversion"/>
  </si>
  <si>
    <t>안전모 적색(4도) SFA</t>
    <phoneticPr fontId="5" type="noConversion"/>
  </si>
  <si>
    <t>안전담당자 완장 (식별용)</t>
    <phoneticPr fontId="5" type="noConversion"/>
  </si>
  <si>
    <t>2월 06일</t>
    <phoneticPr fontId="5" type="noConversion"/>
  </si>
  <si>
    <t>건전지 AA(메가폰/신호봉)</t>
    <phoneticPr fontId="5" type="noConversion"/>
  </si>
  <si>
    <t>2월 16일</t>
    <phoneticPr fontId="5" type="noConversion"/>
  </si>
  <si>
    <t>안전관리자 업무용 클린백</t>
    <phoneticPr fontId="5" type="noConversion"/>
  </si>
  <si>
    <t>안전대</t>
    <phoneticPr fontId="5" type="noConversion"/>
  </si>
  <si>
    <t>클린볼펜</t>
    <phoneticPr fontId="5" type="noConversion"/>
  </si>
  <si>
    <t>클린노트</t>
    <phoneticPr fontId="5" type="noConversion"/>
  </si>
  <si>
    <t>2월 22일</t>
    <phoneticPr fontId="5" type="noConversion"/>
  </si>
  <si>
    <t>안전관리자 인건비(출장수당)</t>
    <phoneticPr fontId="5" type="noConversion"/>
  </si>
  <si>
    <t>현장 內 안전 서류 보관함</t>
    <phoneticPr fontId="5" type="noConversion"/>
  </si>
  <si>
    <t>현장 內 안전보호구 보관함</t>
    <phoneticPr fontId="5" type="noConversion"/>
  </si>
  <si>
    <t>안전모 부착용 헤드랜턴
(안전 담당자 천장 점검 확인)</t>
    <phoneticPr fontId="5" type="noConversion"/>
  </si>
  <si>
    <t>팔꿈치/무릎보호대
(안전 담당자 천장점검 용)</t>
    <phoneticPr fontId="5" type="noConversion"/>
  </si>
  <si>
    <r>
      <t>(</t>
    </r>
    <r>
      <rPr>
        <b/>
        <sz val="18"/>
        <color indexed="12"/>
        <rFont val="맑은 고딕"/>
        <family val="3"/>
        <charset val="129"/>
      </rPr>
      <t>2024년 02월</t>
    </r>
    <r>
      <rPr>
        <b/>
        <sz val="18"/>
        <rFont val="맑은 고딕"/>
        <family val="3"/>
        <charset val="129"/>
      </rPr>
      <t>) 항목별 사용내역서</t>
    </r>
    <phoneticPr fontId="17" type="noConversion"/>
  </si>
  <si>
    <t>메가폰
(중장비 작업구간 경고 안내용)
메가세이프티</t>
    <phoneticPr fontId="5" type="noConversion"/>
  </si>
  <si>
    <t>신호봉
(중장비 작업구간 접근 금지 안내용)
메가세이프티</t>
    <phoneticPr fontId="5" type="noConversion"/>
  </si>
  <si>
    <t>건전지 AA(메가폰/신호봉)
메가세이프티</t>
    <phoneticPr fontId="5" type="noConversion"/>
  </si>
  <si>
    <t>보안경
메가세이프티</t>
    <phoneticPr fontId="5" type="noConversion"/>
  </si>
  <si>
    <t>안전관리자 완장 (식별용)
메가세이프티</t>
    <phoneticPr fontId="5" type="noConversion"/>
  </si>
  <si>
    <t>안전현황판
진산세이프티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</si>
</sst>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176" formatCode="_ * #,##0_ ;_ * \-#,##0_ ;_ * &quot;-&quot;_ ;_ @_ "/>
    <numFmt numFmtId="177" formatCode="yyyy&quot;년&quot;\ \ \ mm&quot;월&quot;\ \ \ dd&quot;일&quot;"/>
    <numFmt numFmtId="178" formatCode="0.00_);[Red]\(0.00\)"/>
    <numFmt numFmtId="179" formatCode="#,##0_);[Red]\(#,##0\)"/>
    <numFmt numFmtId="180" formatCode="m&quot;월&quot;\ d&quot;일&quot;;@"/>
    <numFmt numFmtId="181" formatCode="###\ &quot;EA&quot;"/>
    <numFmt numFmtId="182" formatCode="#,##0\ &quot;원&quot;"/>
    <numFmt numFmtId="183" formatCode="mm&quot;월&quot;\ dd&quot;일&quot;"/>
  </numFmts>
  <fonts count="27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sz val="11"/>
      <name val="굴림체"/>
      <family val="3"/>
      <charset val="129"/>
    </font>
    <font>
      <sz val="10"/>
      <name val="굴림"/>
      <family val="3"/>
      <charset val="129"/>
    </font>
    <font>
      <sz val="8"/>
      <name val="맑은 고딕"/>
      <family val="2"/>
      <charset val="129"/>
      <scheme val="minor"/>
    </font>
    <font>
      <b/>
      <sz val="18"/>
      <name val="맑은 고딕"/>
      <family val="3"/>
      <charset val="129"/>
      <scheme val="major"/>
    </font>
    <font>
      <b/>
      <sz val="18"/>
      <color indexed="12"/>
      <name val="맑은 고딕"/>
      <family val="3"/>
      <charset val="129"/>
    </font>
    <font>
      <b/>
      <sz val="18"/>
      <name val="맑은 고딕"/>
      <family val="3"/>
      <charset val="129"/>
    </font>
    <font>
      <sz val="8"/>
      <name val="돋움"/>
      <family val="3"/>
      <charset val="129"/>
    </font>
    <font>
      <sz val="10"/>
      <name val="맑은 고딕"/>
      <family val="3"/>
      <charset val="129"/>
      <scheme val="major"/>
    </font>
    <font>
      <sz val="11"/>
      <name val="돋움"/>
      <family val="3"/>
      <charset val="129"/>
    </font>
    <font>
      <b/>
      <sz val="10"/>
      <name val="맑은 고딕"/>
      <family val="3"/>
      <charset val="129"/>
      <scheme val="major"/>
    </font>
    <font>
      <sz val="10"/>
      <name val="굴림체"/>
      <family val="3"/>
      <charset val="129"/>
    </font>
    <font>
      <sz val="12"/>
      <name val="돋움"/>
      <family val="3"/>
      <charset val="129"/>
    </font>
    <font>
      <sz val="10"/>
      <color indexed="23"/>
      <name val="맑은 고딕"/>
      <family val="3"/>
      <charset val="129"/>
      <scheme val="major"/>
    </font>
    <font>
      <u/>
      <sz val="10"/>
      <name val="맑은 고딕"/>
      <family val="3"/>
      <charset val="129"/>
      <scheme val="major"/>
    </font>
    <font>
      <sz val="8"/>
      <name val="굴림체"/>
      <family val="3"/>
      <charset val="129"/>
    </font>
    <font>
      <sz val="10"/>
      <color theme="1"/>
      <name val="맑은 고딕"/>
      <family val="3"/>
      <charset val="129"/>
      <scheme val="major"/>
    </font>
    <font>
      <b/>
      <u val="singleAccounting"/>
      <sz val="14"/>
      <name val="맑은 고딕"/>
      <family val="3"/>
      <charset val="129"/>
      <scheme val="major"/>
    </font>
    <font>
      <b/>
      <sz val="26"/>
      <name val="맑은 고딕"/>
      <family val="3"/>
      <charset val="129"/>
    </font>
    <font>
      <sz val="11"/>
      <name val="맑은 고딕"/>
      <family val="3"/>
      <charset val="129"/>
    </font>
    <font>
      <sz val="12"/>
      <name val="맑은 고딕"/>
      <family val="3"/>
      <charset val="129"/>
    </font>
    <font>
      <b/>
      <u/>
      <sz val="12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24"/>
      <name val="맑은 고딕"/>
      <family val="3"/>
      <charset val="129"/>
    </font>
    <font>
      <sz val="11"/>
      <color rgb="FF3F3F3F"/>
      <name val="맑은 고딕"/>
      <family val="3"/>
      <charset val="129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" fillId="2" borderId="1" applyNumberFormat="0" applyAlignment="0" applyProtection="0">
      <alignment vertical="center"/>
    </xf>
    <xf numFmtId="0" fontId="1" fillId="3" borderId="2" applyNumberFormat="0" applyFont="0" applyAlignment="0" applyProtection="0">
      <alignment vertical="center"/>
    </xf>
    <xf numFmtId="0" fontId="3" fillId="0" borderId="0"/>
    <xf numFmtId="41" fontId="11" fillId="0" borderId="0" applyFont="0" applyFill="0" applyBorder="0" applyAlignment="0" applyProtection="0"/>
    <xf numFmtId="176" fontId="13" fillId="0" borderId="0" applyFont="0" applyFill="0" applyBorder="0" applyAlignment="0" applyProtection="0"/>
    <xf numFmtId="0" fontId="13" fillId="0" borderId="0"/>
  </cellStyleXfs>
  <cellXfs count="133">
    <xf numFmtId="0" fontId="0" fillId="0" borderId="0" xfId="0">
      <alignment vertical="center"/>
    </xf>
    <xf numFmtId="0" fontId="4" fillId="4" borderId="0" xfId="5" applyFont="1" applyFill="1" applyBorder="1" applyAlignment="1" applyProtection="1">
      <alignment horizontal="center" vertical="center"/>
      <protection locked="0"/>
    </xf>
    <xf numFmtId="0" fontId="4" fillId="4" borderId="6" xfId="5" applyFont="1" applyFill="1" applyBorder="1" applyAlignment="1" applyProtection="1">
      <alignment horizontal="center"/>
      <protection locked="0"/>
    </xf>
    <xf numFmtId="0" fontId="10" fillId="5" borderId="7" xfId="5" applyFont="1" applyFill="1" applyBorder="1" applyAlignment="1" applyProtection="1">
      <alignment horizontal="center" vertical="center"/>
      <protection locked="0"/>
    </xf>
    <xf numFmtId="0" fontId="4" fillId="4" borderId="8" xfId="5" applyFont="1" applyFill="1" applyBorder="1" applyAlignment="1" applyProtection="1">
      <alignment horizontal="center"/>
      <protection locked="0"/>
    </xf>
    <xf numFmtId="0" fontId="4" fillId="4" borderId="0" xfId="5" applyFont="1" applyFill="1" applyBorder="1" applyAlignment="1" applyProtection="1">
      <alignment horizontal="center"/>
      <protection locked="0"/>
    </xf>
    <xf numFmtId="0" fontId="10" fillId="5" borderId="7" xfId="5" applyFont="1" applyFill="1" applyBorder="1" applyAlignment="1" applyProtection="1">
      <alignment horizontal="center" vertical="center" wrapText="1"/>
      <protection locked="0"/>
    </xf>
    <xf numFmtId="0" fontId="12" fillId="5" borderId="7" xfId="5" applyFont="1" applyFill="1" applyBorder="1" applyAlignment="1" applyProtection="1">
      <alignment horizontal="center" vertical="center" wrapText="1"/>
      <protection locked="0"/>
    </xf>
    <xf numFmtId="0" fontId="12" fillId="5" borderId="7" xfId="5" applyFont="1" applyFill="1" applyBorder="1" applyAlignment="1" applyProtection="1">
      <alignment horizontal="center" vertical="center"/>
      <protection locked="0"/>
    </xf>
    <xf numFmtId="41" fontId="10" fillId="4" borderId="7" xfId="5" applyNumberFormat="1" applyFont="1" applyFill="1" applyBorder="1" applyAlignment="1" applyProtection="1">
      <alignment horizontal="center" vertical="center"/>
      <protection locked="0"/>
    </xf>
    <xf numFmtId="41" fontId="10" fillId="4" borderId="7" xfId="6" applyNumberFormat="1" applyFont="1" applyFill="1" applyBorder="1" applyAlignment="1" applyProtection="1">
      <alignment horizontal="center" vertical="center"/>
      <protection locked="0"/>
    </xf>
    <xf numFmtId="41" fontId="10" fillId="6" borderId="7" xfId="6" applyNumberFormat="1" applyFont="1" applyFill="1" applyBorder="1" applyAlignment="1" applyProtection="1">
      <alignment horizontal="center" vertical="center"/>
      <protection locked="0"/>
    </xf>
    <xf numFmtId="176" fontId="10" fillId="6" borderId="7" xfId="7" applyFont="1" applyFill="1" applyBorder="1" applyAlignment="1">
      <alignment horizontal="center" vertical="center"/>
    </xf>
    <xf numFmtId="41" fontId="2" fillId="2" borderId="1" xfId="3" applyNumberFormat="1" applyAlignment="1" applyProtection="1">
      <alignment horizontal="center" vertical="center"/>
      <protection locked="0"/>
    </xf>
    <xf numFmtId="0" fontId="10" fillId="4" borderId="12" xfId="5" applyFont="1" applyFill="1" applyBorder="1" applyAlignment="1" applyProtection="1">
      <alignment horizontal="center" vertical="center"/>
      <protection locked="0"/>
    </xf>
    <xf numFmtId="0" fontId="10" fillId="4" borderId="12" xfId="5" applyFont="1" applyFill="1" applyBorder="1" applyAlignment="1" applyProtection="1">
      <alignment horizontal="center"/>
      <protection locked="0"/>
    </xf>
    <xf numFmtId="0" fontId="10" fillId="0" borderId="0" xfId="5" applyFont="1" applyFill="1" applyBorder="1" applyAlignment="1" applyProtection="1">
      <alignment horizontal="center" vertical="center"/>
      <protection locked="0"/>
    </xf>
    <xf numFmtId="0" fontId="15" fillId="0" borderId="0" xfId="5" applyFont="1" applyFill="1" applyBorder="1" applyAlignment="1" applyProtection="1">
      <alignment horizontal="left" vertical="center"/>
      <protection locked="0"/>
    </xf>
    <xf numFmtId="0" fontId="4" fillId="4" borderId="13" xfId="5" applyFont="1" applyFill="1" applyBorder="1" applyAlignment="1" applyProtection="1">
      <alignment horizontal="center"/>
      <protection locked="0"/>
    </xf>
    <xf numFmtId="0" fontId="4" fillId="4" borderId="14" xfId="5" applyFont="1" applyFill="1" applyBorder="1" applyAlignment="1" applyProtection="1">
      <alignment horizontal="center"/>
      <protection locked="0"/>
    </xf>
    <xf numFmtId="0" fontId="4" fillId="4" borderId="14" xfId="5" applyFont="1" applyFill="1" applyBorder="1" applyAlignment="1" applyProtection="1">
      <alignment horizontal="center" vertical="center"/>
      <protection locked="0"/>
    </xf>
    <xf numFmtId="0" fontId="4" fillId="4" borderId="15" xfId="5" applyFont="1" applyFill="1" applyBorder="1" applyAlignment="1" applyProtection="1">
      <alignment horizontal="center"/>
      <protection locked="0"/>
    </xf>
    <xf numFmtId="9" fontId="4" fillId="4" borderId="0" xfId="2" applyFont="1" applyFill="1" applyBorder="1" applyAlignment="1" applyProtection="1">
      <alignment horizontal="center"/>
      <protection locked="0"/>
    </xf>
    <xf numFmtId="180" fontId="10" fillId="0" borderId="7" xfId="1" quotePrefix="1" applyNumberFormat="1" applyFont="1" applyBorder="1" applyAlignment="1">
      <alignment horizontal="center" vertical="center"/>
    </xf>
    <xf numFmtId="179" fontId="10" fillId="0" borderId="7" xfId="1" applyNumberFormat="1" applyFont="1" applyBorder="1" applyAlignment="1">
      <alignment horizontal="center" vertical="center"/>
    </xf>
    <xf numFmtId="41" fontId="10" fillId="0" borderId="7" xfId="1" applyFont="1" applyBorder="1" applyAlignment="1">
      <alignment vertical="center"/>
    </xf>
    <xf numFmtId="180" fontId="18" fillId="0" borderId="7" xfId="8" quotePrefix="1" applyNumberFormat="1" applyFont="1" applyBorder="1" applyAlignment="1">
      <alignment horizontal="center" vertical="center"/>
    </xf>
    <xf numFmtId="179" fontId="18" fillId="0" borderId="7" xfId="1" applyNumberFormat="1" applyFont="1" applyBorder="1" applyAlignment="1">
      <alignment horizontal="center" vertical="center"/>
    </xf>
    <xf numFmtId="41" fontId="18" fillId="0" borderId="7" xfId="1" applyFont="1" applyBorder="1" applyAlignment="1">
      <alignment vertical="center"/>
    </xf>
    <xf numFmtId="178" fontId="10" fillId="0" borderId="7" xfId="8" quotePrefix="1" applyNumberFormat="1" applyFont="1" applyBorder="1" applyAlignment="1">
      <alignment horizontal="center" vertical="center"/>
    </xf>
    <xf numFmtId="178" fontId="18" fillId="0" borderId="7" xfId="8" quotePrefix="1" applyNumberFormat="1" applyFont="1" applyBorder="1" applyAlignment="1">
      <alignment horizontal="center" vertical="center"/>
    </xf>
    <xf numFmtId="41" fontId="10" fillId="0" borderId="7" xfId="1" applyFont="1" applyBorder="1" applyAlignment="1">
      <alignment vertical="center" shrinkToFit="1"/>
    </xf>
    <xf numFmtId="0" fontId="10" fillId="0" borderId="7" xfId="8" applyFont="1" applyBorder="1" applyAlignment="1">
      <alignment vertical="center" wrapText="1"/>
    </xf>
    <xf numFmtId="178" fontId="10" fillId="0" borderId="7" xfId="8" applyNumberFormat="1" applyFont="1" applyBorder="1" applyAlignment="1">
      <alignment horizontal="center" vertical="center"/>
    </xf>
    <xf numFmtId="176" fontId="2" fillId="2" borderId="7" xfId="3" applyNumberFormat="1" applyBorder="1" applyAlignment="1">
      <alignment vertical="center"/>
    </xf>
    <xf numFmtId="176" fontId="2" fillId="2" borderId="7" xfId="3" applyNumberFormat="1" applyBorder="1" applyAlignment="1">
      <alignment horizontal="center" vertical="center"/>
    </xf>
    <xf numFmtId="0" fontId="12" fillId="5" borderId="7" xfId="8" applyFont="1" applyFill="1" applyBorder="1" applyAlignment="1">
      <alignment horizontal="center" vertical="center"/>
    </xf>
    <xf numFmtId="178" fontId="12" fillId="5" borderId="7" xfId="8" applyNumberFormat="1" applyFont="1" applyFill="1" applyBorder="1" applyAlignment="1">
      <alignment horizontal="center" vertical="center"/>
    </xf>
    <xf numFmtId="179" fontId="12" fillId="5" borderId="7" xfId="1" applyNumberFormat="1" applyFont="1" applyFill="1" applyBorder="1" applyAlignment="1">
      <alignment horizontal="center" vertical="center"/>
    </xf>
    <xf numFmtId="41" fontId="12" fillId="5" borderId="7" xfId="1" applyFont="1" applyFill="1" applyBorder="1" applyAlignment="1">
      <alignment horizontal="center" vertical="center"/>
    </xf>
    <xf numFmtId="176" fontId="12" fillId="5" borderId="7" xfId="7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181" fontId="22" fillId="0" borderId="7" xfId="0" applyNumberFormat="1" applyFont="1" applyBorder="1" applyAlignment="1">
      <alignment horizontal="center" vertical="center"/>
    </xf>
    <xf numFmtId="0" fontId="22" fillId="5" borderId="7" xfId="0" applyFont="1" applyFill="1" applyBorder="1" applyAlignment="1">
      <alignment horizontal="center" vertical="center"/>
    </xf>
    <xf numFmtId="0" fontId="4" fillId="4" borderId="0" xfId="5" applyFont="1" applyFill="1" applyBorder="1" applyAlignment="1" applyProtection="1">
      <alignment horizontal="center"/>
      <protection locked="0"/>
    </xf>
    <xf numFmtId="0" fontId="10" fillId="4" borderId="7" xfId="5" applyFont="1" applyFill="1" applyBorder="1" applyAlignment="1" applyProtection="1">
      <alignment horizontal="center" vertical="center"/>
      <protection locked="0"/>
    </xf>
    <xf numFmtId="9" fontId="10" fillId="4" borderId="7" xfId="5" applyNumberFormat="1" applyFont="1" applyFill="1" applyBorder="1" applyAlignment="1" applyProtection="1">
      <alignment horizontal="center" vertical="center"/>
      <protection locked="0"/>
    </xf>
    <xf numFmtId="0" fontId="10" fillId="4" borderId="0" xfId="5" applyFont="1" applyFill="1" applyBorder="1" applyAlignment="1" applyProtection="1">
      <alignment horizontal="center" vertical="center"/>
      <protection locked="0"/>
    </xf>
    <xf numFmtId="0" fontId="24" fillId="0" borderId="0" xfId="0" applyFont="1" applyAlignment="1">
      <alignment horizontal="center" vertical="center"/>
    </xf>
    <xf numFmtId="41" fontId="4" fillId="4" borderId="0" xfId="5" applyNumberFormat="1" applyFont="1" applyFill="1" applyBorder="1" applyAlignment="1" applyProtection="1">
      <alignment horizontal="center"/>
      <protection locked="0"/>
    </xf>
    <xf numFmtId="41" fontId="10" fillId="4" borderId="7" xfId="1" applyFont="1" applyFill="1" applyBorder="1" applyAlignment="1" applyProtection="1">
      <alignment horizontal="center" vertical="center"/>
      <protection locked="0"/>
    </xf>
    <xf numFmtId="0" fontId="10" fillId="4" borderId="7" xfId="5" applyFont="1" applyFill="1" applyBorder="1" applyAlignment="1" applyProtection="1">
      <alignment horizontal="center" vertical="center"/>
      <protection locked="0"/>
    </xf>
    <xf numFmtId="183" fontId="22" fillId="0" borderId="7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 wrapText="1"/>
    </xf>
    <xf numFmtId="0" fontId="10" fillId="6" borderId="7" xfId="8" applyFont="1" applyFill="1" applyBorder="1" applyAlignment="1">
      <alignment horizontal="center" vertical="center"/>
    </xf>
    <xf numFmtId="176" fontId="26" fillId="6" borderId="7" xfId="3" applyNumberFormat="1" applyFont="1" applyFill="1" applyBorder="1" applyAlignment="1">
      <alignment vertical="center"/>
    </xf>
    <xf numFmtId="179" fontId="18" fillId="7" borderId="7" xfId="1" applyNumberFormat="1" applyFont="1" applyFill="1" applyBorder="1" applyAlignment="1">
      <alignment horizontal="center" vertical="center"/>
    </xf>
    <xf numFmtId="41" fontId="18" fillId="7" borderId="7" xfId="1" applyFont="1" applyFill="1" applyBorder="1" applyAlignment="1">
      <alignment vertical="center"/>
    </xf>
    <xf numFmtId="180" fontId="18" fillId="0" borderId="7" xfId="8" quotePrefix="1" applyNumberFormat="1" applyFont="1" applyFill="1" applyBorder="1" applyAlignment="1">
      <alignment horizontal="center" vertical="center"/>
    </xf>
    <xf numFmtId="0" fontId="10" fillId="7" borderId="7" xfId="8" applyFont="1" applyFill="1" applyBorder="1" applyAlignment="1">
      <alignment horizontal="center" vertical="center"/>
    </xf>
    <xf numFmtId="176" fontId="26" fillId="7" borderId="7" xfId="3" applyNumberFormat="1" applyFont="1" applyFill="1" applyBorder="1" applyAlignment="1">
      <alignment vertical="center"/>
    </xf>
    <xf numFmtId="180" fontId="18" fillId="6" borderId="7" xfId="8" quotePrefix="1" applyNumberFormat="1" applyFont="1" applyFill="1" applyBorder="1" applyAlignment="1">
      <alignment horizontal="center" vertical="center"/>
    </xf>
    <xf numFmtId="179" fontId="18" fillId="6" borderId="7" xfId="1" applyNumberFormat="1" applyFont="1" applyFill="1" applyBorder="1" applyAlignment="1">
      <alignment horizontal="center" vertical="center"/>
    </xf>
    <xf numFmtId="41" fontId="18" fillId="6" borderId="7" xfId="1" applyFont="1" applyFill="1" applyBorder="1" applyAlignment="1">
      <alignment vertical="center"/>
    </xf>
    <xf numFmtId="179" fontId="18" fillId="8" borderId="7" xfId="1" applyNumberFormat="1" applyFont="1" applyFill="1" applyBorder="1" applyAlignment="1">
      <alignment horizontal="center" vertical="center"/>
    </xf>
    <xf numFmtId="41" fontId="18" fillId="8" borderId="7" xfId="1" applyFont="1" applyFill="1" applyBorder="1" applyAlignment="1">
      <alignment vertical="center"/>
    </xf>
    <xf numFmtId="0" fontId="10" fillId="0" borderId="0" xfId="5" applyFont="1" applyFill="1" applyBorder="1" applyAlignment="1" applyProtection="1">
      <alignment horizontal="right" vertical="center"/>
      <protection locked="0"/>
    </xf>
    <xf numFmtId="0" fontId="6" fillId="4" borderId="4" xfId="5" applyFont="1" applyFill="1" applyBorder="1" applyAlignment="1" applyProtection="1">
      <alignment horizontal="center" vertical="center"/>
      <protection locked="0"/>
    </xf>
    <xf numFmtId="0" fontId="6" fillId="4" borderId="16" xfId="5" applyFont="1" applyFill="1" applyBorder="1" applyAlignment="1" applyProtection="1">
      <alignment horizontal="center" vertical="center"/>
      <protection locked="0"/>
    </xf>
    <xf numFmtId="0" fontId="4" fillId="4" borderId="3" xfId="5" applyFont="1" applyFill="1" applyBorder="1" applyAlignment="1" applyProtection="1">
      <alignment horizontal="center" vertical="center"/>
      <protection locked="0"/>
    </xf>
    <xf numFmtId="0" fontId="4" fillId="4" borderId="6" xfId="5" applyFont="1" applyFill="1" applyBorder="1" applyAlignment="1" applyProtection="1">
      <alignment horizontal="center" vertical="center"/>
      <protection locked="0"/>
    </xf>
    <xf numFmtId="0" fontId="4" fillId="4" borderId="5" xfId="5" applyFont="1" applyFill="1" applyBorder="1" applyAlignment="1" applyProtection="1">
      <alignment horizontal="center" vertical="center"/>
      <protection locked="0"/>
    </xf>
    <xf numFmtId="0" fontId="4" fillId="4" borderId="8" xfId="5" applyFont="1" applyFill="1" applyBorder="1" applyAlignment="1" applyProtection="1">
      <alignment horizontal="center" vertical="center"/>
      <protection locked="0"/>
    </xf>
    <xf numFmtId="0" fontId="4" fillId="4" borderId="6" xfId="5" applyFont="1" applyFill="1" applyBorder="1" applyAlignment="1" applyProtection="1">
      <alignment horizontal="center"/>
      <protection locked="0"/>
    </xf>
    <xf numFmtId="0" fontId="4" fillId="4" borderId="0" xfId="5" applyFont="1" applyFill="1" applyBorder="1" applyAlignment="1" applyProtection="1">
      <alignment horizontal="center"/>
      <protection locked="0"/>
    </xf>
    <xf numFmtId="0" fontId="4" fillId="4" borderId="8" xfId="5" applyFont="1" applyFill="1" applyBorder="1" applyAlignment="1" applyProtection="1">
      <alignment horizontal="center"/>
      <protection locked="0"/>
    </xf>
    <xf numFmtId="177" fontId="16" fillId="4" borderId="0" xfId="5" applyNumberFormat="1" applyFont="1" applyFill="1" applyBorder="1" applyAlignment="1" applyProtection="1">
      <alignment horizontal="center" vertical="center"/>
      <protection locked="0"/>
    </xf>
    <xf numFmtId="0" fontId="12" fillId="5" borderId="7" xfId="5" applyFont="1" applyFill="1" applyBorder="1" applyAlignment="1" applyProtection="1">
      <alignment horizontal="center" vertical="center"/>
      <protection locked="0"/>
    </xf>
    <xf numFmtId="41" fontId="2" fillId="2" borderId="1" xfId="3" applyNumberFormat="1" applyAlignment="1" applyProtection="1">
      <alignment horizontal="center" vertical="center"/>
      <protection locked="0"/>
    </xf>
    <xf numFmtId="0" fontId="10" fillId="4" borderId="0" xfId="5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>
      <alignment horizontal="center" vertical="center"/>
    </xf>
    <xf numFmtId="0" fontId="10" fillId="5" borderId="7" xfId="5" applyFont="1" applyFill="1" applyBorder="1" applyAlignment="1" applyProtection="1">
      <alignment horizontal="left" vertical="center" wrapText="1"/>
      <protection locked="0"/>
    </xf>
    <xf numFmtId="41" fontId="10" fillId="6" borderId="7" xfId="5" applyNumberFormat="1" applyFont="1" applyFill="1" applyBorder="1" applyAlignment="1" applyProtection="1">
      <alignment horizontal="center" vertical="center"/>
      <protection locked="0"/>
    </xf>
    <xf numFmtId="0" fontId="10" fillId="5" borderId="7" xfId="5" applyFont="1" applyFill="1" applyBorder="1" applyAlignment="1" applyProtection="1">
      <alignment horizontal="left" vertical="center"/>
      <protection locked="0"/>
    </xf>
    <xf numFmtId="41" fontId="10" fillId="6" borderId="9" xfId="5" applyNumberFormat="1" applyFont="1" applyFill="1" applyBorder="1" applyAlignment="1" applyProtection="1">
      <alignment horizontal="center" vertical="center"/>
      <protection locked="0"/>
    </xf>
    <xf numFmtId="41" fontId="10" fillId="6" borderId="11" xfId="5" applyNumberFormat="1" applyFont="1" applyFill="1" applyBorder="1" applyAlignment="1" applyProtection="1">
      <alignment horizontal="center" vertical="center"/>
      <protection locked="0"/>
    </xf>
    <xf numFmtId="182" fontId="10" fillId="4" borderId="9" xfId="5" applyNumberFormat="1" applyFont="1" applyFill="1" applyBorder="1" applyAlignment="1" applyProtection="1">
      <alignment horizontal="center" vertical="center"/>
      <protection locked="0"/>
    </xf>
    <xf numFmtId="182" fontId="10" fillId="4" borderId="10" xfId="5" applyNumberFormat="1" applyFont="1" applyFill="1" applyBorder="1" applyAlignment="1" applyProtection="1">
      <alignment horizontal="center" vertical="center"/>
      <protection locked="0"/>
    </xf>
    <xf numFmtId="182" fontId="10" fillId="4" borderId="11" xfId="5" applyNumberFormat="1" applyFont="1" applyFill="1" applyBorder="1" applyAlignment="1" applyProtection="1">
      <alignment horizontal="center" vertical="center"/>
      <protection locked="0"/>
    </xf>
    <xf numFmtId="9" fontId="10" fillId="4" borderId="9" xfId="5" applyNumberFormat="1" applyFont="1" applyFill="1" applyBorder="1" applyAlignment="1" applyProtection="1">
      <alignment horizontal="center" vertical="center"/>
      <protection locked="0"/>
    </xf>
    <xf numFmtId="9" fontId="10" fillId="4" borderId="11" xfId="5" applyNumberFormat="1" applyFont="1" applyFill="1" applyBorder="1" applyAlignment="1" applyProtection="1">
      <alignment horizontal="center" vertical="center"/>
      <protection locked="0"/>
    </xf>
    <xf numFmtId="0" fontId="12" fillId="5" borderId="7" xfId="5" applyFont="1" applyFill="1" applyBorder="1" applyAlignment="1" applyProtection="1">
      <alignment horizontal="center" vertical="center" wrapText="1"/>
      <protection locked="0"/>
    </xf>
    <xf numFmtId="0" fontId="10" fillId="4" borderId="7" xfId="5" applyFont="1" applyFill="1" applyBorder="1" applyAlignment="1" applyProtection="1">
      <alignment horizontal="center" vertical="center"/>
      <protection locked="0"/>
    </xf>
    <xf numFmtId="0" fontId="10" fillId="4" borderId="7" xfId="5" applyFont="1" applyFill="1" applyBorder="1" applyAlignment="1" applyProtection="1">
      <alignment horizontal="center" vertical="center" wrapText="1"/>
      <protection locked="0"/>
    </xf>
    <xf numFmtId="0" fontId="10" fillId="4" borderId="9" xfId="5" applyFont="1" applyFill="1" applyBorder="1" applyAlignment="1" applyProtection="1">
      <alignment horizontal="center" vertical="center"/>
      <protection locked="0"/>
    </xf>
    <xf numFmtId="0" fontId="10" fillId="4" borderId="11" xfId="5" applyFont="1" applyFill="1" applyBorder="1" applyAlignment="1" applyProtection="1">
      <alignment horizontal="center" vertical="center"/>
      <protection locked="0"/>
    </xf>
    <xf numFmtId="0" fontId="10" fillId="6" borderId="9" xfId="8" applyFont="1" applyFill="1" applyBorder="1" applyAlignment="1">
      <alignment horizontal="center" vertical="center"/>
    </xf>
    <xf numFmtId="0" fontId="10" fillId="6" borderId="11" xfId="8" applyFont="1" applyFill="1" applyBorder="1" applyAlignment="1">
      <alignment horizontal="center" vertical="center"/>
    </xf>
    <xf numFmtId="0" fontId="10" fillId="7" borderId="9" xfId="8" applyFont="1" applyFill="1" applyBorder="1" applyAlignment="1">
      <alignment horizontal="center" vertical="center" wrapText="1"/>
    </xf>
    <xf numFmtId="0" fontId="10" fillId="7" borderId="11" xfId="8" applyFont="1" applyFill="1" applyBorder="1" applyAlignment="1">
      <alignment horizontal="center" vertical="center"/>
    </xf>
    <xf numFmtId="0" fontId="18" fillId="0" borderId="7" xfId="8" applyFont="1" applyBorder="1" applyAlignment="1">
      <alignment horizontal="center" vertical="center" wrapText="1"/>
    </xf>
    <xf numFmtId="0" fontId="18" fillId="6" borderId="7" xfId="8" applyFont="1" applyFill="1" applyBorder="1" applyAlignment="1">
      <alignment horizontal="center" vertical="center" wrapText="1"/>
    </xf>
    <xf numFmtId="0" fontId="10" fillId="6" borderId="9" xfId="8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2" fillId="5" borderId="7" xfId="8" applyFont="1" applyFill="1" applyBorder="1" applyAlignment="1">
      <alignment horizontal="center" vertical="center"/>
    </xf>
    <xf numFmtId="41" fontId="19" fillId="3" borderId="7" xfId="4" applyNumberFormat="1" applyFont="1" applyBorder="1">
      <alignment vertical="center"/>
    </xf>
    <xf numFmtId="0" fontId="6" fillId="0" borderId="0" xfId="8" applyFont="1" applyBorder="1" applyAlignment="1">
      <alignment horizontal="center" vertical="center"/>
    </xf>
    <xf numFmtId="0" fontId="10" fillId="0" borderId="7" xfId="8" applyFont="1" applyBorder="1" applyAlignment="1">
      <alignment horizontal="center" vertical="center"/>
    </xf>
    <xf numFmtId="0" fontId="10" fillId="5" borderId="17" xfId="8" applyFont="1" applyFill="1" applyBorder="1" applyAlignment="1">
      <alignment horizontal="center" vertical="center" wrapText="1"/>
    </xf>
    <xf numFmtId="0" fontId="10" fillId="5" borderId="18" xfId="8" applyFont="1" applyFill="1" applyBorder="1" applyAlignment="1">
      <alignment horizontal="center" vertical="center" wrapText="1"/>
    </xf>
    <xf numFmtId="0" fontId="10" fillId="5" borderId="19" xfId="8" applyFont="1" applyFill="1" applyBorder="1" applyAlignment="1">
      <alignment horizontal="center" vertical="center" wrapText="1"/>
    </xf>
    <xf numFmtId="0" fontId="10" fillId="5" borderId="7" xfId="8" applyFont="1" applyFill="1" applyBorder="1" applyAlignment="1">
      <alignment horizontal="left" vertical="center" wrapText="1"/>
    </xf>
    <xf numFmtId="0" fontId="12" fillId="5" borderId="7" xfId="8" quotePrefix="1" applyFont="1" applyFill="1" applyBorder="1" applyAlignment="1">
      <alignment horizontal="center" vertical="center"/>
    </xf>
    <xf numFmtId="0" fontId="10" fillId="5" borderId="7" xfId="8" applyFont="1" applyFill="1" applyBorder="1" applyAlignment="1">
      <alignment vertical="center" wrapText="1" shrinkToFit="1"/>
    </xf>
    <xf numFmtId="0" fontId="18" fillId="6" borderId="9" xfId="8" applyFont="1" applyFill="1" applyBorder="1" applyAlignment="1">
      <alignment horizontal="center" vertical="center" wrapText="1"/>
    </xf>
    <xf numFmtId="0" fontId="18" fillId="6" borderId="11" xfId="8" applyFont="1" applyFill="1" applyBorder="1" applyAlignment="1">
      <alignment horizontal="center" vertical="center" wrapText="1"/>
    </xf>
    <xf numFmtId="0" fontId="18" fillId="7" borderId="9" xfId="8" applyFont="1" applyFill="1" applyBorder="1" applyAlignment="1">
      <alignment horizontal="center" vertical="center" wrapText="1"/>
    </xf>
    <xf numFmtId="0" fontId="18" fillId="7" borderId="11" xfId="8" applyFont="1" applyFill="1" applyBorder="1" applyAlignment="1">
      <alignment horizontal="center" vertical="center" wrapText="1"/>
    </xf>
    <xf numFmtId="0" fontId="10" fillId="0" borderId="9" xfId="8" applyFont="1" applyBorder="1" applyAlignment="1">
      <alignment horizontal="center" vertical="center"/>
    </xf>
    <xf numFmtId="0" fontId="10" fillId="0" borderId="11" xfId="8" applyFont="1" applyBorder="1" applyAlignment="1">
      <alignment horizontal="center" vertical="center"/>
    </xf>
    <xf numFmtId="0" fontId="18" fillId="8" borderId="7" xfId="8" applyFont="1" applyFill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/>
    </xf>
    <xf numFmtId="0" fontId="21" fillId="0" borderId="9" xfId="0" applyFont="1" applyBorder="1">
      <alignment vertical="center"/>
    </xf>
    <xf numFmtId="0" fontId="21" fillId="0" borderId="10" xfId="0" applyFont="1" applyBorder="1">
      <alignment vertical="center"/>
    </xf>
    <xf numFmtId="0" fontId="21" fillId="0" borderId="11" xfId="0" applyFont="1" applyBorder="1">
      <alignment vertical="center"/>
    </xf>
    <xf numFmtId="0" fontId="20" fillId="0" borderId="0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1" fillId="0" borderId="7" xfId="0" applyFont="1" applyBorder="1">
      <alignment vertical="center"/>
    </xf>
  </cellXfs>
  <cellStyles count="9">
    <cellStyle name="메모" xfId="4" builtinId="10"/>
    <cellStyle name="백분율" xfId="2" builtinId="5"/>
    <cellStyle name="쉼표 [0]" xfId="1" builtinId="6"/>
    <cellStyle name="쉼표 [0]_산업안전보건비사용내역서" xfId="7" xr:uid="{00000000-0005-0000-0000-000003000000}"/>
    <cellStyle name="출력" xfId="3" builtinId="21"/>
    <cellStyle name="콤마 [0]_투자집계표 _foxz" xfId="6" xr:uid="{00000000-0005-0000-0000-000005000000}"/>
    <cellStyle name="표준" xfId="0" builtinId="0"/>
    <cellStyle name="표준_(070614) 안전관리비내역서 양식_이준경" xfId="5" xr:uid="{00000000-0005-0000-0000-000007000000}"/>
    <cellStyle name="표준_산업안전보건비사용내역서" xfId="8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34</xdr:row>
      <xdr:rowOff>1</xdr:rowOff>
    </xdr:from>
    <xdr:to>
      <xdr:col>9</xdr:col>
      <xdr:colOff>1</xdr:colOff>
      <xdr:row>43</xdr:row>
      <xdr:rowOff>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7620001"/>
          <a:ext cx="6051176" cy="201705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2</xdr:row>
          <xdr:rowOff>30480</xdr:rowOff>
        </xdr:from>
        <xdr:to>
          <xdr:col>1</xdr:col>
          <xdr:colOff>297180</xdr:colOff>
          <xdr:row>5</xdr:row>
          <xdr:rowOff>160020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3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2</xdr:row>
          <xdr:rowOff>38100</xdr:rowOff>
        </xdr:from>
        <xdr:to>
          <xdr:col>2</xdr:col>
          <xdr:colOff>662940</xdr:colOff>
          <xdr:row>5</xdr:row>
          <xdr:rowOff>167640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3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</xdr:colOff>
          <xdr:row>2</xdr:row>
          <xdr:rowOff>22860</xdr:rowOff>
        </xdr:from>
        <xdr:to>
          <xdr:col>4</xdr:col>
          <xdr:colOff>342900</xdr:colOff>
          <xdr:row>5</xdr:row>
          <xdr:rowOff>152400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3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495300</xdr:colOff>
          <xdr:row>2</xdr:row>
          <xdr:rowOff>15240</xdr:rowOff>
        </xdr:from>
        <xdr:to>
          <xdr:col>6</xdr:col>
          <xdr:colOff>68580</xdr:colOff>
          <xdr:row>5</xdr:row>
          <xdr:rowOff>144780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3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28"/>
  <sheetViews>
    <sheetView view="pageBreakPreview" zoomScale="70" zoomScaleNormal="100" zoomScaleSheetLayoutView="70" workbookViewId="0">
      <selection activeCell="M14" sqref="M14"/>
    </sheetView>
  </sheetViews>
  <sheetFormatPr defaultRowHeight="17.399999999999999"/>
  <cols>
    <col min="1" max="1" width="1.69921875" customWidth="1"/>
    <col min="2" max="5" width="11.69921875" customWidth="1"/>
    <col min="6" max="6" width="15.69921875" bestFit="1" customWidth="1"/>
    <col min="7" max="7" width="15.69921875" customWidth="1"/>
    <col min="8" max="8" width="15.69921875" bestFit="1" customWidth="1"/>
    <col min="9" max="9" width="1.69921875" customWidth="1"/>
    <col min="10" max="10" width="8.796875" style="48"/>
    <col min="11" max="11" width="12.3984375" style="48" customWidth="1"/>
    <col min="12" max="12" width="11.3984375" style="48" customWidth="1"/>
    <col min="13" max="14" width="11.8984375" style="48" customWidth="1"/>
    <col min="15" max="15" width="12.8984375" style="48" customWidth="1"/>
    <col min="16" max="31" width="8.796875" style="48"/>
  </cols>
  <sheetData>
    <row r="1" spans="1:31" s="1" customFormat="1" ht="30" customHeight="1">
      <c r="A1" s="69"/>
      <c r="B1" s="67" t="s">
        <v>81</v>
      </c>
      <c r="C1" s="67"/>
      <c r="D1" s="67"/>
      <c r="E1" s="67"/>
      <c r="F1" s="67"/>
      <c r="G1" s="67"/>
      <c r="H1" s="67"/>
      <c r="I1" s="71" t="s">
        <v>32</v>
      </c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</row>
    <row r="2" spans="1:31" s="1" customFormat="1" ht="30" customHeight="1">
      <c r="A2" s="70"/>
      <c r="B2" s="68"/>
      <c r="C2" s="68"/>
      <c r="D2" s="68"/>
      <c r="E2" s="68"/>
      <c r="F2" s="68"/>
      <c r="G2" s="68"/>
      <c r="H2" s="68"/>
      <c r="I2" s="72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</row>
    <row r="3" spans="1:31" s="5" customFormat="1" ht="30" customHeight="1">
      <c r="A3" s="2"/>
      <c r="B3" s="3" t="s">
        <v>0</v>
      </c>
      <c r="C3" s="92" t="s">
        <v>1</v>
      </c>
      <c r="D3" s="92"/>
      <c r="E3" s="92"/>
      <c r="F3" s="3" t="s">
        <v>2</v>
      </c>
      <c r="G3" s="93" t="s">
        <v>3</v>
      </c>
      <c r="H3" s="92"/>
      <c r="I3" s="4"/>
      <c r="J3" s="47"/>
      <c r="K3" s="45" t="s">
        <v>60</v>
      </c>
      <c r="L3" s="46">
        <f>H18/C6</f>
        <v>3.8944348464743227E-2</v>
      </c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</row>
    <row r="4" spans="1:31" s="5" customFormat="1" ht="30" customHeight="1">
      <c r="A4" s="2"/>
      <c r="B4" s="3" t="s">
        <v>4</v>
      </c>
      <c r="C4" s="93" t="s">
        <v>5</v>
      </c>
      <c r="D4" s="92"/>
      <c r="E4" s="92"/>
      <c r="F4" s="3" t="s">
        <v>6</v>
      </c>
      <c r="G4" s="92" t="s">
        <v>7</v>
      </c>
      <c r="H4" s="92"/>
      <c r="I4" s="4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</row>
    <row r="5" spans="1:31" s="5" customFormat="1" ht="30" customHeight="1">
      <c r="A5" s="2"/>
      <c r="B5" s="3" t="s">
        <v>8</v>
      </c>
      <c r="C5" s="86">
        <v>67665400000</v>
      </c>
      <c r="D5" s="87"/>
      <c r="E5" s="88"/>
      <c r="F5" s="3" t="s">
        <v>9</v>
      </c>
      <c r="G5" s="94" t="s">
        <v>73</v>
      </c>
      <c r="H5" s="95"/>
      <c r="I5" s="4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</row>
    <row r="6" spans="1:31" s="5" customFormat="1" ht="30" customHeight="1">
      <c r="A6" s="2"/>
      <c r="B6" s="6" t="s">
        <v>10</v>
      </c>
      <c r="C6" s="86">
        <v>933105866</v>
      </c>
      <c r="D6" s="87"/>
      <c r="E6" s="88"/>
      <c r="F6" s="3" t="s">
        <v>61</v>
      </c>
      <c r="G6" s="89" t="s">
        <v>82</v>
      </c>
      <c r="H6" s="90"/>
      <c r="I6" s="4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</row>
    <row r="7" spans="1:31" s="5" customFormat="1" ht="10.050000000000001" customHeight="1">
      <c r="A7" s="73" t="s">
        <v>32</v>
      </c>
      <c r="B7" s="74"/>
      <c r="C7" s="74"/>
      <c r="D7" s="74"/>
      <c r="E7" s="74"/>
      <c r="F7" s="74"/>
      <c r="G7" s="74"/>
      <c r="H7" s="74"/>
      <c r="I7" s="75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</row>
    <row r="8" spans="1:31" s="5" customFormat="1" ht="30" customHeight="1">
      <c r="A8" s="2"/>
      <c r="B8" s="77" t="s">
        <v>11</v>
      </c>
      <c r="C8" s="77"/>
      <c r="D8" s="91" t="s">
        <v>12</v>
      </c>
      <c r="E8" s="91"/>
      <c r="F8" s="7" t="s">
        <v>13</v>
      </c>
      <c r="G8" s="7" t="s">
        <v>14</v>
      </c>
      <c r="H8" s="8" t="s">
        <v>15</v>
      </c>
      <c r="I8" s="44"/>
      <c r="J8" s="45" t="s">
        <v>64</v>
      </c>
      <c r="K8" s="51" t="s">
        <v>71</v>
      </c>
      <c r="L8" s="51" t="s">
        <v>62</v>
      </c>
      <c r="M8" s="51" t="s">
        <v>67</v>
      </c>
      <c r="N8" s="51" t="s">
        <v>68</v>
      </c>
      <c r="O8" s="51" t="s">
        <v>70</v>
      </c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</row>
    <row r="9" spans="1:31" s="5" customFormat="1" ht="30" customHeight="1">
      <c r="A9" s="2"/>
      <c r="B9" s="83" t="s">
        <v>16</v>
      </c>
      <c r="C9" s="83"/>
      <c r="D9" s="84">
        <v>915000000</v>
      </c>
      <c r="E9" s="85"/>
      <c r="F9" s="9">
        <v>0</v>
      </c>
      <c r="G9" s="10">
        <f>을지!H9</f>
        <v>34105740</v>
      </c>
      <c r="H9" s="9">
        <f t="shared" ref="H9:H17" si="0">F9+G9</f>
        <v>34105740</v>
      </c>
      <c r="I9" s="44"/>
      <c r="J9" s="45">
        <v>1</v>
      </c>
      <c r="K9" s="50">
        <v>34105740</v>
      </c>
      <c r="L9" s="50"/>
      <c r="M9" s="50"/>
      <c r="N9" s="50"/>
      <c r="O9" s="50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</row>
    <row r="10" spans="1:31" s="5" customFormat="1" ht="30" customHeight="1">
      <c r="A10" s="2"/>
      <c r="B10" s="83" t="s">
        <v>17</v>
      </c>
      <c r="C10" s="83"/>
      <c r="D10" s="84">
        <v>9350000</v>
      </c>
      <c r="E10" s="85"/>
      <c r="F10" s="9">
        <v>0</v>
      </c>
      <c r="G10" s="11">
        <f>을지!H16</f>
        <v>1125000</v>
      </c>
      <c r="H10" s="9">
        <f t="shared" si="0"/>
        <v>1125000</v>
      </c>
      <c r="I10" s="49">
        <f>SUM(F10:G10)</f>
        <v>1125000</v>
      </c>
      <c r="J10" s="45">
        <v>2</v>
      </c>
      <c r="K10" s="50">
        <v>1125000</v>
      </c>
      <c r="L10" s="50"/>
      <c r="M10" s="50"/>
      <c r="N10" s="50"/>
      <c r="O10" s="50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</row>
    <row r="11" spans="1:31" s="5" customFormat="1" ht="30" customHeight="1">
      <c r="A11" s="2"/>
      <c r="B11" s="83" t="s">
        <v>18</v>
      </c>
      <c r="C11" s="83"/>
      <c r="D11" s="84">
        <v>9634000</v>
      </c>
      <c r="E11" s="85"/>
      <c r="F11" s="9">
        <v>0</v>
      </c>
      <c r="G11" s="12">
        <f>을지!H27</f>
        <v>664260</v>
      </c>
      <c r="H11" s="9">
        <f t="shared" si="0"/>
        <v>664260</v>
      </c>
      <c r="I11" s="44"/>
      <c r="J11" s="45">
        <v>3</v>
      </c>
      <c r="K11" s="50">
        <v>664260</v>
      </c>
      <c r="L11" s="50"/>
      <c r="M11" s="50"/>
      <c r="N11" s="50"/>
      <c r="O11" s="50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</row>
    <row r="12" spans="1:31" s="5" customFormat="1" ht="30" customHeight="1">
      <c r="A12" s="2"/>
      <c r="B12" s="83" t="s">
        <v>19</v>
      </c>
      <c r="C12" s="83"/>
      <c r="D12" s="84">
        <v>0</v>
      </c>
      <c r="E12" s="85"/>
      <c r="F12" s="9">
        <v>0</v>
      </c>
      <c r="G12" s="11">
        <v>0</v>
      </c>
      <c r="H12" s="9">
        <f t="shared" si="0"/>
        <v>0</v>
      </c>
      <c r="I12" s="44"/>
      <c r="J12" s="45">
        <v>4</v>
      </c>
      <c r="K12" s="50">
        <v>0</v>
      </c>
      <c r="L12" s="50"/>
      <c r="M12" s="50"/>
      <c r="N12" s="50"/>
      <c r="O12" s="50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</row>
    <row r="13" spans="1:31" s="5" customFormat="1" ht="30" customHeight="1">
      <c r="A13" s="2"/>
      <c r="B13" s="83" t="s">
        <v>20</v>
      </c>
      <c r="C13" s="83"/>
      <c r="D13" s="84">
        <v>0</v>
      </c>
      <c r="E13" s="85"/>
      <c r="F13" s="9">
        <v>0</v>
      </c>
      <c r="G13" s="10">
        <f>을지!H34</f>
        <v>444200</v>
      </c>
      <c r="H13" s="9">
        <f t="shared" si="0"/>
        <v>444200</v>
      </c>
      <c r="I13" s="44"/>
      <c r="J13" s="45">
        <v>5</v>
      </c>
      <c r="K13" s="50">
        <v>444200</v>
      </c>
      <c r="L13" s="50"/>
      <c r="M13" s="50"/>
      <c r="N13" s="50"/>
      <c r="O13" s="50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</row>
    <row r="14" spans="1:31" s="5" customFormat="1" ht="30" customHeight="1">
      <c r="A14" s="2"/>
      <c r="B14" s="83" t="s">
        <v>21</v>
      </c>
      <c r="C14" s="83"/>
      <c r="D14" s="84">
        <v>0</v>
      </c>
      <c r="E14" s="85"/>
      <c r="F14" s="9">
        <f t="shared" ref="F14:F17" si="1">K14+L14+M14+N14+O14</f>
        <v>0</v>
      </c>
      <c r="G14" s="10">
        <v>0</v>
      </c>
      <c r="H14" s="9">
        <f t="shared" si="0"/>
        <v>0</v>
      </c>
      <c r="I14" s="44"/>
      <c r="J14" s="45">
        <v>6</v>
      </c>
      <c r="K14" s="50"/>
      <c r="L14" s="50"/>
      <c r="M14" s="50"/>
      <c r="N14" s="50"/>
      <c r="O14" s="50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</row>
    <row r="15" spans="1:31" s="5" customFormat="1" ht="30" customHeight="1">
      <c r="A15" s="2"/>
      <c r="B15" s="81" t="s">
        <v>22</v>
      </c>
      <c r="C15" s="81"/>
      <c r="D15" s="82">
        <v>0</v>
      </c>
      <c r="E15" s="82"/>
      <c r="F15" s="9">
        <f t="shared" si="1"/>
        <v>0</v>
      </c>
      <c r="G15" s="10">
        <v>0</v>
      </c>
      <c r="H15" s="9">
        <f t="shared" si="0"/>
        <v>0</v>
      </c>
      <c r="I15" s="44"/>
      <c r="J15" s="45">
        <v>7</v>
      </c>
      <c r="K15" s="50"/>
      <c r="L15" s="50"/>
      <c r="M15" s="50"/>
      <c r="N15" s="50"/>
      <c r="O15" s="50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</row>
    <row r="16" spans="1:31" s="5" customFormat="1" ht="30" customHeight="1">
      <c r="A16" s="2"/>
      <c r="B16" s="81" t="s">
        <v>23</v>
      </c>
      <c r="C16" s="83"/>
      <c r="D16" s="82">
        <v>0</v>
      </c>
      <c r="E16" s="82"/>
      <c r="F16" s="9">
        <f t="shared" si="1"/>
        <v>0</v>
      </c>
      <c r="G16" s="10">
        <v>0</v>
      </c>
      <c r="H16" s="9">
        <f t="shared" si="0"/>
        <v>0</v>
      </c>
      <c r="I16" s="44"/>
      <c r="J16" s="45">
        <v>8</v>
      </c>
      <c r="K16" s="50"/>
      <c r="L16" s="50"/>
      <c r="M16" s="50"/>
      <c r="N16" s="50"/>
      <c r="O16" s="50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</row>
    <row r="17" spans="1:31" s="5" customFormat="1" ht="30" customHeight="1">
      <c r="A17" s="2"/>
      <c r="B17" s="81" t="s">
        <v>24</v>
      </c>
      <c r="C17" s="83"/>
      <c r="D17" s="82">
        <v>0</v>
      </c>
      <c r="E17" s="82"/>
      <c r="F17" s="9">
        <f t="shared" si="1"/>
        <v>0</v>
      </c>
      <c r="G17" s="10">
        <v>0</v>
      </c>
      <c r="H17" s="9">
        <f t="shared" si="0"/>
        <v>0</v>
      </c>
      <c r="I17" s="44"/>
      <c r="J17" s="45">
        <v>9</v>
      </c>
      <c r="K17" s="50"/>
      <c r="L17" s="50"/>
      <c r="M17" s="50"/>
      <c r="N17" s="50"/>
      <c r="O17" s="50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</row>
    <row r="18" spans="1:31" s="5" customFormat="1" ht="30" customHeight="1">
      <c r="A18" s="2"/>
      <c r="B18" s="77" t="s">
        <v>25</v>
      </c>
      <c r="C18" s="77"/>
      <c r="D18" s="78">
        <f>SUM(D9:E17)</f>
        <v>933984000</v>
      </c>
      <c r="E18" s="78"/>
      <c r="F18" s="13">
        <f>SUM(F9:F17)</f>
        <v>0</v>
      </c>
      <c r="G18" s="13">
        <f>SUM(G9:G17)</f>
        <v>36339200</v>
      </c>
      <c r="H18" s="13">
        <f>SUM(H9:H17)</f>
        <v>36339200</v>
      </c>
      <c r="I18" s="44"/>
      <c r="J18" s="45" t="s">
        <v>63</v>
      </c>
      <c r="K18" s="50">
        <f>SUM(K9:K17)</f>
        <v>36339200</v>
      </c>
      <c r="L18" s="50">
        <f>SUM(L9:L17)</f>
        <v>0</v>
      </c>
      <c r="M18" s="50">
        <f>SUM(M9:M17)</f>
        <v>0</v>
      </c>
      <c r="N18" s="50">
        <f>SUM(N9:N17)</f>
        <v>0</v>
      </c>
      <c r="O18" s="50">
        <f>SUM(O9:O17)</f>
        <v>0</v>
      </c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</row>
    <row r="19" spans="1:31" s="5" customFormat="1" ht="10.050000000000001" customHeight="1">
      <c r="A19" s="2"/>
      <c r="B19" s="14"/>
      <c r="C19" s="14"/>
      <c r="D19" s="14"/>
      <c r="E19" s="14"/>
      <c r="F19" s="14"/>
      <c r="G19" s="14"/>
      <c r="H19" s="15"/>
      <c r="I19" s="4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</row>
    <row r="20" spans="1:31" s="5" customFormat="1" ht="30" customHeight="1">
      <c r="A20" s="2"/>
      <c r="B20" s="79" t="s">
        <v>33</v>
      </c>
      <c r="C20" s="80"/>
      <c r="D20" s="80"/>
      <c r="E20" s="80"/>
      <c r="F20" s="80"/>
      <c r="G20" s="80"/>
      <c r="H20" s="80"/>
      <c r="I20" s="4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</row>
    <row r="21" spans="1:31" s="5" customFormat="1" ht="30" customHeight="1">
      <c r="A21" s="2"/>
      <c r="B21" s="76">
        <v>45351</v>
      </c>
      <c r="C21" s="76"/>
      <c r="D21" s="76"/>
      <c r="E21" s="76"/>
      <c r="F21" s="76"/>
      <c r="G21" s="76"/>
      <c r="H21" s="76"/>
      <c r="I21" s="4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</row>
    <row r="22" spans="1:31" s="5" customFormat="1" ht="30" customHeight="1">
      <c r="A22" s="2"/>
      <c r="B22" s="76"/>
      <c r="C22" s="76"/>
      <c r="D22" s="76"/>
      <c r="E22" s="76"/>
      <c r="F22" s="76"/>
      <c r="G22" s="76"/>
      <c r="H22" s="76"/>
      <c r="I22" s="4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</row>
    <row r="23" spans="1:31" s="5" customFormat="1" ht="30" customHeight="1">
      <c r="A23" s="2"/>
      <c r="B23" s="66" t="s">
        <v>26</v>
      </c>
      <c r="C23" s="66"/>
      <c r="D23" s="16" t="s">
        <v>27</v>
      </c>
      <c r="E23" s="66" t="s">
        <v>28</v>
      </c>
      <c r="F23" s="66"/>
      <c r="G23" s="16" t="s">
        <v>74</v>
      </c>
      <c r="H23" s="17" t="s">
        <v>29</v>
      </c>
      <c r="I23" s="4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</row>
    <row r="24" spans="1:31" s="5" customFormat="1" ht="30" customHeight="1">
      <c r="A24" s="2"/>
      <c r="B24" s="66" t="s">
        <v>30</v>
      </c>
      <c r="C24" s="66"/>
      <c r="D24" s="16" t="s">
        <v>27</v>
      </c>
      <c r="E24" s="66" t="s">
        <v>31</v>
      </c>
      <c r="F24" s="66"/>
      <c r="G24" s="16" t="s">
        <v>75</v>
      </c>
      <c r="H24" s="17" t="s">
        <v>29</v>
      </c>
      <c r="I24" s="4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</row>
    <row r="25" spans="1:31" s="5" customFormat="1" ht="10.050000000000001" customHeight="1" thickBot="1">
      <c r="A25" s="18"/>
      <c r="B25" s="19"/>
      <c r="C25" s="19"/>
      <c r="D25" s="19"/>
      <c r="E25" s="19"/>
      <c r="F25" s="20"/>
      <c r="G25" s="19"/>
      <c r="H25" s="19"/>
      <c r="I25" s="21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</row>
    <row r="26" spans="1:31" s="5" customFormat="1" ht="15.6">
      <c r="F26" s="1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</row>
    <row r="27" spans="1:31" s="5" customFormat="1" ht="15.6">
      <c r="F27" s="1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</row>
    <row r="28" spans="1:31" s="5" customFormat="1" ht="15.6">
      <c r="F28" s="1"/>
      <c r="G28" s="22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</row>
  </sheetData>
  <mergeCells count="40">
    <mergeCell ref="C6:E6"/>
    <mergeCell ref="G6:H6"/>
    <mergeCell ref="B8:C8"/>
    <mergeCell ref="D8:E8"/>
    <mergeCell ref="C3:E3"/>
    <mergeCell ref="G3:H3"/>
    <mergeCell ref="C4:E4"/>
    <mergeCell ref="G4:H4"/>
    <mergeCell ref="C5:E5"/>
    <mergeCell ref="G5:H5"/>
    <mergeCell ref="B9:C9"/>
    <mergeCell ref="D9:E9"/>
    <mergeCell ref="B10:C10"/>
    <mergeCell ref="D10:E10"/>
    <mergeCell ref="B11:C11"/>
    <mergeCell ref="D11:E11"/>
    <mergeCell ref="B17:C17"/>
    <mergeCell ref="D17:E17"/>
    <mergeCell ref="B12:C12"/>
    <mergeCell ref="D12:E12"/>
    <mergeCell ref="B13:C13"/>
    <mergeCell ref="D13:E13"/>
    <mergeCell ref="B14:C14"/>
    <mergeCell ref="D14:E14"/>
    <mergeCell ref="B24:C24"/>
    <mergeCell ref="E24:F24"/>
    <mergeCell ref="B1:H2"/>
    <mergeCell ref="A1:A2"/>
    <mergeCell ref="I1:I2"/>
    <mergeCell ref="A7:I7"/>
    <mergeCell ref="B21:H22"/>
    <mergeCell ref="B18:C18"/>
    <mergeCell ref="D18:E18"/>
    <mergeCell ref="B20:H20"/>
    <mergeCell ref="B23:C23"/>
    <mergeCell ref="E23:F23"/>
    <mergeCell ref="B15:C15"/>
    <mergeCell ref="D15:E15"/>
    <mergeCell ref="B16:C16"/>
    <mergeCell ref="D16:E16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80" orientation="portrait" r:id="rId1"/>
  <ignoredErrors>
    <ignoredError sqref="G10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8"/>
  <sheetViews>
    <sheetView showGridLines="0" view="pageBreakPreview" topLeftCell="B16" zoomScale="85" zoomScaleNormal="100" zoomScaleSheetLayoutView="85" workbookViewId="0">
      <selection activeCell="H31" activeCellId="6" sqref="H14:H15 H18 H21 H22 H23 H24 H31:H33"/>
    </sheetView>
  </sheetViews>
  <sheetFormatPr defaultRowHeight="17.399999999999999"/>
  <cols>
    <col min="1" max="1" width="1.69921875" customWidth="1"/>
    <col min="2" max="2" width="15" customWidth="1"/>
    <col min="3" max="8" width="13.69921875" customWidth="1"/>
    <col min="9" max="9" width="1.69921875" customWidth="1"/>
  </cols>
  <sheetData>
    <row r="1" spans="1:9" ht="25.05" customHeight="1">
      <c r="A1" s="103"/>
      <c r="B1" s="107" t="s">
        <v>101</v>
      </c>
      <c r="C1" s="107"/>
      <c r="D1" s="107"/>
      <c r="E1" s="107"/>
      <c r="F1" s="107"/>
      <c r="G1" s="107"/>
      <c r="H1" s="107"/>
      <c r="I1" s="103"/>
    </row>
    <row r="2" spans="1:9" ht="25.05" customHeight="1">
      <c r="A2" s="104"/>
      <c r="B2" s="107"/>
      <c r="C2" s="107"/>
      <c r="D2" s="107"/>
      <c r="E2" s="107"/>
      <c r="F2" s="107"/>
      <c r="G2" s="107"/>
      <c r="H2" s="107"/>
      <c r="I2" s="104"/>
    </row>
    <row r="3" spans="1:9" ht="25.05" customHeight="1">
      <c r="A3" s="104"/>
      <c r="B3" s="36" t="s">
        <v>34</v>
      </c>
      <c r="C3" s="37" t="s">
        <v>35</v>
      </c>
      <c r="D3" s="105" t="s">
        <v>36</v>
      </c>
      <c r="E3" s="105"/>
      <c r="F3" s="38" t="s">
        <v>37</v>
      </c>
      <c r="G3" s="39" t="s">
        <v>38</v>
      </c>
      <c r="H3" s="40" t="s">
        <v>39</v>
      </c>
      <c r="I3" s="104"/>
    </row>
    <row r="4" spans="1:9" ht="25.05" customHeight="1">
      <c r="A4" s="104"/>
      <c r="B4" s="112" t="s">
        <v>46</v>
      </c>
      <c r="C4" s="23">
        <v>45341</v>
      </c>
      <c r="D4" s="108" t="s">
        <v>40</v>
      </c>
      <c r="E4" s="108"/>
      <c r="F4" s="24">
        <v>1</v>
      </c>
      <c r="G4" s="25">
        <v>4143260</v>
      </c>
      <c r="H4" s="25">
        <f t="shared" ref="H4:H7" si="0">G4</f>
        <v>4143260</v>
      </c>
      <c r="I4" s="104"/>
    </row>
    <row r="5" spans="1:9" ht="25.05" customHeight="1">
      <c r="A5" s="104"/>
      <c r="B5" s="112"/>
      <c r="C5" s="23">
        <v>45351</v>
      </c>
      <c r="D5" s="119" t="s">
        <v>96</v>
      </c>
      <c r="E5" s="120"/>
      <c r="F5" s="24">
        <v>1</v>
      </c>
      <c r="G5" s="25">
        <v>504660</v>
      </c>
      <c r="H5" s="25">
        <f t="shared" si="0"/>
        <v>504660</v>
      </c>
      <c r="I5" s="104"/>
    </row>
    <row r="6" spans="1:9" ht="25.05" customHeight="1">
      <c r="A6" s="104"/>
      <c r="B6" s="112"/>
      <c r="C6" s="23">
        <v>45347</v>
      </c>
      <c r="D6" s="108" t="s">
        <v>72</v>
      </c>
      <c r="E6" s="108"/>
      <c r="F6" s="24" t="s">
        <v>80</v>
      </c>
      <c r="G6" s="25">
        <v>1819320</v>
      </c>
      <c r="H6" s="25">
        <f t="shared" si="0"/>
        <v>1819320</v>
      </c>
      <c r="I6" s="104"/>
    </row>
    <row r="7" spans="1:9" ht="25.05" customHeight="1">
      <c r="A7" s="104"/>
      <c r="B7" s="112"/>
      <c r="C7" s="23">
        <v>45347</v>
      </c>
      <c r="D7" s="108" t="s">
        <v>65</v>
      </c>
      <c r="E7" s="108"/>
      <c r="F7" s="24" t="s">
        <v>80</v>
      </c>
      <c r="G7" s="25">
        <v>23204500</v>
      </c>
      <c r="H7" s="25">
        <f t="shared" si="0"/>
        <v>23204500</v>
      </c>
      <c r="I7" s="104"/>
    </row>
    <row r="8" spans="1:9" ht="25.05" customHeight="1">
      <c r="A8" s="104"/>
      <c r="B8" s="112"/>
      <c r="C8" s="23">
        <v>45347</v>
      </c>
      <c r="D8" s="108" t="s">
        <v>66</v>
      </c>
      <c r="E8" s="108"/>
      <c r="F8" s="24" t="s">
        <v>80</v>
      </c>
      <c r="G8" s="25">
        <v>4434000</v>
      </c>
      <c r="H8" s="25">
        <f>G8</f>
        <v>4434000</v>
      </c>
      <c r="I8" s="104"/>
    </row>
    <row r="9" spans="1:9" ht="25.05" customHeight="1">
      <c r="A9" s="104"/>
      <c r="B9" s="105" t="s">
        <v>41</v>
      </c>
      <c r="C9" s="105"/>
      <c r="D9" s="105"/>
      <c r="E9" s="105"/>
      <c r="F9" s="105"/>
      <c r="G9" s="105"/>
      <c r="H9" s="34">
        <f>SUM(H4:H8)</f>
        <v>34105740</v>
      </c>
      <c r="I9" s="104"/>
    </row>
    <row r="10" spans="1:9" ht="45" customHeight="1">
      <c r="A10" s="104"/>
      <c r="B10" s="112" t="s">
        <v>42</v>
      </c>
      <c r="C10" s="26" t="s">
        <v>83</v>
      </c>
      <c r="D10" s="117" t="s">
        <v>102</v>
      </c>
      <c r="E10" s="118"/>
      <c r="F10" s="56">
        <v>3</v>
      </c>
      <c r="G10" s="57">
        <v>50000</v>
      </c>
      <c r="H10" s="57">
        <f>F10*G10</f>
        <v>150000</v>
      </c>
      <c r="I10" s="104"/>
    </row>
    <row r="11" spans="1:9" ht="43.05" customHeight="1">
      <c r="A11" s="104"/>
      <c r="B11" s="112"/>
      <c r="C11" s="26" t="s">
        <v>88</v>
      </c>
      <c r="D11" s="117" t="s">
        <v>103</v>
      </c>
      <c r="E11" s="118"/>
      <c r="F11" s="56">
        <v>10</v>
      </c>
      <c r="G11" s="57">
        <v>7500</v>
      </c>
      <c r="H11" s="57">
        <f>F11*G11</f>
        <v>75000</v>
      </c>
      <c r="I11" s="104"/>
    </row>
    <row r="12" spans="1:9" ht="40.799999999999997" customHeight="1">
      <c r="A12" s="104"/>
      <c r="B12" s="112"/>
      <c r="C12" s="58" t="s">
        <v>88</v>
      </c>
      <c r="D12" s="117" t="s">
        <v>104</v>
      </c>
      <c r="E12" s="118"/>
      <c r="F12" s="56">
        <v>100</v>
      </c>
      <c r="G12" s="57">
        <v>1000</v>
      </c>
      <c r="H12" s="57">
        <f>F12*G12</f>
        <v>100000</v>
      </c>
      <c r="I12" s="104"/>
    </row>
    <row r="13" spans="1:9" ht="40.799999999999997" customHeight="1">
      <c r="A13" s="104"/>
      <c r="B13" s="112"/>
      <c r="C13" s="58" t="s">
        <v>84</v>
      </c>
      <c r="D13" s="121" t="s">
        <v>107</v>
      </c>
      <c r="E13" s="121"/>
      <c r="F13" s="64">
        <v>10</v>
      </c>
      <c r="G13" s="65">
        <v>70000</v>
      </c>
      <c r="H13" s="65">
        <f t="shared" ref="H13:H14" si="1">F13*G13</f>
        <v>700000</v>
      </c>
      <c r="I13" s="104"/>
    </row>
    <row r="14" spans="1:9" ht="40.799999999999997" customHeight="1">
      <c r="A14" s="104"/>
      <c r="B14" s="112"/>
      <c r="C14" s="26" t="s">
        <v>90</v>
      </c>
      <c r="D14" s="101" t="s">
        <v>99</v>
      </c>
      <c r="E14" s="101"/>
      <c r="F14" s="27">
        <v>4</v>
      </c>
      <c r="G14" s="28">
        <v>10000</v>
      </c>
      <c r="H14" s="28">
        <f t="shared" si="1"/>
        <v>40000</v>
      </c>
      <c r="I14" s="104"/>
    </row>
    <row r="15" spans="1:9" ht="25.05" customHeight="1">
      <c r="A15" s="104"/>
      <c r="B15" s="112"/>
      <c r="C15" s="26" t="s">
        <v>90</v>
      </c>
      <c r="D15" s="100" t="s">
        <v>89</v>
      </c>
      <c r="E15" s="100"/>
      <c r="F15" s="27">
        <v>100</v>
      </c>
      <c r="G15" s="28">
        <v>600</v>
      </c>
      <c r="H15" s="28">
        <f t="shared" ref="H15" si="2">F15*G15</f>
        <v>60000</v>
      </c>
      <c r="I15" s="104"/>
    </row>
    <row r="16" spans="1:9" ht="25.05" customHeight="1">
      <c r="A16" s="104"/>
      <c r="B16" s="105" t="s">
        <v>41</v>
      </c>
      <c r="C16" s="105"/>
      <c r="D16" s="105"/>
      <c r="E16" s="105"/>
      <c r="F16" s="105"/>
      <c r="G16" s="105"/>
      <c r="H16" s="34">
        <f>SUM(H10:H15)</f>
        <v>1125000</v>
      </c>
      <c r="I16" s="104"/>
    </row>
    <row r="17" spans="1:9" ht="25.05" customHeight="1">
      <c r="A17" s="104"/>
      <c r="B17" s="109" t="s">
        <v>43</v>
      </c>
      <c r="C17" s="26" t="s">
        <v>85</v>
      </c>
      <c r="D17" s="96" t="s">
        <v>86</v>
      </c>
      <c r="E17" s="97"/>
      <c r="F17" s="54">
        <v>3</v>
      </c>
      <c r="G17" s="28">
        <v>4420</v>
      </c>
      <c r="H17" s="55">
        <f>F17*G17</f>
        <v>13260</v>
      </c>
      <c r="I17" s="104"/>
    </row>
    <row r="18" spans="1:9" ht="25.05" customHeight="1">
      <c r="A18" s="104"/>
      <c r="B18" s="110"/>
      <c r="C18" s="26" t="s">
        <v>85</v>
      </c>
      <c r="D18" s="96" t="s">
        <v>87</v>
      </c>
      <c r="E18" s="97"/>
      <c r="F18" s="54">
        <v>20</v>
      </c>
      <c r="G18" s="28">
        <v>6800</v>
      </c>
      <c r="H18" s="55">
        <f>F18*G18</f>
        <v>136000</v>
      </c>
      <c r="I18" s="104"/>
    </row>
    <row r="19" spans="1:9" ht="34.950000000000003" customHeight="1">
      <c r="A19" s="104"/>
      <c r="B19" s="110"/>
      <c r="C19" s="26" t="s">
        <v>83</v>
      </c>
      <c r="D19" s="98" t="s">
        <v>105</v>
      </c>
      <c r="E19" s="99"/>
      <c r="F19" s="59">
        <v>2</v>
      </c>
      <c r="G19" s="57">
        <v>10000</v>
      </c>
      <c r="H19" s="60">
        <f t="shared" ref="H19:H23" si="3">F19*G19</f>
        <v>20000</v>
      </c>
      <c r="I19" s="104"/>
    </row>
    <row r="20" spans="1:9" ht="34.950000000000003" customHeight="1">
      <c r="A20" s="104"/>
      <c r="B20" s="110"/>
      <c r="C20" s="58" t="s">
        <v>83</v>
      </c>
      <c r="D20" s="98" t="s">
        <v>106</v>
      </c>
      <c r="E20" s="99"/>
      <c r="F20" s="59">
        <v>2</v>
      </c>
      <c r="G20" s="57">
        <v>8000</v>
      </c>
      <c r="H20" s="60">
        <f t="shared" si="3"/>
        <v>16000</v>
      </c>
      <c r="I20" s="104"/>
    </row>
    <row r="21" spans="1:9" ht="25.05" customHeight="1">
      <c r="A21" s="104"/>
      <c r="B21" s="110"/>
      <c r="C21" s="26" t="s">
        <v>90</v>
      </c>
      <c r="D21" s="96" t="s">
        <v>91</v>
      </c>
      <c r="E21" s="97"/>
      <c r="F21" s="54">
        <v>3</v>
      </c>
      <c r="G21" s="28">
        <v>52000</v>
      </c>
      <c r="H21" s="55">
        <f t="shared" si="3"/>
        <v>156000</v>
      </c>
      <c r="I21" s="104"/>
    </row>
    <row r="22" spans="1:9" ht="25.05" customHeight="1">
      <c r="A22" s="104"/>
      <c r="B22" s="110"/>
      <c r="C22" s="26" t="s">
        <v>90</v>
      </c>
      <c r="D22" s="96" t="s">
        <v>92</v>
      </c>
      <c r="E22" s="97"/>
      <c r="F22" s="54">
        <v>3</v>
      </c>
      <c r="G22" s="28">
        <v>45000</v>
      </c>
      <c r="H22" s="55">
        <f t="shared" si="3"/>
        <v>135000</v>
      </c>
      <c r="I22" s="104"/>
    </row>
    <row r="23" spans="1:9" ht="37.200000000000003" customHeight="1">
      <c r="A23" s="104"/>
      <c r="B23" s="110"/>
      <c r="C23" s="26" t="s">
        <v>90</v>
      </c>
      <c r="D23" s="102" t="s">
        <v>100</v>
      </c>
      <c r="E23" s="97"/>
      <c r="F23" s="54">
        <v>4</v>
      </c>
      <c r="G23" s="28">
        <v>17000</v>
      </c>
      <c r="H23" s="55">
        <f t="shared" si="3"/>
        <v>68000</v>
      </c>
      <c r="I23" s="104"/>
    </row>
    <row r="24" spans="1:9" ht="25.05" customHeight="1">
      <c r="A24" s="104"/>
      <c r="B24" s="110"/>
      <c r="C24" s="26" t="s">
        <v>90</v>
      </c>
      <c r="D24" s="101" t="s">
        <v>98</v>
      </c>
      <c r="E24" s="101"/>
      <c r="F24" s="27">
        <v>4</v>
      </c>
      <c r="G24" s="28">
        <v>30000</v>
      </c>
      <c r="H24" s="28">
        <f t="shared" ref="H24" si="4">F24*G24</f>
        <v>120000</v>
      </c>
      <c r="I24" s="104"/>
    </row>
    <row r="25" spans="1:9" ht="25.05" customHeight="1">
      <c r="A25" s="104"/>
      <c r="B25" s="110"/>
      <c r="C25" s="26"/>
      <c r="D25" s="100"/>
      <c r="E25" s="100"/>
      <c r="F25" s="27"/>
      <c r="G25" s="28"/>
      <c r="H25" s="28"/>
      <c r="I25" s="104"/>
    </row>
    <row r="26" spans="1:9" ht="25.05" customHeight="1">
      <c r="A26" s="104"/>
      <c r="B26" s="111"/>
      <c r="C26" s="26"/>
      <c r="D26" s="100"/>
      <c r="E26" s="100"/>
      <c r="F26" s="27"/>
      <c r="G26" s="28"/>
      <c r="H26" s="28"/>
      <c r="I26" s="104"/>
    </row>
    <row r="27" spans="1:9" ht="25.05" customHeight="1">
      <c r="A27" s="104"/>
      <c r="B27" s="113" t="s">
        <v>41</v>
      </c>
      <c r="C27" s="105"/>
      <c r="D27" s="105"/>
      <c r="E27" s="105"/>
      <c r="F27" s="105"/>
      <c r="G27" s="105"/>
      <c r="H27" s="35">
        <f>SUM(H17:H26)</f>
        <v>664260</v>
      </c>
      <c r="I27" s="104"/>
    </row>
    <row r="28" spans="1:9" ht="25.05" customHeight="1">
      <c r="A28" s="104"/>
      <c r="B28" s="112" t="s">
        <v>47</v>
      </c>
      <c r="C28" s="29"/>
      <c r="D28" s="100"/>
      <c r="E28" s="100"/>
      <c r="F28" s="24"/>
      <c r="G28" s="25"/>
      <c r="H28" s="28">
        <f>F28*G28</f>
        <v>0</v>
      </c>
      <c r="I28" s="104"/>
    </row>
    <row r="29" spans="1:9" ht="25.05" customHeight="1">
      <c r="A29" s="104"/>
      <c r="B29" s="112"/>
      <c r="C29" s="29"/>
      <c r="D29" s="100"/>
      <c r="E29" s="100"/>
      <c r="F29" s="24"/>
      <c r="G29" s="25"/>
      <c r="H29" s="28">
        <f>F29*G29</f>
        <v>0</v>
      </c>
      <c r="I29" s="104"/>
    </row>
    <row r="30" spans="1:9" ht="25.05" customHeight="1">
      <c r="A30" s="104"/>
      <c r="B30" s="105" t="s">
        <v>41</v>
      </c>
      <c r="C30" s="105"/>
      <c r="D30" s="105"/>
      <c r="E30" s="105"/>
      <c r="F30" s="105"/>
      <c r="G30" s="105"/>
      <c r="H30" s="34">
        <f>SUM(H29:H29)</f>
        <v>0</v>
      </c>
      <c r="I30" s="104"/>
    </row>
    <row r="31" spans="1:9" ht="25.05" customHeight="1">
      <c r="A31" s="104"/>
      <c r="B31" s="112" t="s">
        <v>48</v>
      </c>
      <c r="C31" s="61" t="s">
        <v>90</v>
      </c>
      <c r="D31" s="115" t="s">
        <v>93</v>
      </c>
      <c r="E31" s="116"/>
      <c r="F31" s="62">
        <v>60</v>
      </c>
      <c r="G31" s="63">
        <v>320</v>
      </c>
      <c r="H31" s="63">
        <f t="shared" ref="H31" si="5">F31*G31</f>
        <v>19200</v>
      </c>
      <c r="I31" s="104"/>
    </row>
    <row r="32" spans="1:9" ht="25.05" customHeight="1">
      <c r="A32" s="104"/>
      <c r="B32" s="112"/>
      <c r="C32" s="61" t="s">
        <v>90</v>
      </c>
      <c r="D32" s="101" t="s">
        <v>94</v>
      </c>
      <c r="E32" s="101"/>
      <c r="F32" s="62">
        <v>50</v>
      </c>
      <c r="G32" s="63">
        <v>3300</v>
      </c>
      <c r="H32" s="63">
        <f t="shared" ref="H32:H33" si="6">F32*G32</f>
        <v>165000</v>
      </c>
      <c r="I32" s="104"/>
    </row>
    <row r="33" spans="1:9" ht="25.05" customHeight="1">
      <c r="A33" s="104"/>
      <c r="B33" s="112"/>
      <c r="C33" s="26" t="s">
        <v>95</v>
      </c>
      <c r="D33" s="101" t="s">
        <v>97</v>
      </c>
      <c r="E33" s="101"/>
      <c r="F33" s="27">
        <v>4</v>
      </c>
      <c r="G33" s="28">
        <v>65000</v>
      </c>
      <c r="H33" s="28">
        <f t="shared" si="6"/>
        <v>260000</v>
      </c>
      <c r="I33" s="104"/>
    </row>
    <row r="34" spans="1:9" ht="25.05" customHeight="1">
      <c r="A34" s="104"/>
      <c r="B34" s="105" t="s">
        <v>41</v>
      </c>
      <c r="C34" s="105"/>
      <c r="D34" s="105"/>
      <c r="E34" s="105"/>
      <c r="F34" s="105"/>
      <c r="G34" s="105"/>
      <c r="H34" s="34">
        <f>SUM(H31:H33)</f>
        <v>444200</v>
      </c>
      <c r="I34" s="104"/>
    </row>
    <row r="35" spans="1:9" ht="25.05" customHeight="1">
      <c r="A35" s="104"/>
      <c r="B35" s="114" t="s">
        <v>44</v>
      </c>
      <c r="C35" s="30"/>
      <c r="D35" s="100"/>
      <c r="E35" s="100"/>
      <c r="F35" s="24"/>
      <c r="G35" s="31"/>
      <c r="H35" s="28">
        <f t="shared" ref="H35:H45" si="7">F35*G35</f>
        <v>0</v>
      </c>
      <c r="I35" s="104"/>
    </row>
    <row r="36" spans="1:9" ht="25.05" customHeight="1">
      <c r="A36" s="104"/>
      <c r="B36" s="114"/>
      <c r="C36" s="30"/>
      <c r="D36" s="100"/>
      <c r="E36" s="100"/>
      <c r="F36" s="24"/>
      <c r="G36" s="31"/>
      <c r="H36" s="28">
        <f t="shared" si="7"/>
        <v>0</v>
      </c>
      <c r="I36" s="104"/>
    </row>
    <row r="37" spans="1:9" ht="25.05" customHeight="1">
      <c r="A37" s="104"/>
      <c r="B37" s="105" t="s">
        <v>41</v>
      </c>
      <c r="C37" s="105"/>
      <c r="D37" s="105"/>
      <c r="E37" s="105"/>
      <c r="F37" s="105"/>
      <c r="G37" s="105"/>
      <c r="H37" s="34">
        <f>SUM(H35:H36)</f>
        <v>0</v>
      </c>
      <c r="I37" s="104"/>
    </row>
    <row r="38" spans="1:9" ht="25.05" customHeight="1">
      <c r="A38" s="104"/>
      <c r="B38" s="112" t="s">
        <v>49</v>
      </c>
      <c r="C38" s="29"/>
      <c r="D38" s="32"/>
      <c r="E38" s="32"/>
      <c r="F38" s="24"/>
      <c r="G38" s="25"/>
      <c r="H38" s="25">
        <f>F38*G38</f>
        <v>0</v>
      </c>
      <c r="I38" s="104"/>
    </row>
    <row r="39" spans="1:9" ht="25.05" customHeight="1">
      <c r="A39" s="104"/>
      <c r="B39" s="112"/>
      <c r="C39" s="29"/>
      <c r="D39" s="32"/>
      <c r="E39" s="32"/>
      <c r="F39" s="24"/>
      <c r="G39" s="25"/>
      <c r="H39" s="25"/>
      <c r="I39" s="104"/>
    </row>
    <row r="40" spans="1:9" ht="25.05" customHeight="1">
      <c r="A40" s="104"/>
      <c r="B40" s="105" t="s">
        <v>41</v>
      </c>
      <c r="C40" s="105"/>
      <c r="D40" s="105"/>
      <c r="E40" s="105"/>
      <c r="F40" s="105"/>
      <c r="G40" s="105"/>
      <c r="H40" s="34">
        <f>SUM(H36)</f>
        <v>0</v>
      </c>
      <c r="I40" s="104"/>
    </row>
    <row r="41" spans="1:9" ht="25.05" customHeight="1">
      <c r="A41" s="104"/>
      <c r="B41" s="112" t="s">
        <v>50</v>
      </c>
      <c r="C41" s="33"/>
      <c r="D41" s="100"/>
      <c r="E41" s="100"/>
      <c r="F41" s="24"/>
      <c r="G41" s="25"/>
      <c r="H41" s="25">
        <f t="shared" ref="H41:H42" si="8">F41*G41</f>
        <v>0</v>
      </c>
      <c r="I41" s="104"/>
    </row>
    <row r="42" spans="1:9" ht="25.05" customHeight="1">
      <c r="A42" s="104"/>
      <c r="B42" s="112"/>
      <c r="C42" s="33"/>
      <c r="D42" s="100"/>
      <c r="E42" s="100"/>
      <c r="F42" s="24"/>
      <c r="G42" s="25"/>
      <c r="H42" s="25">
        <f t="shared" si="8"/>
        <v>0</v>
      </c>
      <c r="I42" s="104"/>
    </row>
    <row r="43" spans="1:9" ht="25.05" customHeight="1">
      <c r="A43" s="104"/>
      <c r="B43" s="105" t="s">
        <v>41</v>
      </c>
      <c r="C43" s="105"/>
      <c r="D43" s="105"/>
      <c r="E43" s="105"/>
      <c r="F43" s="105"/>
      <c r="G43" s="105"/>
      <c r="H43" s="34">
        <f>SUM(H38)</f>
        <v>0</v>
      </c>
      <c r="I43" s="104"/>
    </row>
    <row r="44" spans="1:9" ht="25.05" customHeight="1">
      <c r="A44" s="104"/>
      <c r="B44" s="112" t="s">
        <v>51</v>
      </c>
      <c r="C44" s="33"/>
      <c r="D44" s="100"/>
      <c r="E44" s="100"/>
      <c r="F44" s="24"/>
      <c r="G44" s="25"/>
      <c r="H44" s="25">
        <f t="shared" ref="H44" si="9">F44*G44</f>
        <v>0</v>
      </c>
      <c r="I44" s="104"/>
    </row>
    <row r="45" spans="1:9" ht="25.05" customHeight="1">
      <c r="A45" s="104"/>
      <c r="B45" s="112"/>
      <c r="C45" s="33"/>
      <c r="D45" s="100"/>
      <c r="E45" s="100"/>
      <c r="F45" s="24"/>
      <c r="G45" s="25"/>
      <c r="H45" s="25">
        <f t="shared" si="7"/>
        <v>0</v>
      </c>
      <c r="I45" s="104"/>
    </row>
    <row r="46" spans="1:9" ht="25.05" customHeight="1">
      <c r="A46" s="104"/>
      <c r="B46" s="105" t="s">
        <v>41</v>
      </c>
      <c r="C46" s="105"/>
      <c r="D46" s="105"/>
      <c r="E46" s="105"/>
      <c r="F46" s="105"/>
      <c r="G46" s="105"/>
      <c r="H46" s="34">
        <f>SUM(H45)</f>
        <v>0</v>
      </c>
      <c r="I46" s="104"/>
    </row>
    <row r="47" spans="1:9" ht="25.05" customHeight="1">
      <c r="A47" s="104"/>
      <c r="B47" s="36" t="s">
        <v>45</v>
      </c>
      <c r="C47" s="106">
        <f>H9+H16+H27+H30+H34+H37+H43+H46</f>
        <v>36339200</v>
      </c>
      <c r="D47" s="106"/>
      <c r="E47" s="106"/>
      <c r="F47" s="106"/>
      <c r="G47" s="106"/>
      <c r="H47" s="106"/>
      <c r="I47" s="104"/>
    </row>
    <row r="48" spans="1:9" ht="10.050000000000001" customHeight="1">
      <c r="A48" s="104"/>
      <c r="I48" s="104"/>
    </row>
  </sheetData>
  <mergeCells count="55">
    <mergeCell ref="D26:E26"/>
    <mergeCell ref="B38:B39"/>
    <mergeCell ref="B40:G40"/>
    <mergeCell ref="B41:B42"/>
    <mergeCell ref="B4:B8"/>
    <mergeCell ref="B9:G9"/>
    <mergeCell ref="B10:B15"/>
    <mergeCell ref="B16:G16"/>
    <mergeCell ref="D15:E15"/>
    <mergeCell ref="D10:E10"/>
    <mergeCell ref="D6:E6"/>
    <mergeCell ref="D8:E8"/>
    <mergeCell ref="D5:E5"/>
    <mergeCell ref="D11:E11"/>
    <mergeCell ref="D12:E12"/>
    <mergeCell ref="D13:E13"/>
    <mergeCell ref="B43:G43"/>
    <mergeCell ref="B44:B45"/>
    <mergeCell ref="B27:G27"/>
    <mergeCell ref="B28:B29"/>
    <mergeCell ref="B30:G30"/>
    <mergeCell ref="B31:B33"/>
    <mergeCell ref="B34:G34"/>
    <mergeCell ref="B35:B36"/>
    <mergeCell ref="D28:E28"/>
    <mergeCell ref="D29:E29"/>
    <mergeCell ref="D31:E31"/>
    <mergeCell ref="D33:E33"/>
    <mergeCell ref="B37:G37"/>
    <mergeCell ref="D32:E32"/>
    <mergeCell ref="A1:A48"/>
    <mergeCell ref="I1:I48"/>
    <mergeCell ref="D35:E35"/>
    <mergeCell ref="D36:E36"/>
    <mergeCell ref="D41:E41"/>
    <mergeCell ref="D42:E42"/>
    <mergeCell ref="D44:E44"/>
    <mergeCell ref="D45:E45"/>
    <mergeCell ref="B46:G46"/>
    <mergeCell ref="C47:H47"/>
    <mergeCell ref="B1:H2"/>
    <mergeCell ref="D3:E3"/>
    <mergeCell ref="D4:E4"/>
    <mergeCell ref="D17:E17"/>
    <mergeCell ref="D7:E7"/>
    <mergeCell ref="B17:B26"/>
    <mergeCell ref="D18:E18"/>
    <mergeCell ref="D19:E19"/>
    <mergeCell ref="D25:E25"/>
    <mergeCell ref="D14:E14"/>
    <mergeCell ref="D22:E22"/>
    <mergeCell ref="D20:E20"/>
    <mergeCell ref="D21:E21"/>
    <mergeCell ref="D24:E24"/>
    <mergeCell ref="D23:E23"/>
  </mergeCells>
  <phoneticPr fontId="5" type="noConversion"/>
  <pageMargins left="0.7" right="0.7" top="0.75" bottom="0.75" header="0.3" footer="0.3"/>
  <pageSetup paperSize="9" scale="5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4"/>
  <sheetViews>
    <sheetView showWhiteSpace="0" view="pageBreakPreview" topLeftCell="A16" zoomScale="85" zoomScaleNormal="100" zoomScaleSheetLayoutView="85" workbookViewId="0">
      <selection activeCell="J19" sqref="J19"/>
    </sheetView>
  </sheetViews>
  <sheetFormatPr defaultRowHeight="17.399999999999999"/>
  <sheetData>
    <row r="1" spans="1:9">
      <c r="A1" s="122" t="s">
        <v>59</v>
      </c>
      <c r="B1" s="122"/>
      <c r="C1" s="122"/>
      <c r="D1" s="122"/>
      <c r="E1" s="122"/>
      <c r="F1" s="122"/>
      <c r="G1" s="122"/>
      <c r="H1" s="122"/>
      <c r="I1" s="122"/>
    </row>
    <row r="2" spans="1:9">
      <c r="A2" s="122"/>
      <c r="B2" s="122"/>
      <c r="C2" s="122"/>
      <c r="D2" s="122"/>
      <c r="E2" s="122"/>
      <c r="F2" s="122"/>
      <c r="G2" s="122"/>
      <c r="H2" s="122"/>
      <c r="I2" s="122"/>
    </row>
    <row r="33" spans="1:9">
      <c r="A33" s="122" t="s">
        <v>58</v>
      </c>
      <c r="B33" s="122"/>
      <c r="C33" s="122"/>
      <c r="D33" s="122"/>
      <c r="E33" s="122"/>
      <c r="F33" s="122"/>
      <c r="G33" s="122"/>
      <c r="H33" s="122"/>
      <c r="I33" s="122"/>
    </row>
    <row r="34" spans="1:9">
      <c r="A34" s="122"/>
      <c r="B34" s="122"/>
      <c r="C34" s="122"/>
      <c r="D34" s="122"/>
      <c r="E34" s="122"/>
      <c r="F34" s="122"/>
      <c r="G34" s="122"/>
      <c r="H34" s="122"/>
      <c r="I34" s="122"/>
    </row>
  </sheetData>
  <mergeCells count="2">
    <mergeCell ref="A1:I2"/>
    <mergeCell ref="A33:I34"/>
  </mergeCells>
  <phoneticPr fontId="5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54"/>
  <sheetViews>
    <sheetView tabSelected="1" showWhiteSpace="0" view="pageBreakPreview" zoomScale="150" zoomScaleNormal="100" zoomScaleSheetLayoutView="150" workbookViewId="0">
      <selection activeCell="L37" sqref="L37"/>
    </sheetView>
  </sheetViews>
  <sheetFormatPr defaultRowHeight="17.399999999999999"/>
  <sheetData>
    <row r="1" spans="1:9">
      <c r="A1" s="122" t="s">
        <v>78</v>
      </c>
      <c r="B1" s="122"/>
      <c r="C1" s="122"/>
      <c r="D1" s="122"/>
      <c r="E1" s="122"/>
      <c r="F1" s="122"/>
      <c r="G1" s="122"/>
      <c r="H1" s="122"/>
      <c r="I1" s="122"/>
    </row>
    <row r="2" spans="1:9">
      <c r="A2" s="122"/>
      <c r="B2" s="122"/>
      <c r="C2" s="122"/>
      <c r="D2" s="122"/>
      <c r="E2" s="122"/>
      <c r="F2" s="122"/>
      <c r="G2" s="122"/>
      <c r="H2" s="122"/>
      <c r="I2" s="122"/>
    </row>
    <row r="14" spans="1:9">
      <c r="A14" s="122" t="s">
        <v>77</v>
      </c>
      <c r="B14" s="122"/>
      <c r="C14" s="122"/>
      <c r="D14" s="122"/>
      <c r="E14" s="122"/>
      <c r="F14" s="122"/>
      <c r="G14" s="122"/>
      <c r="H14" s="122"/>
      <c r="I14" s="122"/>
    </row>
    <row r="15" spans="1:9">
      <c r="A15" s="122"/>
      <c r="B15" s="122"/>
      <c r="C15" s="122"/>
      <c r="D15" s="122"/>
      <c r="E15" s="122"/>
      <c r="F15" s="122"/>
      <c r="G15" s="122"/>
      <c r="H15" s="122"/>
      <c r="I15" s="122"/>
    </row>
    <row r="27" spans="1:9">
      <c r="A27" s="122" t="s">
        <v>76</v>
      </c>
      <c r="B27" s="122"/>
      <c r="C27" s="122"/>
      <c r="D27" s="122"/>
      <c r="E27" s="122"/>
      <c r="F27" s="122"/>
      <c r="G27" s="122"/>
      <c r="H27" s="122"/>
      <c r="I27" s="122"/>
    </row>
    <row r="28" spans="1:9">
      <c r="A28" s="122"/>
      <c r="B28" s="122"/>
      <c r="C28" s="122"/>
      <c r="D28" s="122"/>
      <c r="E28" s="122"/>
      <c r="F28" s="122"/>
      <c r="G28" s="122"/>
      <c r="H28" s="122"/>
      <c r="I28" s="122"/>
    </row>
    <row r="40" spans="1:9">
      <c r="A40" s="122" t="s">
        <v>79</v>
      </c>
      <c r="B40" s="122"/>
      <c r="C40" s="122"/>
      <c r="D40" s="122"/>
      <c r="E40" s="122"/>
      <c r="F40" s="122"/>
      <c r="G40" s="122"/>
      <c r="H40" s="122"/>
      <c r="I40" s="122"/>
    </row>
    <row r="41" spans="1:9">
      <c r="A41" s="122"/>
      <c r="B41" s="122"/>
      <c r="C41" s="122"/>
      <c r="D41" s="122"/>
      <c r="E41" s="122"/>
      <c r="F41" s="122"/>
      <c r="G41" s="122"/>
      <c r="H41" s="122"/>
      <c r="I41" s="122"/>
    </row>
    <row r="53" spans="1:9">
      <c r="A53" s="122" t="s">
        <v>69</v>
      </c>
      <c r="B53" s="122"/>
      <c r="C53" s="122"/>
      <c r="D53" s="122"/>
      <c r="E53" s="122"/>
      <c r="F53" s="122"/>
      <c r="G53" s="122"/>
      <c r="H53" s="122"/>
      <c r="I53" s="122"/>
    </row>
    <row r="54" spans="1:9">
      <c r="A54" s="122"/>
      <c r="B54" s="122"/>
      <c r="C54" s="122"/>
      <c r="D54" s="122"/>
      <c r="E54" s="122"/>
      <c r="F54" s="122"/>
      <c r="G54" s="122"/>
      <c r="H54" s="122"/>
      <c r="I54" s="122"/>
    </row>
  </sheetData>
  <mergeCells count="5">
    <mergeCell ref="A1:I2"/>
    <mergeCell ref="A53:I54"/>
    <mergeCell ref="A27:I28"/>
    <mergeCell ref="A14:I15"/>
    <mergeCell ref="A40:I41"/>
  </mergeCells>
  <phoneticPr fontId="5" type="noConversion"/>
  <pageMargins left="0.7" right="0.7" top="0.75" bottom="0.75" header="0.3" footer="0.3"/>
  <pageSetup paperSize="9" scale="84" orientation="portrait" r:id="rId1"/>
  <rowBreaks count="1" manualBreakCount="1">
    <brk id="52" max="8" man="1"/>
  </rowBreaks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051" r:id="rId4">
          <objectPr defaultSize="0" r:id="rId5">
            <anchor moveWithCells="1">
              <from>
                <xdr:col>0</xdr:col>
                <xdr:colOff>53340</xdr:colOff>
                <xdr:row>2</xdr:row>
                <xdr:rowOff>30480</xdr:rowOff>
              </from>
              <to>
                <xdr:col>1</xdr:col>
                <xdr:colOff>297180</xdr:colOff>
                <xdr:row>5</xdr:row>
                <xdr:rowOff>160020</xdr:rowOff>
              </to>
            </anchor>
          </objectPr>
        </oleObject>
      </mc:Choice>
      <mc:Fallback>
        <oleObject progId="Acrobat Document" dvAspect="DVASPECT_ICON" shapeId="2051" r:id="rId4"/>
      </mc:Fallback>
    </mc:AlternateContent>
    <mc:AlternateContent xmlns:mc="http://schemas.openxmlformats.org/markup-compatibility/2006">
      <mc:Choice Requires="x14">
        <oleObject progId="Acrobat Document" dvAspect="DVASPECT_ICON" shapeId="2052" r:id="rId6">
          <objectPr defaultSize="0" r:id="rId7">
            <anchor moveWithCells="1">
              <from>
                <xdr:col>1</xdr:col>
                <xdr:colOff>419100</xdr:colOff>
                <xdr:row>2</xdr:row>
                <xdr:rowOff>38100</xdr:rowOff>
              </from>
              <to>
                <xdr:col>2</xdr:col>
                <xdr:colOff>662940</xdr:colOff>
                <xdr:row>5</xdr:row>
                <xdr:rowOff>167640</xdr:rowOff>
              </to>
            </anchor>
          </objectPr>
        </oleObject>
      </mc:Choice>
      <mc:Fallback>
        <oleObject progId="Acrobat Document" dvAspect="DVASPECT_ICON" shapeId="2052" r:id="rId6"/>
      </mc:Fallback>
    </mc:AlternateContent>
    <mc:AlternateContent xmlns:mc="http://schemas.openxmlformats.org/markup-compatibility/2006">
      <mc:Choice Requires="x14">
        <oleObject progId="Acrobat Document" dvAspect="DVASPECT_ICON" shapeId="2053" r:id="rId8">
          <objectPr defaultSize="0" r:id="rId9">
            <anchor moveWithCells="1">
              <from>
                <xdr:col>3</xdr:col>
                <xdr:colOff>99060</xdr:colOff>
                <xdr:row>2</xdr:row>
                <xdr:rowOff>22860</xdr:rowOff>
              </from>
              <to>
                <xdr:col>4</xdr:col>
                <xdr:colOff>342900</xdr:colOff>
                <xdr:row>5</xdr:row>
                <xdr:rowOff>152400</xdr:rowOff>
              </to>
            </anchor>
          </objectPr>
        </oleObject>
      </mc:Choice>
      <mc:Fallback>
        <oleObject progId="Acrobat Document" dvAspect="DVASPECT_ICON" shapeId="2053" r:id="rId8"/>
      </mc:Fallback>
    </mc:AlternateContent>
    <mc:AlternateContent xmlns:mc="http://schemas.openxmlformats.org/markup-compatibility/2006">
      <mc:Choice Requires="x14">
        <oleObject progId="Acrobat Document" dvAspect="DVASPECT_ICON" shapeId="2054" r:id="rId10">
          <objectPr defaultSize="0" r:id="rId11">
            <anchor moveWithCells="1">
              <from>
                <xdr:col>4</xdr:col>
                <xdr:colOff>495300</xdr:colOff>
                <xdr:row>2</xdr:row>
                <xdr:rowOff>15240</xdr:rowOff>
              </from>
              <to>
                <xdr:col>6</xdr:col>
                <xdr:colOff>68580</xdr:colOff>
                <xdr:row>5</xdr:row>
                <xdr:rowOff>144780</xdr:rowOff>
              </to>
            </anchor>
          </objectPr>
        </oleObject>
      </mc:Choice>
      <mc:Fallback>
        <oleObject progId="Acrobat Document" dvAspect="DVASPECT_ICON" shapeId="2054" r:id="rId10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9"/>
  <sheetViews>
    <sheetView showGridLines="0" view="pageBreakPreview" topLeftCell="A10" zoomScale="60" zoomScaleNormal="70" zoomScalePageLayoutView="55" workbookViewId="0">
      <selection activeCell="F15" sqref="F15:I15"/>
    </sheetView>
  </sheetViews>
  <sheetFormatPr defaultRowHeight="17.399999999999999"/>
  <cols>
    <col min="1" max="1" width="1.69921875" customWidth="1"/>
    <col min="2" max="2" width="9.69921875" customWidth="1"/>
    <col min="3" max="3" width="25.69921875" customWidth="1"/>
    <col min="4" max="4" width="9.69921875" customWidth="1"/>
    <col min="5" max="5" width="25.69921875" customWidth="1"/>
    <col min="6" max="6" width="9.69921875" customWidth="1"/>
    <col min="7" max="7" width="25.69921875" customWidth="1"/>
    <col min="8" max="8" width="9.69921875" customWidth="1"/>
    <col min="9" max="9" width="25.69921875" customWidth="1"/>
    <col min="10" max="10" width="1.69921875" customWidth="1"/>
  </cols>
  <sheetData>
    <row r="1" spans="1:10" ht="30" customHeight="1">
      <c r="A1" s="126" t="s">
        <v>52</v>
      </c>
      <c r="B1" s="126"/>
      <c r="C1" s="126"/>
      <c r="D1" s="126"/>
      <c r="E1" s="126"/>
      <c r="F1" s="126"/>
      <c r="G1" s="126"/>
      <c r="H1" s="126"/>
      <c r="I1" s="126"/>
      <c r="J1" s="126"/>
    </row>
    <row r="2" spans="1:10" ht="30" customHeight="1">
      <c r="A2" s="126"/>
      <c r="B2" s="126"/>
      <c r="C2" s="126"/>
      <c r="D2" s="126"/>
      <c r="E2" s="126"/>
      <c r="F2" s="126"/>
      <c r="G2" s="126"/>
      <c r="H2" s="126"/>
      <c r="I2" s="126"/>
      <c r="J2" s="126"/>
    </row>
    <row r="3" spans="1:10" ht="300" customHeight="1">
      <c r="B3" s="128"/>
      <c r="C3" s="128"/>
      <c r="D3" s="128"/>
      <c r="E3" s="128"/>
      <c r="F3" s="128"/>
      <c r="G3" s="128"/>
      <c r="H3" s="128"/>
      <c r="I3" s="128"/>
    </row>
    <row r="4" spans="1:10" ht="30" customHeight="1">
      <c r="B4" s="43" t="s">
        <v>53</v>
      </c>
      <c r="C4" s="41"/>
      <c r="D4" s="43" t="s">
        <v>54</v>
      </c>
      <c r="E4" s="41"/>
      <c r="F4" s="43" t="s">
        <v>53</v>
      </c>
      <c r="G4" s="41"/>
      <c r="H4" s="43" t="s">
        <v>54</v>
      </c>
      <c r="I4" s="41"/>
    </row>
    <row r="5" spans="1:10" ht="30" customHeight="1">
      <c r="B5" s="43" t="s">
        <v>57</v>
      </c>
      <c r="C5" s="52"/>
      <c r="D5" s="43" t="s">
        <v>56</v>
      </c>
      <c r="E5" s="42"/>
      <c r="F5" s="43" t="s">
        <v>57</v>
      </c>
      <c r="G5" s="52"/>
      <c r="H5" s="43" t="s">
        <v>56</v>
      </c>
      <c r="I5" s="42"/>
    </row>
    <row r="6" spans="1:10" ht="30" customHeight="1">
      <c r="B6" s="43" t="s">
        <v>55</v>
      </c>
      <c r="C6" s="129"/>
      <c r="D6" s="130"/>
      <c r="E6" s="131"/>
      <c r="F6" s="43" t="s">
        <v>55</v>
      </c>
      <c r="G6" s="129"/>
      <c r="H6" s="130"/>
      <c r="I6" s="131"/>
    </row>
    <row r="7" spans="1:10" ht="300" customHeight="1">
      <c r="B7" s="123"/>
      <c r="C7" s="124"/>
      <c r="D7" s="124"/>
      <c r="E7" s="125"/>
      <c r="F7" s="123"/>
      <c r="G7" s="124"/>
      <c r="H7" s="124"/>
      <c r="I7" s="125"/>
    </row>
    <row r="8" spans="1:10" ht="30" customHeight="1">
      <c r="B8" s="43" t="s">
        <v>53</v>
      </c>
      <c r="C8" s="41"/>
      <c r="D8" s="43" t="s">
        <v>54</v>
      </c>
      <c r="E8" s="41"/>
      <c r="F8" s="43" t="s">
        <v>53</v>
      </c>
      <c r="G8" s="41"/>
      <c r="H8" s="43" t="s">
        <v>54</v>
      </c>
      <c r="I8" s="41"/>
    </row>
    <row r="9" spans="1:10" ht="30" customHeight="1">
      <c r="B9" s="43" t="s">
        <v>57</v>
      </c>
      <c r="C9" s="52"/>
      <c r="D9" s="43" t="s">
        <v>56</v>
      </c>
      <c r="E9" s="42"/>
      <c r="F9" s="43" t="s">
        <v>57</v>
      </c>
      <c r="G9" s="52"/>
      <c r="H9" s="43" t="s">
        <v>56</v>
      </c>
      <c r="I9" s="42"/>
    </row>
    <row r="10" spans="1:10" ht="30" customHeight="1">
      <c r="B10" s="43" t="s">
        <v>55</v>
      </c>
      <c r="C10" s="129"/>
      <c r="D10" s="130"/>
      <c r="E10" s="131"/>
      <c r="F10" s="43" t="s">
        <v>55</v>
      </c>
      <c r="G10" s="129"/>
      <c r="H10" s="130"/>
      <c r="I10" s="131"/>
    </row>
    <row r="11" spans="1:10" ht="300" customHeight="1">
      <c r="B11" s="132"/>
      <c r="C11" s="132"/>
      <c r="D11" s="132"/>
      <c r="E11" s="132"/>
      <c r="F11" s="132"/>
      <c r="G11" s="132"/>
      <c r="H11" s="132"/>
      <c r="I11" s="132"/>
    </row>
    <row r="12" spans="1:10" ht="52.2" customHeight="1">
      <c r="B12" s="43" t="s">
        <v>53</v>
      </c>
      <c r="C12" s="41"/>
      <c r="D12" s="43" t="s">
        <v>54</v>
      </c>
      <c r="E12" s="53"/>
      <c r="F12" s="43" t="s">
        <v>53</v>
      </c>
      <c r="G12" s="41"/>
      <c r="H12" s="43" t="s">
        <v>54</v>
      </c>
      <c r="I12" s="53"/>
    </row>
    <row r="13" spans="1:10" ht="30" customHeight="1">
      <c r="B13" s="43" t="s">
        <v>57</v>
      </c>
      <c r="C13" s="52"/>
      <c r="D13" s="43" t="s">
        <v>56</v>
      </c>
      <c r="E13" s="42"/>
      <c r="F13" s="43" t="s">
        <v>57</v>
      </c>
      <c r="G13" s="52"/>
      <c r="H13" s="43" t="s">
        <v>56</v>
      </c>
      <c r="I13" s="42"/>
    </row>
    <row r="14" spans="1:10" ht="30" customHeight="1">
      <c r="B14" s="43" t="s">
        <v>55</v>
      </c>
      <c r="C14" s="129"/>
      <c r="D14" s="130"/>
      <c r="E14" s="131"/>
      <c r="F14" s="43" t="s">
        <v>55</v>
      </c>
      <c r="G14" s="129"/>
      <c r="H14" s="130"/>
      <c r="I14" s="131"/>
    </row>
    <row r="15" spans="1:10" ht="300" customHeight="1">
      <c r="B15" s="127"/>
      <c r="C15" s="127"/>
      <c r="D15" s="127"/>
      <c r="E15" s="127"/>
      <c r="F15" s="127"/>
      <c r="G15" s="127"/>
      <c r="H15" s="127"/>
      <c r="I15" s="127"/>
    </row>
    <row r="16" spans="1:10" ht="30" customHeight="1">
      <c r="B16" s="43" t="s">
        <v>53</v>
      </c>
      <c r="C16" s="41"/>
      <c r="D16" s="43" t="s">
        <v>54</v>
      </c>
      <c r="E16" s="41"/>
      <c r="F16" s="43" t="s">
        <v>53</v>
      </c>
      <c r="G16" s="41"/>
      <c r="H16" s="43" t="s">
        <v>54</v>
      </c>
      <c r="I16" s="41"/>
    </row>
    <row r="17" spans="2:9" ht="30" customHeight="1">
      <c r="B17" s="43" t="s">
        <v>57</v>
      </c>
      <c r="C17" s="41"/>
      <c r="D17" s="43" t="s">
        <v>56</v>
      </c>
      <c r="E17" s="42"/>
      <c r="F17" s="43" t="s">
        <v>57</v>
      </c>
      <c r="G17" s="41"/>
      <c r="H17" s="43" t="s">
        <v>56</v>
      </c>
      <c r="I17" s="42"/>
    </row>
    <row r="18" spans="2:9" ht="30" customHeight="1">
      <c r="B18" s="43" t="s">
        <v>55</v>
      </c>
      <c r="C18" s="129"/>
      <c r="D18" s="130"/>
      <c r="E18" s="131"/>
      <c r="F18" s="43" t="s">
        <v>55</v>
      </c>
      <c r="G18" s="129"/>
      <c r="H18" s="130"/>
      <c r="I18" s="131"/>
    </row>
    <row r="19" spans="2:9" ht="10.050000000000001" customHeight="1"/>
  </sheetData>
  <mergeCells count="17">
    <mergeCell ref="C18:E18"/>
    <mergeCell ref="G18:I18"/>
    <mergeCell ref="C10:E10"/>
    <mergeCell ref="G10:I10"/>
    <mergeCell ref="B11:E11"/>
    <mergeCell ref="F11:I11"/>
    <mergeCell ref="C14:E14"/>
    <mergeCell ref="G14:I14"/>
    <mergeCell ref="B7:E7"/>
    <mergeCell ref="F7:I7"/>
    <mergeCell ref="A1:J2"/>
    <mergeCell ref="B15:E15"/>
    <mergeCell ref="F15:I15"/>
    <mergeCell ref="B3:E3"/>
    <mergeCell ref="F3:I3"/>
    <mergeCell ref="C6:E6"/>
    <mergeCell ref="G6:I6"/>
  </mergeCells>
  <phoneticPr fontId="5" type="noConversion"/>
  <pageMargins left="0.7" right="0.7" top="0.75" bottom="0.75" header="0.3" footer="0.3"/>
  <pageSetup paperSize="9" scale="55" orientation="portrait" r:id="rId1"/>
  <rowBreaks count="1" manualBreakCount="1">
    <brk id="14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 지정된 범위</vt:lpstr>
      </vt:variant>
      <vt:variant>
        <vt:i4>5</vt:i4>
      </vt:variant>
    </vt:vector>
  </HeadingPairs>
  <TitlesOfParts>
    <vt:vector size="10" baseType="lpstr">
      <vt:lpstr>갑지</vt:lpstr>
      <vt:lpstr>을지</vt:lpstr>
      <vt:lpstr>증빙자료</vt:lpstr>
      <vt:lpstr>세금계산서</vt:lpstr>
      <vt:lpstr>사진대지</vt:lpstr>
      <vt:lpstr>갑지!Print_Area</vt:lpstr>
      <vt:lpstr>사진대지!Print_Area</vt:lpstr>
      <vt:lpstr>세금계산서!Print_Area</vt:lpstr>
      <vt:lpstr>을지!Print_Area</vt:lpstr>
      <vt:lpstr>증빙자료!Print_Area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박혜진(환경안전2파트/사원/-)</dc:creator>
  <cp:lastModifiedBy>강재승(환경안전 2파트/수석/-)</cp:lastModifiedBy>
  <cp:lastPrinted>2024-08-13T23:34:41Z</cp:lastPrinted>
  <dcterms:created xsi:type="dcterms:W3CDTF">2024-07-21T08:49:48Z</dcterms:created>
  <dcterms:modified xsi:type="dcterms:W3CDTF">2024-11-15T11:02:25Z</dcterms:modified>
</cp:coreProperties>
</file>