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JT\★한국타이어_DP 현대화 2단계 사상검사 물류자동화 구축 (7P220187AMMCV)\안전관련 자료\사내 조립장 개설 통보\"/>
    </mc:Choice>
  </mc:AlternateContent>
  <bookViews>
    <workbookView xWindow="0" yWindow="0" windowWidth="28800" windowHeight="12255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조정)" sheetId="117" r:id="rId4"/>
    <sheet name="5.위험성평가표(최초)" sheetId="114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이재기" sheetId="85" r:id="rId14"/>
    <sheet name="LIFTER" sheetId="83" r:id="rId15"/>
    <sheet name="CV(컨베이어)" sheetId="82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6" hidden="1">[1]A!$D$148:$D$156</definedName>
    <definedName name="_10__123Graph_A차트_8" hidden="1">[2]A!$D$185:$D$186</definedName>
    <definedName name="_11__123Graph_A차트_7" hidden="1">[1]A!$B$185:$B$186</definedName>
    <definedName name="_11__123Graph_B차트_1" hidden="1">[2]A!$C$79:$C$84</definedName>
    <definedName name="_12__123Graph_A차트_8" hidden="1">[1]A!$D$185:$D$186</definedName>
    <definedName name="_12__123Graph_B차트_2" hidden="1">[2]A!$E$79:$E$84</definedName>
    <definedName name="_13__123Graph_B차트_1" hidden="1">[1]A!$C$79:$C$84</definedName>
    <definedName name="_13__123Graph_B차트_3" hidden="1">[2]A!$C$113:$C$119</definedName>
    <definedName name="_14__123Graph_B차트_2" hidden="1">[1]A!$E$79:$E$84</definedName>
    <definedName name="_14__123Graph_B차트_4" hidden="1">[2]A!$E$113:$E$119</definedName>
    <definedName name="_15__123Graph_B차트_3" hidden="1">[1]A!$C$113:$C$119</definedName>
    <definedName name="_15__123Graph_B차트_5" hidden="1">[2]A!$C$148:$C$156</definedName>
    <definedName name="_16__123Graph_B차트_4" hidden="1">[1]A!$E$113:$E$119</definedName>
    <definedName name="_16__123Graph_B차트_6" hidden="1">[2]A!$E$148:$E$156</definedName>
    <definedName name="_17__123Graph_B차트_5" hidden="1">[1]A!$C$148:$C$156</definedName>
    <definedName name="_17__123Graph_B차트_7" hidden="1">[2]A!$C$185:$C$186</definedName>
    <definedName name="_18__123Graph_B차트_6" hidden="1">[1]A!$E$148:$E$156</definedName>
    <definedName name="_18__123Graph_B차트_8" hidden="1">[2]A!$E$185:$E$186</definedName>
    <definedName name="_19__123Graph_B차트_7" hidden="1">[1]A!$C$185:$C$186</definedName>
    <definedName name="_19__123Graph_X차트_1" hidden="1">[2]A!$A$79:$A$84</definedName>
    <definedName name="_20__123Graph_B차트_8" hidden="1">[1]A!$E$185:$E$186</definedName>
    <definedName name="_20__123Graph_X차트_2" hidden="1">[2]A!$A$79:$A$84</definedName>
    <definedName name="_21__123Graph_X차트_1" hidden="1">[1]A!$A$79:$A$84</definedName>
    <definedName name="_21__123Graph_X차트_3" hidden="1">[2]A!$A$113:$A$119</definedName>
    <definedName name="_22__123Graph_X차트_2" hidden="1">[1]A!$A$79:$A$84</definedName>
    <definedName name="_22__123Graph_X차트_4" hidden="1">[2]A!$A$113:$A$119</definedName>
    <definedName name="_23__123Graph_X차트_3" hidden="1">[1]A!$A$113:$A$119</definedName>
    <definedName name="_23__123Graph_X차트_5" hidden="1">[2]A!$A$148:$A$156</definedName>
    <definedName name="_24__123Graph_X차트_4" hidden="1">[1]A!$A$113:$A$119</definedName>
    <definedName name="_24__123Graph_X차트_6" hidden="1">[2]A!$A$148:$A$156</definedName>
    <definedName name="_25__123Graph_X차트_5" hidden="1">[1]A!$A$148:$A$156</definedName>
    <definedName name="_25__123Graph_X차트_7" hidden="1">[2]A!$A$185:$A$186</definedName>
    <definedName name="_26__123Graph_X차트_6" hidden="1">[1]A!$A$148:$A$156</definedName>
    <definedName name="_26__123Graph_X차트_8" hidden="1">[2]A!$A$185:$A$186</definedName>
    <definedName name="_27__123Graph_X차트_7" hidden="1">[1]A!$A$185:$A$186</definedName>
    <definedName name="_28__123Graph_X차트_8" hidden="1">[1]A!$A$185:$A$186</definedName>
    <definedName name="_3__123Graph_A차트_1" hidden="1">[2]A!$B$79:$B$84</definedName>
    <definedName name="_4__123Graph_A차트_2" hidden="1">[2]A!$D$79:$D$84</definedName>
    <definedName name="_5__123Graph_A차트_1" hidden="1">[1]A!$B$79:$B$84</definedName>
    <definedName name="_5__123Graph_A차트_3" hidden="1">[2]A!$B$113:$B$119</definedName>
    <definedName name="_6__123Graph_A차트_2" hidden="1">[1]A!$D$79:$D$84</definedName>
    <definedName name="_6__123Graph_A차트_4" hidden="1">[2]A!$D$113:$D$119</definedName>
    <definedName name="_7__123Graph_A차트_3" hidden="1">[1]A!$B$113:$B$119</definedName>
    <definedName name="_7__123Graph_A차트_5" hidden="1">[2]A!$B$148:$B$156</definedName>
    <definedName name="_8__123Graph_A차트_4" hidden="1">[1]A!$D$113:$D$119</definedName>
    <definedName name="_8__123Graph_A차트_6" hidden="1">[2]A!$D$148:$D$156</definedName>
    <definedName name="_9__123Graph_A차트_5" hidden="1">[1]A!$B$148:$B$156</definedName>
    <definedName name="_9__123Graph_A차트_7" hidden="1">[2]A!$B$185:$B$186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4" hidden="1">'[3]144'!#REF!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'[3]144'!#REF!</definedName>
    <definedName name="_xlnm._FilterDatabase" localSheetId="3" hidden="1">'4. 전체공사일정표(조정)'!$B$5:$BD$94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" hidden="1">#REF!,#REF!,#REF!,#REF!</definedName>
    <definedName name="aaaa" hidden="1">{#N/A,#N/A,FALSE,"기술료 비교"}</definedName>
    <definedName name="AAAA1" hidden="1">{#N/A,#N/A,FALSE,"기술료 비교"}</definedName>
    <definedName name="aa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" hidden="1">[4]송전기본!#REF!</definedName>
    <definedName name="BG_Del" hidden="1">15</definedName>
    <definedName name="BG_Ins" hidden="1">4</definedName>
    <definedName name="BG_Mod" hidden="1">6</definedName>
    <definedName name="book1" hidden="1">{#N/A,#N/A,FALSE,"UNIT";#N/A,#N/A,FALSE,"UNIT";#N/A,#N/A,FALSE,"계정"}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hidden="1">#REF!</definedName>
    <definedName name="CS테크놀로지" hidden="1">{#N/A,#N/A,FALSE,"UNIT";#N/A,#N/A,FALSE,"UNIT";#N/A,#N/A,FALSE,"계정"}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hidden="1">{#N/A,#N/A,FALSE,"UNIT";#N/A,#N/A,FALSE,"UNIT";#N/A,#N/A,FALSE,"계정"}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 hidden="1">{#N/A,#N/A,FALSE,"UNIT";#N/A,#N/A,FALSE,"UNIT";#N/A,#N/A,FALSE,"계정"}</definedName>
    <definedName name="GETT" hidden="1">[5]반송!$A$2:$M$207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OR" hidden="1">{#N/A,#N/A,FALSE,"UNIT";#N/A,#N/A,FALSE,"UNIT";#N/A,#N/A,FALSE,"계정"}</definedName>
    <definedName name="PPP" hidden="1">{#N/A,#N/A,TRUE,"일정"}</definedName>
    <definedName name="_xlnm.Print_Area" localSheetId="3">'4. 전체공사일정표(조정)'!$A$2:$BE$96</definedName>
    <definedName name="QEQ" hidden="1">{#N/A,#N/A,FALSE,"기술료 비교"}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ghlr" hidden="1">{#N/A,#N/A,FALSE,"기술료 비교"}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" hidden="1">{#N/A,#N/A,FALSE,"UNIT";#N/A,#N/A,FALSE,"UNIT";#N/A,#N/A,FALSE,"계정"}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TLE5" hidden="1">{#N/A,#N/A,FALSE,"기술료 비교"}</definedName>
    <definedName name="TT" hidden="1">{#N/A,#N/A,FALSE,"UNIT";#N/A,#N/A,FALSE,"UNIT";#N/A,#N/A,FALSE,"계정"}</definedName>
    <definedName name="VoIP" hidden="1">{"'사직서'!$A$1:$H$9"}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a." hidden="1">{#N/A,#N/A,FALSE,"UNIT";#N/A,#N/A,FALSE,"UNIT";#N/A,#N/A,FALSE,"계정"}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hidden="1">{#N/A,#N/A,FALSE,"기술료 비교"}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{#N/A,#N/A,FALSE,"기술료 비교"}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ㄱ" hidden="1">{#N/A,#N/A,FALSE,"UNIT";#N/A,#N/A,FALSE,"UNIT";#N/A,#N/A,FALSE,"계정"}</definedName>
    <definedName name="간" hidden="1">{#N/A,#N/A,FALSE,"UNIT";#N/A,#N/A,FALSE,"UNIT";#N/A,#N/A,FALSE,"계정"}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" hidden="1">{#N/A,#N/A,FALSE,"기술료 비교"}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존" hidden="1">{#N/A,#N/A,FALSE,"UNIT";#N/A,#N/A,FALSE,"UNIT";#N/A,#N/A,FALSE,"계정"}</definedName>
    <definedName name="기준" hidden="1">{#N/A,#N/A,FALSE,"기술료 비교"}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hidden="1">{#N/A,#N/A,FALSE,"UNIT";#N/A,#N/A,FALSE,"UNIT";#N/A,#N/A,FALSE,"계정"}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ㄹ" hidden="1">{#N/A,#N/A,FALSE,"UNIT";#N/A,#N/A,FALSE,"UNIT";#N/A,#N/A,FALSE,"계정"}</definedName>
    <definedName name="ㄴㅇㄹㅁㅇㄹ" hidden="1">{#N/A,#N/A,FALSE,"UNIT";#N/A,#N/A,FALSE,"UNIT";#N/A,#N/A,FALSE,"계정"}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ㄹㅇㄴㄹ" hidden="1">{#N/A,#N/A,FALSE,"UNIT";#N/A,#N/A,FALSE,"UNIT";#N/A,#N/A,FALSE,"계정"}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동방" hidden="1">{#N/A,#N/A,FALSE,"UNIT";#N/A,#N/A,FALSE,"UNIT";#N/A,#N/A,FALSE,"계정"}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{#N/A,#N/A,FALSE,"UNIT";#N/A,#N/A,FALSE,"UNIT";#N/A,#N/A,FALSE,"계정"}</definedName>
    <definedName name="ㅁㅁㅁㅁ" hidden="1">{#N/A,#N/A,FALSE,"UNIT";#N/A,#N/A,FALSE,"UNIT";#N/A,#N/A,FALSE,"계정"}</definedName>
    <definedName name="ㅁㅁㅁㅁㅁ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목적" hidden="1">{#N/A,#N/A,FALSE,"UNIT";#N/A,#N/A,FALSE,"UNIT";#N/A,#N/A,FALSE,"계정"}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hidden="1">{#N/A,#N/A,FALSE,"기술료 비교"}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방안2" hidden="1">{#N/A,#N/A,FALSE,"UNIT";#N/A,#N/A,FALSE,"UNIT";#N/A,#N/A,FALSE,"계정"}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" hidden="1">{#N/A,#N/A,FALSE,"UNIT";#N/A,#N/A,FALSE,"UNIT";#N/A,#N/A,FALSE,"계정"}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{#N/A,#N/A,FALSE,"기술료 비교"}</definedName>
    <definedName name="ㅇㅇㅇㅇㅇ" hidden="1">{#N/A,#N/A,FALSE,"UNIT";#N/A,#N/A,FALSE,"UNIT";#N/A,#N/A,FALSE,"계정"}</definedName>
    <definedName name="아아아" hidden="1">{#N/A,#N/A,FALSE,"기술료 비교"}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라이콤" hidden="1">{#N/A,#N/A,FALSE,"UNIT";#N/A,#N/A,FALSE,"UNIT";#N/A,#N/A,FALSE,"계정"}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hidden="1">{#N/A,#N/A,FALSE,"UNIT";#N/A,#N/A,FALSE,"UNIT";#N/A,#N/A,FALSE,"계정"}</definedName>
    <definedName name="인지플러스" hidden="1">{#N/A,#N/A,FALSE,"UNIT";#N/A,#N/A,FALSE,"UNIT";#N/A,#N/A,FALSE,"계정"}</definedName>
    <definedName name="인지플러스1" hidden="1">{#N/A,#N/A,FALSE,"UNIT";#N/A,#N/A,FALSE,"UNIT";#N/A,#N/A,FALSE,"계정"}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" hidden="1">{#N/A,#N/A,FALSE,"UNIT";#N/A,#N/A,FALSE,"UNIT";#N/A,#N/A,FALSE,"계정"}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저저" hidden="1">{#N/A,#N/A,FALSE,"UNIT";#N/A,#N/A,FALSE,"UNIT";#N/A,#N/A,FALSE,"계정"}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별사업전략" hidden="1">{#N/A,#N/A,FALSE,"UNIT";#N/A,#N/A,FALSE,"UNIT";#N/A,#N/A,FALSE,"계정"}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" hidden="1">{#N/A,#N/A,FALSE,"UNIT";#N/A,#N/A,FALSE,"UNIT";#N/A,#N/A,FALSE,"계정"}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주차계획" hidden="1">{#N/A,#N/A,FALSE,"UNIT";#N/A,#N/A,FALSE,"UNIT";#N/A,#N/A,FALSE,"계정"}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" hidden="1">{#N/A,#N/A,FALSE,"UNIT";#N/A,#N/A,FALSE,"UNIT";#N/A,#N/A,FALSE,"계정"}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hidden="1">{#N/A,#N/A,FALSE,"UNIT";#N/A,#N/A,FALSE,"UNIT";#N/A,#N/A,FALSE,"계정"}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팀별계획" hidden="1">{#N/A,#N/A,FALSE,"UNIT";#N/A,#N/A,FALSE,"UNIT";#N/A,#N/A,FALSE,"계정"}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hidden="1">{#N/A,#N/A,FALSE,"UNIT";#N/A,#N/A,FALSE,"UNIT";#N/A,#N/A,FALSE,"계정"}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J88" i="117" l="1"/>
  <c r="G88" i="117"/>
  <c r="F88" i="117"/>
  <c r="J85" i="117"/>
  <c r="G85" i="117"/>
  <c r="F85" i="117"/>
  <c r="J82" i="117"/>
  <c r="G82" i="117"/>
  <c r="F82" i="117"/>
  <c r="J79" i="117"/>
  <c r="J70" i="117"/>
  <c r="G67" i="117"/>
  <c r="H67" i="117" s="1"/>
  <c r="J58" i="117"/>
  <c r="K58" i="117" s="1"/>
  <c r="J52" i="117"/>
  <c r="K52" i="117" s="1"/>
  <c r="G52" i="117"/>
  <c r="F52" i="117"/>
  <c r="J49" i="117"/>
  <c r="K49" i="117" s="1"/>
  <c r="G49" i="117"/>
  <c r="F49" i="117" s="1"/>
  <c r="J46" i="117"/>
  <c r="G46" i="117"/>
  <c r="F46" i="117" s="1"/>
  <c r="K43" i="117"/>
  <c r="J43" i="117"/>
  <c r="G43" i="117"/>
  <c r="F43" i="117"/>
  <c r="J40" i="117"/>
  <c r="K40" i="117" s="1"/>
  <c r="G40" i="117"/>
  <c r="F40" i="117" s="1"/>
  <c r="K34" i="117"/>
  <c r="J34" i="117"/>
  <c r="G34" i="117"/>
  <c r="F34" i="117"/>
  <c r="J31" i="117"/>
  <c r="K31" i="117" s="1"/>
  <c r="G31" i="117"/>
  <c r="F31" i="117" s="1"/>
  <c r="G25" i="117"/>
  <c r="F25" i="117" s="1"/>
  <c r="G22" i="117"/>
  <c r="F22" i="117"/>
  <c r="G19" i="117"/>
  <c r="F19" i="117"/>
  <c r="J16" i="117"/>
  <c r="G16" i="117"/>
  <c r="F16" i="117"/>
  <c r="P25" i="114" l="1"/>
  <c r="L25" i="114"/>
  <c r="P24" i="114"/>
  <c r="L24" i="114"/>
  <c r="P23" i="114"/>
  <c r="L23" i="114"/>
  <c r="P22" i="114"/>
  <c r="L22" i="114"/>
  <c r="P21" i="114"/>
  <c r="L21" i="114"/>
  <c r="P20" i="114"/>
  <c r="L20" i="114"/>
  <c r="P19" i="114"/>
  <c r="L19" i="114"/>
  <c r="P18" i="114"/>
  <c r="L18" i="114"/>
  <c r="P17" i="114"/>
  <c r="L17" i="114"/>
  <c r="P16" i="114"/>
  <c r="L16" i="114"/>
  <c r="P15" i="114"/>
  <c r="L15" i="114"/>
  <c r="P14" i="114"/>
  <c r="L14" i="114"/>
  <c r="P13" i="114"/>
  <c r="L13" i="114"/>
  <c r="P12" i="114"/>
  <c r="L12" i="114"/>
  <c r="P11" i="114"/>
  <c r="L11" i="114"/>
  <c r="P10" i="114"/>
  <c r="L10" i="114"/>
  <c r="P9" i="114"/>
  <c r="L9" i="114"/>
  <c r="P8" i="114"/>
  <c r="L8" i="114"/>
  <c r="P7" i="114"/>
  <c r="L7" i="114"/>
  <c r="P6" i="114"/>
  <c r="L6" i="114"/>
  <c r="P5" i="114"/>
  <c r="L5" i="114"/>
  <c r="L16" i="82"/>
  <c r="P16" i="82"/>
  <c r="L17" i="82"/>
  <c r="P17" i="82"/>
  <c r="L18" i="82"/>
  <c r="P18" i="82"/>
  <c r="L19" i="82"/>
  <c r="P19" i="82"/>
  <c r="L20" i="82"/>
  <c r="P20" i="82"/>
  <c r="L21" i="82"/>
  <c r="P21" i="82"/>
  <c r="L22" i="82"/>
  <c r="P22" i="82"/>
  <c r="L23" i="82"/>
  <c r="P23" i="82"/>
  <c r="L24" i="82"/>
  <c r="P24" i="82"/>
  <c r="L25" i="82"/>
  <c r="P25" i="82"/>
  <c r="L26" i="82"/>
  <c r="P26" i="82"/>
  <c r="L27" i="82"/>
  <c r="P27" i="82"/>
  <c r="L6" i="82"/>
  <c r="P6" i="82"/>
  <c r="L7" i="82"/>
  <c r="P7" i="82"/>
  <c r="L8" i="82"/>
  <c r="P8" i="82"/>
  <c r="L9" i="82"/>
  <c r="P9" i="82"/>
  <c r="L10" i="82"/>
  <c r="P10" i="82"/>
  <c r="L11" i="82"/>
  <c r="P11" i="82"/>
  <c r="L12" i="82"/>
  <c r="P12" i="82"/>
  <c r="L13" i="82"/>
  <c r="P13" i="82"/>
  <c r="L14" i="82"/>
  <c r="P14" i="82"/>
  <c r="L15" i="82"/>
  <c r="P15" i="82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hanta</author>
  </authors>
  <commentList>
    <comment ref="AX61" authorId="0" shapeId="0">
      <text>
        <r>
          <rPr>
            <b/>
            <sz val="9"/>
            <color indexed="81"/>
            <rFont val="돋움"/>
            <family val="3"/>
            <charset val="129"/>
          </rPr>
          <t>불용</t>
        </r>
        <r>
          <rPr>
            <b/>
            <sz val="9"/>
            <color indexed="81"/>
            <rFont val="Tahoma"/>
            <family val="2"/>
          </rPr>
          <t xml:space="preserve"> C/V </t>
        </r>
        <r>
          <rPr>
            <b/>
            <sz val="9"/>
            <color indexed="81"/>
            <rFont val="돋움"/>
            <family val="3"/>
            <charset val="129"/>
          </rPr>
          <t>철거와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간섭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비계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협의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</t>
        </r>
        <r>
          <rPr>
            <sz val="9"/>
            <color indexed="81"/>
            <rFont val="Tahoma"/>
            <family val="2"/>
          </rPr>
          <t xml:space="preserve">
- '23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1~4</t>
        </r>
        <r>
          <rPr>
            <sz val="9"/>
            <color indexed="81"/>
            <rFont val="돋움"/>
            <family val="3"/>
            <charset val="129"/>
          </rPr>
          <t>월전에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철거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<sst xmlns="http://schemas.openxmlformats.org/spreadsheetml/2006/main" count="8691" uniqueCount="1978">
  <si>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</si>
  <si>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</si>
  <si>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</si>
  <si>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</si>
  <si>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</si>
  <si>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</si>
  <si>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</si>
  <si>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</si>
  <si>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</si>
  <si>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</si>
  <si>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</si>
  <si>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</si>
  <si>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</si>
  <si>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</si>
  <si>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</si>
  <si>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</si>
  <si>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</si>
  <si>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</si>
  <si>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</si>
  <si>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</si>
  <si>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</si>
  <si>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</si>
  <si>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</si>
  <si>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</si>
  <si>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</si>
  <si>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</si>
  <si>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</si>
  <si>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</si>
  <si>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</si>
  <si>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</si>
  <si>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</si>
  <si>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</si>
  <si>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</si>
  <si>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</si>
  <si>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</si>
  <si>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</si>
  <si>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</si>
  <si>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</si>
  <si>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</si>
  <si>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</si>
  <si>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</si>
  <si>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</si>
  <si>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</si>
  <si>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</si>
  <si>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</si>
  <si>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</si>
  <si>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</si>
  <si>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</si>
  <si>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</si>
  <si>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</si>
  <si>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</si>
  <si>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</si>
  <si>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</si>
  <si>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</si>
  <si>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</si>
  <si>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</si>
  <si>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</si>
  <si>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</si>
  <si>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</si>
  <si>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</si>
  <si>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</si>
  <si>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</si>
  <si>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</si>
  <si>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</si>
  <si>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</si>
  <si>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</si>
  <si>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</si>
  <si>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</si>
  <si>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</si>
  <si>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</si>
  <si>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</si>
  <si>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</si>
  <si>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</si>
  <si>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</si>
  <si>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</si>
  <si>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</si>
  <si>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</si>
  <si>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</si>
  <si>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</si>
  <si>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</si>
  <si>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</si>
  <si>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</si>
  <si>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</si>
  <si>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</si>
  <si>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</si>
  <si>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</si>
  <si>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</si>
  <si>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</si>
  <si>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</si>
  <si>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</si>
  <si>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</si>
  <si>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</si>
  <si>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</si>
  <si>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</si>
  <si>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</si>
  <si>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</si>
  <si>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</si>
  <si>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</si>
  <si>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</si>
  <si>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</si>
  <si>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</si>
  <si>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</si>
  <si>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</si>
  <si>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</si>
  <si>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</si>
  <si>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</si>
  <si>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</si>
  <si>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</si>
  <si>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</si>
  <si>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</si>
  <si>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</si>
  <si>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</si>
  <si>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</si>
  <si>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</si>
  <si>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</si>
  <si>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</si>
  <si>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</si>
  <si>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</si>
  <si>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</si>
  <si>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</si>
  <si>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</si>
  <si>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</si>
  <si>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</si>
  <si>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</si>
  <si>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</si>
  <si>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</si>
  <si>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</si>
  <si>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</si>
  <si>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</si>
  <si>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</si>
  <si>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</si>
  <si>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</si>
  <si>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</si>
  <si>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</si>
  <si>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</si>
  <si>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</si>
  <si>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</si>
  <si>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</si>
  <si>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</si>
  <si>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</si>
  <si>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</si>
  <si>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</si>
  <si>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</si>
  <si>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</si>
  <si>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</si>
  <si>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</si>
  <si>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</si>
  <si>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</si>
  <si>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</si>
  <si>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</si>
  <si>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</si>
  <si>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</si>
  <si>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</si>
  <si>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</si>
  <si>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</si>
  <si>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</si>
  <si>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</si>
  <si>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</si>
  <si>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</si>
  <si>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</si>
  <si>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</si>
  <si>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</si>
  <si>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</si>
  <si>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</si>
  <si>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</si>
  <si>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</si>
  <si>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</si>
  <si>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</si>
  <si>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</si>
  <si>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</si>
  <si>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</si>
  <si>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</si>
  <si>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</si>
  <si>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</si>
  <si>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</si>
  <si>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</si>
  <si>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</si>
  <si>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</si>
  <si>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</si>
  <si>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</si>
  <si>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</si>
  <si>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</si>
  <si>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</si>
  <si>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</si>
  <si>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</si>
  <si>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</si>
  <si>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</si>
  <si>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</si>
  <si>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</si>
  <si>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</si>
  <si>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</si>
  <si>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</si>
  <si>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</si>
  <si>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</si>
  <si>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</si>
  <si>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</si>
  <si>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</si>
  <si>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</si>
  <si>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</si>
  <si>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</si>
  <si>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</si>
  <si>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</si>
  <si>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</si>
  <si>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</si>
  <si>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</si>
  <si>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</si>
  <si>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</si>
  <si>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</si>
  <si>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</si>
  <si>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</si>
  <si>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</si>
  <si>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</si>
  <si>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</si>
  <si>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</si>
  <si>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</si>
  <si>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</si>
  <si>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</si>
  <si>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</si>
  <si>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</si>
  <si>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</si>
  <si>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</si>
  <si>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</si>
  <si>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</si>
  <si>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</si>
  <si>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</si>
  <si>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</si>
  <si>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</si>
  <si>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</si>
  <si>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</si>
  <si>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</si>
  <si>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</si>
  <si>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</si>
  <si>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</si>
  <si>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</si>
  <si>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</si>
  <si>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</si>
  <si>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</si>
  <si>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</si>
  <si>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</si>
  <si>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</si>
  <si>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</si>
  <si>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</si>
  <si>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</si>
  <si>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</si>
  <si>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</si>
  <si>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</si>
  <si>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</si>
  <si>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</si>
  <si>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</si>
  <si>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</si>
  <si>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</si>
  <si>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</si>
  <si>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</si>
  <si>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</si>
  <si>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</si>
  <si>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</si>
  <si>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</si>
  <si>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</si>
  <si>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</si>
  <si>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</si>
  <si>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</si>
  <si>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</si>
  <si>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</si>
  <si>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</si>
  <si>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</si>
  <si>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</si>
  <si>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</si>
  <si>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</si>
  <si>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</si>
  <si>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</si>
  <si>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</si>
  <si>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</si>
  <si>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</si>
  <si>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</si>
  <si>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</si>
  <si>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</si>
  <si>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</si>
  <si>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</si>
  <si>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</si>
  <si>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</si>
  <si>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</si>
  <si>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</si>
  <si>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</si>
  <si>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</si>
  <si>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</si>
  <si>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</si>
  <si>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</si>
  <si>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</si>
  <si>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</si>
  <si>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</si>
  <si>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</si>
  <si>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</si>
  <si>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</si>
  <si>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</si>
  <si>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</si>
  <si>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</si>
  <si>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</si>
  <si>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</si>
  <si>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</si>
  <si>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</si>
  <si>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</si>
  <si>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</si>
  <si>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</si>
  <si>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</si>
  <si>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</si>
  <si>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</si>
  <si>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</si>
  <si>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</si>
  <si>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</si>
  <si>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</si>
  <si>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</si>
  <si>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</si>
  <si>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</si>
  <si>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</si>
  <si>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</si>
  <si>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</si>
  <si>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</si>
  <si>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</si>
  <si>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</si>
  <si>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</si>
  <si>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</si>
  <si>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</si>
  <si>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</si>
  <si>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</si>
  <si>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</si>
  <si>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</si>
  <si>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</si>
  <si>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</si>
  <si>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</si>
  <si>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</si>
  <si>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</si>
  <si>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</si>
  <si>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</si>
  <si>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</si>
  <si>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</si>
  <si>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</si>
  <si>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</si>
  <si>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</si>
  <si>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</si>
  <si>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</si>
  <si>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</si>
  <si>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</si>
  <si>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</si>
  <si>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</si>
  <si>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</si>
  <si>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</si>
  <si>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</si>
  <si>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</si>
  <si>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</si>
  <si>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</si>
  <si>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</si>
  <si>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</si>
  <si>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</si>
  <si>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</si>
  <si>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</si>
  <si>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</si>
  <si>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</si>
  <si>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</si>
  <si>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</si>
  <si>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</si>
  <si>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</si>
  <si>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</si>
  <si>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</si>
  <si>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</si>
  <si>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</si>
  <si>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</si>
  <si>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</si>
  <si>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</si>
  <si>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</si>
  <si>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</si>
  <si>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</si>
  <si>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</si>
  <si>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</si>
  <si>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</si>
  <si>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</si>
  <si>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</si>
  <si>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</si>
  <si>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</si>
  <si>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</si>
  <si>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</si>
  <si>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</si>
  <si>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</si>
  <si>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</si>
  <si>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</si>
  <si>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</si>
  <si>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</si>
  <si>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</si>
  <si>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</si>
  <si>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</si>
  <si>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</si>
  <si>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</si>
  <si>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</si>
  <si>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</si>
  <si>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</si>
  <si>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</si>
  <si>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</si>
  <si>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</si>
  <si>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</si>
  <si>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</si>
  <si>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</si>
  <si>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</si>
  <si>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</si>
  <si>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</si>
  <si>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</si>
  <si>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</si>
  <si>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</si>
  <si>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</si>
  <si>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</si>
  <si>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</si>
  <si>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</si>
  <si>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</si>
  <si>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</si>
  <si>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</si>
  <si>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</si>
  <si>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</si>
  <si>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</si>
  <si>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</si>
  <si>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</si>
  <si>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</si>
  <si>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</si>
  <si>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</si>
  <si>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</si>
  <si>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</si>
  <si>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</si>
  <si>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</si>
  <si>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</si>
  <si>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</si>
  <si>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</si>
  <si>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</si>
  <si>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</si>
  <si>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</si>
  <si>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</si>
  <si>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</si>
  <si>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</si>
  <si>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</si>
  <si>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</si>
  <si>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</si>
  <si>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</si>
  <si>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</si>
  <si>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</si>
  <si>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</si>
  <si>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</si>
  <si>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</si>
  <si>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</si>
  <si>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</si>
  <si>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</si>
  <si>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</si>
  <si>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</si>
  <si>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</si>
  <si>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</si>
  <si>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</si>
  <si>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</si>
  <si>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</si>
  <si>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</si>
  <si>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</si>
  <si>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</si>
  <si>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</si>
  <si>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</si>
  <si>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</si>
  <si>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</si>
  <si>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</si>
  <si>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</si>
  <si>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</si>
  <si>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</si>
  <si>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</si>
  <si>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</si>
  <si>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</si>
  <si>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</si>
  <si>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</si>
  <si>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</si>
  <si>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</si>
  <si>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</si>
  <si>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</si>
  <si>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</si>
  <si>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</si>
  <si>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</si>
  <si>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</si>
  <si>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</si>
  <si>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</si>
  <si>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</si>
  <si>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</si>
  <si>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</si>
  <si>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</si>
  <si>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</si>
  <si>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</si>
  <si>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</si>
  <si>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</si>
  <si>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</si>
  <si>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</si>
  <si>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</si>
  <si>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</si>
  <si>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</si>
  <si>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</si>
  <si>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</si>
  <si>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</si>
  <si>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</si>
  <si>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</si>
  <si>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</si>
  <si>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</si>
  <si>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</si>
  <si>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</si>
  <si>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</si>
  <si>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</si>
  <si>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</si>
  <si>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</si>
  <si>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</si>
  <si>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</si>
  <si>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</si>
  <si>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</si>
  <si>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</si>
  <si>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</si>
  <si>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</si>
  <si>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</si>
  <si>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</si>
  <si>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</si>
  <si>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</si>
  <si>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</si>
  <si>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</si>
  <si>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</si>
  <si>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</si>
  <si>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</si>
  <si>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</si>
  <si>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</si>
  <si>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</si>
  <si>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</si>
  <si>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</si>
  <si>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</si>
  <si>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</si>
  <si>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</si>
  <si>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</si>
  <si>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</si>
  <si>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</si>
  <si>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</si>
  <si>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</si>
  <si>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</si>
  <si>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</si>
  <si>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</si>
  <si>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</si>
  <si>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</si>
  <si>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</si>
  <si>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</si>
  <si>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</si>
  <si>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</si>
  <si>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</si>
  <si>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</si>
  <si>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</si>
  <si>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</si>
  <si>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</si>
  <si>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</si>
  <si>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</si>
  <si>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</si>
  <si>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</si>
  <si>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</si>
  <si>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</si>
  <si>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</si>
  <si>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</si>
  <si>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</si>
  <si>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</si>
  <si>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</si>
  <si>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</si>
  <si>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</si>
  <si>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</si>
  <si>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</si>
  <si>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</si>
  <si>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</si>
  <si>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</si>
  <si>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</si>
  <si>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</si>
  <si>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</si>
  <si>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</si>
  <si>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</si>
  <si>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</si>
  <si>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</si>
  <si>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</si>
  <si>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</si>
  <si>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</si>
  <si>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</si>
  <si>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</si>
  <si>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</si>
  <si>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</si>
  <si>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</si>
  <si>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</si>
  <si>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</si>
  <si>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</si>
  <si>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</si>
  <si>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</si>
  <si>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</si>
  <si>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</si>
  <si>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</si>
  <si>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</si>
  <si>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</si>
  <si>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</si>
  <si>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</si>
  <si>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</si>
  <si>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</si>
  <si>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</si>
  <si>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</si>
  <si>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</si>
  <si>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</si>
  <si>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</si>
  <si>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</si>
  <si>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</si>
  <si>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</si>
  <si>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</si>
  <si>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</si>
  <si>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</si>
  <si>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</si>
  <si>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</si>
  <si>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</si>
  <si>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</si>
  <si>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</si>
  <si>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</si>
  <si>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</si>
  <si>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</si>
  <si>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</si>
  <si>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</si>
  <si>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</si>
  <si>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</si>
  <si>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</si>
  <si>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</si>
  <si>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</si>
  <si>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</si>
  <si>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</si>
  <si>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</si>
  <si>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</si>
  <si>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</si>
  <si>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</si>
  <si>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</si>
  <si>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</si>
  <si>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</si>
  <si>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</si>
  <si>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</si>
  <si>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</si>
  <si>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</si>
  <si>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</si>
  <si>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</si>
  <si>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</si>
  <si>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</si>
  <si>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</si>
  <si>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</si>
  <si>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</si>
  <si>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</si>
  <si>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</si>
  <si>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</si>
  <si>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</si>
  <si>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</si>
  <si>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</si>
  <si>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</si>
  <si>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</si>
  <si>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</si>
  <si>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</si>
  <si>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</si>
  <si>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</si>
  <si>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</si>
  <si>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</si>
  <si>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</si>
  <si>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</si>
  <si>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</si>
  <si>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</si>
  <si>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</si>
  <si>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</si>
  <si>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</si>
  <si>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</si>
  <si>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</si>
  <si>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</si>
  <si>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</si>
  <si>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</si>
  <si>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</si>
  <si>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</si>
  <si>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</si>
  <si>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</si>
  <si>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</si>
  <si>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</si>
  <si>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</si>
  <si>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</si>
  <si>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</si>
  <si>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</si>
  <si>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</si>
  <si>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</si>
  <si>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</si>
  <si>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</si>
  <si>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</si>
  <si>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</si>
  <si>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</si>
  <si>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</si>
  <si>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</si>
  <si>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</si>
  <si>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</si>
  <si>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</si>
  <si>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</si>
  <si>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</si>
  <si>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</si>
  <si>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</si>
  <si>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</si>
  <si>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</si>
  <si>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</si>
  <si>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</si>
  <si>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</si>
  <si>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</si>
  <si>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</si>
  <si>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</si>
  <si>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</si>
  <si>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</si>
  <si>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</si>
  <si>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</si>
  <si>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</si>
  <si>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</si>
  <si>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</si>
  <si>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</si>
  <si>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</si>
  <si>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</si>
  <si>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</si>
  <si>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</si>
  <si>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</si>
  <si>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</si>
  <si>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</si>
  <si>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</si>
  <si>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</si>
  <si>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</si>
  <si>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</si>
  <si>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</si>
  <si>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</si>
  <si>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</si>
  <si>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</si>
  <si>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</si>
  <si>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</si>
  <si>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</si>
  <si>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</si>
  <si>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</si>
  <si>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</si>
  <si>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</si>
  <si>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</si>
  <si>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</si>
  <si>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</si>
  <si>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</si>
  <si>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</si>
  <si>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</si>
  <si>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</si>
  <si>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</si>
  <si>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</si>
  <si>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</si>
  <si>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</si>
  <si>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</si>
  <si>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</si>
  <si>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</si>
  <si>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</si>
  <si>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</si>
  <si>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</si>
  <si>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</si>
  <si>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</si>
  <si>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</si>
  <si>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</si>
  <si>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</si>
  <si>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</si>
  <si>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</si>
  <si>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</si>
  <si>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</si>
  <si>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</si>
  <si>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</si>
  <si>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</si>
  <si>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</si>
  <si>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</si>
  <si>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</si>
  <si>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</si>
  <si>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</si>
  <si>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</si>
  <si>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</si>
  <si>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</si>
  <si>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</si>
  <si>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</si>
  <si>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</si>
  <si>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</si>
  <si>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</si>
  <si>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</si>
  <si>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</si>
  <si>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</si>
  <si>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</si>
  <si>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</si>
  <si>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</si>
  <si>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</si>
  <si>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</si>
  <si>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</si>
  <si>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</si>
  <si>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</si>
  <si>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</si>
  <si>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</si>
  <si>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</si>
  <si>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</si>
  <si>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</si>
  <si>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</si>
  <si>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</si>
  <si>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</si>
  <si>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</si>
  <si>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</si>
  <si>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</si>
  <si>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</si>
  <si>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</si>
  <si>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</si>
  <si>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</si>
  <si>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</si>
  <si>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</si>
  <si>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</si>
  <si>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</si>
  <si>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</si>
  <si>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</si>
  <si>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</si>
  <si>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</si>
  <si>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</si>
  <si>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</si>
  <si>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</si>
  <si>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</si>
  <si>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</si>
  <si>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</si>
  <si>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</si>
  <si>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</si>
  <si>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</si>
  <si>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</si>
  <si>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</si>
  <si>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</si>
  <si>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</si>
  <si>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</si>
  <si>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</si>
  <si>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</si>
  <si>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</si>
  <si>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</si>
  <si>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</si>
  <si>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</si>
  <si>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</si>
  <si>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</si>
  <si>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</si>
  <si>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</si>
  <si>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</si>
  <si>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</si>
  <si>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</si>
  <si>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</si>
  <si>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</si>
  <si>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</si>
  <si>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</si>
  <si>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</si>
  <si>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</si>
  <si>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</si>
  <si>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</si>
  <si>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</si>
  <si>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</si>
  <si>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</si>
  <si>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</si>
  <si>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</si>
  <si>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</si>
  <si>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</si>
  <si>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</si>
  <si>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</si>
  <si>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</si>
  <si>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</si>
  <si>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</si>
  <si>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</si>
  <si>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</si>
  <si>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</si>
  <si>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</si>
  <si>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</si>
  <si>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</si>
  <si>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</si>
  <si>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</si>
  <si>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</si>
  <si>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</si>
  <si>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</si>
  <si>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</si>
  <si>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</si>
  <si>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</si>
  <si>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</si>
  <si>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</si>
  <si>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</si>
  <si>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</si>
  <si>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</si>
  <si>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</si>
  <si>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</si>
  <si>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</si>
  <si>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</si>
  <si>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</si>
  <si>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</si>
  <si>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</si>
  <si>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</si>
  <si>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</si>
  <si>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</si>
  <si>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</si>
  <si>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</si>
  <si>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</si>
  <si>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</si>
  <si>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</si>
  <si>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</si>
  <si>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</si>
  <si>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</si>
  <si>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</si>
  <si>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</si>
  <si>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</si>
  <si>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</si>
  <si>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</si>
  <si>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</si>
  <si>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</si>
  <si>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</si>
  <si>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</si>
  <si>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</si>
  <si>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</si>
  <si>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</si>
  <si>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</si>
  <si>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</si>
  <si>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</si>
  <si>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</si>
  <si>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</si>
  <si>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</si>
  <si>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</si>
  <si>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</si>
  <si>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</si>
  <si>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</si>
  <si>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</si>
  <si>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</si>
  <si>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</si>
  <si>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</si>
  <si>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</si>
  <si>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</si>
  <si>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</si>
  <si>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</si>
  <si>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</si>
  <si>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</si>
  <si>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</si>
  <si>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</si>
  <si>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</si>
  <si>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</si>
  <si>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</si>
  <si>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</si>
  <si>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</si>
  <si>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</si>
  <si>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</si>
  <si>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</si>
  <si>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</si>
  <si>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</si>
  <si>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</si>
  <si>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</si>
  <si>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</si>
  <si>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</si>
  <si>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</si>
  <si>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</si>
  <si>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</si>
  <si>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</si>
  <si>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</si>
  <si>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</si>
  <si>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</si>
  <si>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</si>
  <si>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</si>
  <si>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</si>
  <si>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</si>
  <si>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</si>
  <si>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</si>
  <si>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</si>
  <si>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</si>
  <si>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</si>
  <si>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</si>
  <si>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</si>
  <si>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</si>
  <si>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</si>
  <si>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</si>
  <si>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</si>
  <si>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</si>
  <si>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</si>
  <si>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</si>
  <si>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</si>
  <si>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</si>
  <si>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</si>
  <si>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</si>
  <si>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</si>
  <si>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</si>
  <si>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</si>
  <si>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</si>
  <si>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</si>
  <si>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</si>
  <si>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</si>
  <si>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</si>
  <si>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</si>
  <si>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</si>
  <si>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</si>
  <si>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</si>
  <si>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</si>
  <si>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</si>
  <si>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</si>
  <si>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</si>
  <si>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</si>
  <si>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</si>
  <si>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</si>
  <si>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</si>
  <si>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</si>
  <si>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</si>
  <si>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</si>
  <si>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</si>
  <si>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</si>
  <si>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</si>
  <si>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</si>
  <si>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</si>
  <si>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</si>
  <si>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</si>
  <si>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</si>
  <si>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</si>
  <si>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</si>
  <si>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</si>
  <si>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</si>
  <si>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</si>
  <si>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</si>
  <si>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</si>
  <si>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</si>
  <si>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</si>
  <si>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</si>
  <si>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</si>
  <si>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</si>
  <si>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</si>
  <si>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</si>
  <si>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</si>
  <si>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</si>
  <si>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</si>
  <si>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</si>
  <si>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</si>
  <si>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</si>
  <si>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</si>
  <si>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</si>
  <si>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</si>
  <si>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</si>
  <si>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</si>
  <si>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</si>
  <si>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</si>
  <si>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</si>
  <si>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</si>
  <si>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</si>
  <si>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</si>
  <si>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</si>
  <si>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</si>
  <si>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</si>
  <si>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</si>
  <si>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</si>
  <si>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</si>
  <si>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</si>
  <si>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</si>
  <si>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</si>
  <si>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</si>
  <si>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</si>
  <si>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</si>
  <si>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</si>
  <si>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</si>
  <si>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</si>
  <si>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</si>
  <si>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</si>
  <si>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</si>
  <si>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</si>
  <si>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</si>
  <si>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</si>
  <si>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</si>
  <si>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</si>
  <si>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</si>
  <si>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</si>
  <si>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</si>
  <si>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</si>
  <si>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</si>
  <si>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</si>
  <si>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</si>
  <si>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</si>
  <si>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</si>
  <si>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</si>
  <si>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</si>
  <si>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</si>
  <si>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</si>
  <si>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</si>
  <si>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</si>
  <si>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</si>
  <si>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</si>
  <si>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</si>
  <si>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</si>
  <si>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</si>
  <si>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</si>
  <si>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</si>
  <si>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</si>
  <si>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</si>
  <si>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</si>
  <si>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</si>
  <si>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</si>
  <si>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</si>
  <si>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</si>
  <si>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</si>
  <si>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</si>
  <si>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</si>
  <si>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</si>
  <si>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</si>
  <si>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</si>
  <si>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</si>
  <si>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</si>
  <si>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</si>
  <si>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</si>
  <si>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</si>
  <si>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</si>
  <si>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</si>
  <si>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</si>
  <si>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</si>
  <si>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</si>
  <si>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</si>
  <si>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</si>
  <si>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</si>
  <si>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</si>
  <si>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</si>
  <si>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</si>
  <si>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</si>
  <si>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</si>
  <si>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</si>
  <si>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</si>
  <si>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</si>
  <si>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</si>
  <si>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</si>
  <si>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</si>
  <si>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</si>
  <si>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</si>
  <si>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</si>
  <si>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</si>
  <si>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</si>
  <si>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</si>
  <si>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</si>
  <si>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</si>
  <si>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</si>
  <si>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</si>
  <si>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</si>
  <si>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</si>
  <si>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</si>
  <si>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</si>
  <si>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</si>
  <si>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</si>
  <si>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</si>
  <si>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</si>
  <si>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</si>
  <si>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</si>
  <si>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</si>
  <si>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</si>
  <si>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</si>
  <si>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</si>
  <si>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</si>
  <si>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</si>
  <si>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</si>
  <si>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</si>
  <si>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</si>
  <si>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</si>
  <si>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</si>
  <si>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</si>
  <si>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</si>
  <si>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</si>
  <si>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</si>
  <si>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</si>
  <si>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</si>
  <si>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</si>
  <si>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</si>
  <si>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</si>
  <si>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</si>
  <si>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</si>
  <si>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</si>
  <si>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</si>
  <si>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</si>
  <si>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</si>
  <si>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</si>
  <si>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</si>
  <si>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</si>
  <si>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</si>
  <si>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</si>
  <si>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</si>
  <si>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</si>
  <si>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</si>
  <si>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</si>
  <si>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</si>
  <si>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</si>
  <si>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</si>
  <si>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</si>
  <si>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</si>
  <si>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</si>
  <si>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</si>
  <si>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</si>
  <si>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</si>
  <si>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</si>
  <si>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</si>
  <si>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</si>
  <si>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</si>
  <si>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</si>
  <si>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</si>
  <si>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</si>
  <si>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</si>
  <si>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</si>
  <si>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</si>
  <si>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</si>
  <si>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</si>
  <si>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</si>
  <si>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</si>
  <si>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</si>
  <si>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</si>
  <si>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</si>
  <si>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</si>
  <si>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</si>
  <si>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</si>
  <si>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</si>
  <si>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</si>
  <si>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</si>
  <si>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</si>
  <si>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</si>
  <si>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</si>
  <si>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</si>
  <si>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</si>
  <si>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</si>
  <si>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</si>
  <si>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</si>
  <si>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</si>
  <si>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</si>
  <si>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</si>
  <si>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</si>
  <si>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</si>
  <si>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</si>
  <si>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</si>
  <si>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</si>
  <si>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</si>
  <si>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</si>
  <si>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</si>
  <si>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</si>
  <si>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</si>
  <si>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</si>
  <si>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</si>
  <si>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</si>
  <si>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</si>
  <si>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</si>
  <si>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</si>
  <si>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</si>
  <si>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</si>
  <si>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</si>
  <si>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</si>
  <si>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</si>
  <si>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</si>
  <si>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</si>
  <si>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</si>
  <si>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</si>
  <si>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</si>
  <si>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</si>
  <si>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</si>
  <si>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</si>
  <si>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</si>
  <si>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</si>
  <si>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</si>
  <si>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</si>
  <si>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</si>
  <si>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</si>
  <si>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</si>
  <si>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</si>
  <si>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</si>
  <si>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</si>
  <si>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</si>
  <si>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</si>
  <si>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</si>
  <si>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</si>
  <si>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</si>
  <si>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</si>
  <si>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</si>
  <si>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</si>
  <si>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</si>
  <si>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</si>
  <si>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</si>
  <si>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</si>
  <si>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</si>
  <si>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</si>
  <si>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</si>
  <si>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</si>
  <si>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</si>
  <si>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</si>
  <si>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</si>
  <si>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</si>
  <si>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</si>
  <si>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</si>
  <si>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</si>
  <si>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</si>
  <si>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</si>
  <si>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</si>
  <si>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</si>
  <si>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</si>
  <si>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</si>
  <si>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</si>
  <si>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</si>
  <si>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</si>
  <si>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</si>
  <si>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</si>
  <si>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</si>
  <si>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</si>
  <si>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</si>
  <si>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</si>
  <si>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</si>
  <si>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</si>
  <si>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</si>
  <si>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</si>
  <si>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</si>
  <si>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</si>
  <si>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</si>
  <si>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</si>
  <si>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</si>
  <si>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</si>
  <si>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</si>
  <si>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</si>
  <si>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</si>
  <si>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</si>
  <si>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</si>
  <si>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</si>
  <si>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</si>
  <si>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</si>
  <si>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</si>
  <si>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</si>
  <si>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</si>
  <si>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</si>
  <si>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</si>
  <si>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</si>
  <si>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</si>
  <si>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</si>
  <si>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</si>
  <si>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</si>
  <si>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</si>
  <si>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</si>
  <si>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</si>
  <si>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</si>
  <si>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</si>
  <si>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</si>
  <si>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</si>
  <si>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</si>
  <si>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</si>
  <si>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</si>
  <si>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</si>
  <si>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</si>
  <si>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</si>
  <si>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</si>
  <si>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</si>
  <si>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</si>
  <si>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</si>
  <si>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</si>
  <si>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</si>
  <si>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</si>
  <si>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</si>
  <si>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</si>
  <si>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</si>
  <si>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</si>
  <si>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</si>
  <si>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</si>
  <si>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</si>
  <si>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</si>
  <si>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</si>
  <si>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</si>
  <si>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</si>
  <si>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</si>
  <si>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</si>
  <si>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</si>
  <si>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</si>
  <si>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</si>
  <si>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</si>
  <si>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</si>
  <si>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</si>
  <si>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</si>
  <si>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</si>
  <si>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</si>
  <si>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</si>
  <si>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</si>
  <si>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</si>
  <si>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</si>
  <si>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</si>
  <si>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</si>
  <si>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</si>
  <si>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</si>
  <si>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</si>
  <si>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</si>
  <si>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</si>
  <si>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</si>
  <si>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</si>
  <si>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</si>
  <si>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</si>
  <si>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</si>
  <si>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</si>
  <si>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</si>
  <si>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</si>
  <si>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</si>
  <si>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</si>
  <si>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</si>
  <si>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</si>
  <si>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</si>
  <si>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</si>
  <si>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</si>
  <si>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</si>
  <si>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</si>
  <si>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</si>
  <si>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</si>
  <si>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</si>
  <si>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</si>
  <si>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</si>
  <si>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</si>
  <si>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</si>
  <si>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</si>
  <si>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</si>
  <si>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</si>
  <si>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</si>
  <si>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</si>
  <si>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</si>
  <si>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</si>
  <si>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</si>
  <si>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</si>
  <si>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</si>
  <si>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</si>
  <si>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</si>
  <si>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</si>
  <si>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</si>
  <si>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</si>
  <si>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</si>
  <si>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</si>
  <si>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</si>
  <si>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</si>
  <si>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</si>
  <si>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</si>
  <si>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</si>
  <si>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</si>
  <si>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</si>
  <si>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</si>
  <si>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</si>
  <si>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</si>
  <si>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</si>
  <si>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</si>
  <si>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</si>
  <si>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</si>
  <si>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</si>
  <si>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</si>
  <si>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</si>
  <si>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</si>
  <si>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</si>
  <si>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</si>
  <si>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</si>
  <si>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</si>
  <si>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</si>
  <si>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</si>
  <si>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</si>
  <si>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</si>
  <si>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</si>
  <si>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</si>
  <si>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</si>
  <si>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</si>
  <si>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</si>
  <si>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</si>
  <si>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</si>
  <si>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</si>
  <si>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</si>
  <si>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</si>
  <si>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</si>
  <si>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</si>
  <si>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</si>
  <si>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</si>
  <si>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</si>
  <si>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</si>
  <si>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</si>
  <si>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</si>
  <si>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</si>
  <si>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</si>
  <si>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</si>
  <si>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</si>
  <si>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</si>
  <si>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</si>
  <si>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</si>
  <si>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</si>
  <si>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</si>
  <si>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</si>
  <si>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</si>
  <si>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</si>
  <si>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</si>
  <si>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</si>
  <si>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</si>
  <si>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</si>
  <si>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</si>
  <si>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</si>
  <si>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</si>
  <si>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</si>
  <si>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</si>
  <si>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</si>
  <si>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</si>
  <si>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</si>
  <si>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</si>
  <si>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</si>
  <si>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</si>
  <si>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</si>
  <si>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</si>
  <si>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</si>
  <si>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</si>
  <si>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</si>
  <si>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</si>
  <si>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</si>
  <si>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</si>
  <si>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</si>
  <si>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</si>
  <si>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</si>
  <si>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</si>
  <si>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</si>
  <si>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</si>
  <si>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</si>
  <si>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</si>
  <si>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</si>
  <si>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</si>
  <si>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</si>
  <si>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</si>
  <si>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</si>
  <si>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</si>
  <si>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</si>
  <si>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</si>
  <si>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</si>
  <si>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</si>
  <si>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</si>
  <si>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</si>
  <si>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</si>
  <si>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</si>
  <si>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</si>
  <si>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</si>
  <si>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</si>
  <si>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</si>
  <si>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</si>
  <si>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</si>
  <si>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</si>
  <si>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</si>
  <si>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</si>
  <si>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</si>
  <si>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</si>
  <si>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</si>
  <si>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</si>
  <si>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</si>
  <si>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</si>
  <si>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</si>
  <si>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</si>
  <si>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</si>
  <si>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</si>
  <si>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</si>
  <si>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</si>
  <si>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</si>
  <si>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</si>
  <si>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</si>
  <si>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</si>
  <si>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</si>
  <si>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</si>
  <si>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</si>
  <si>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</si>
  <si>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</si>
  <si>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</si>
  <si>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</si>
  <si>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</si>
  <si>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</si>
  <si>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</si>
  <si>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</si>
  <si>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</si>
  <si>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</si>
  <si>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</si>
  <si>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</si>
  <si>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</si>
  <si>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</si>
  <si>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</si>
  <si>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</si>
  <si>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</si>
  <si>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</si>
  <si>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</si>
  <si>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</si>
  <si>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</si>
  <si>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</si>
  <si>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</si>
  <si>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</si>
  <si>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</si>
  <si>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</si>
  <si>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</si>
  <si>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</si>
  <si>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</si>
  <si>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</si>
  <si>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</si>
  <si>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</si>
  <si>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</si>
  <si>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</si>
  <si>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</si>
  <si>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</si>
  <si>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</si>
  <si>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</si>
  <si>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</si>
  <si>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</si>
  <si>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</si>
  <si>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</si>
  <si>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</si>
  <si>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</si>
  <si>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</si>
  <si>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</si>
  <si>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</si>
  <si>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</si>
  <si>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</si>
  <si>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</si>
  <si>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</si>
  <si>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</si>
  <si>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</si>
  <si>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</si>
  <si>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</si>
  <si>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</si>
  <si>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</si>
  <si>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</si>
  <si>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</si>
  <si>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</si>
  <si>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</si>
  <si>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</si>
  <si>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</si>
  <si>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</si>
  <si>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</si>
  <si>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</si>
  <si>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</si>
  <si>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</si>
  <si>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</si>
  <si>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</si>
  <si>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</si>
  <si>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</si>
  <si>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</si>
  <si>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</si>
  <si>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</si>
  <si>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</si>
  <si>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</si>
  <si>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</si>
  <si>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</si>
  <si>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</si>
  <si>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</si>
  <si>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</si>
  <si>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</si>
  <si>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</si>
  <si>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</si>
  <si>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</si>
  <si>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</si>
  <si>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</si>
  <si>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</si>
  <si>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</si>
  <si>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</si>
  <si>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</si>
  <si>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</si>
  <si>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</si>
  <si>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</si>
  <si>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</si>
  <si>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</si>
  <si>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</si>
  <si>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</si>
  <si>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</si>
  <si>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</si>
  <si>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</si>
  <si>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</si>
  <si>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</si>
  <si>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</si>
  <si>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</si>
  <si>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</si>
  <si>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</si>
  <si>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</si>
  <si>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</si>
  <si>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</si>
  <si>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</si>
  <si>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</si>
  <si>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</si>
  <si>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</si>
  <si>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</si>
  <si>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</si>
  <si>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</si>
  <si>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</si>
  <si>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</si>
  <si>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</si>
  <si>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</si>
  <si>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</si>
  <si>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</si>
  <si>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</si>
  <si>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</si>
  <si>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</si>
  <si>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</si>
  <si>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</si>
  <si>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</si>
  <si>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</si>
  <si>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</si>
  <si>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</si>
  <si>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</si>
  <si>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</si>
  <si>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</si>
  <si>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</si>
  <si>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</si>
  <si>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</si>
  <si>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</si>
  <si>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</si>
  <si>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</si>
  <si>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</si>
  <si>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</si>
  <si>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</si>
  <si>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</si>
  <si>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</si>
  <si>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</si>
  <si>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</si>
  <si>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</si>
  <si>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</si>
  <si>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</si>
  <si>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</si>
  <si>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</si>
  <si>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</si>
  <si>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</si>
  <si>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</si>
  <si>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</si>
  <si>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</si>
  <si>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</si>
  <si>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</si>
  <si>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</si>
  <si>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</si>
  <si>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</si>
  <si>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</si>
  <si>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</si>
  <si>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</si>
  <si>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</si>
  <si>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</si>
  <si>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</si>
  <si>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</si>
  <si>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</si>
  <si>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</si>
  <si>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</si>
  <si>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</si>
  <si>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</si>
  <si>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</si>
  <si>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</si>
  <si>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</si>
  <si>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</si>
  <si>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</si>
  <si>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</si>
  <si>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</si>
  <si>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</si>
  <si>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</si>
  <si>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</si>
  <si>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</si>
  <si>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</si>
  <si>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</si>
  <si>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</si>
  <si>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</si>
  <si>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</si>
  <si>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</si>
  <si>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</si>
  <si>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</si>
  <si>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</si>
  <si>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</si>
  <si>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</si>
  <si>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</si>
  <si>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</si>
  <si>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</si>
  <si>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</si>
  <si>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</si>
  <si>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</si>
  <si>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</si>
  <si>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</si>
  <si>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</si>
  <si>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</si>
  <si>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</si>
  <si>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</si>
  <si>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</si>
  <si>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</si>
  <si>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</si>
  <si>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</si>
  <si>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</si>
  <si>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</si>
  <si>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</si>
  <si>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</si>
  <si>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</si>
  <si>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</si>
  <si>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</si>
  <si>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</si>
  <si>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</si>
  <si>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</si>
  <si>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</si>
  <si>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</si>
  <si>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</si>
  <si>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</si>
  <si>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</si>
  <si>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</si>
  <si>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</si>
  <si>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</si>
  <si>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</si>
  <si>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</si>
  <si>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</si>
  <si>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</si>
  <si>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</si>
  <si>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</si>
  <si>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</si>
  <si>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</si>
  <si>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</si>
  <si>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</si>
  <si>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</si>
  <si>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</si>
  <si>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</si>
  <si>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</si>
  <si>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</si>
  <si>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</si>
  <si>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</si>
  <si>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</si>
  <si>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</si>
  <si>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</si>
  <si>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</si>
  <si>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</si>
  <si>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</si>
  <si>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</si>
  <si>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전장 제어 시운전</t>
    <phoneticPr fontId="13" type="noConversion"/>
  </si>
  <si>
    <t>김영민</t>
    <phoneticPr fontId="1" type="noConversion"/>
  </si>
  <si>
    <t>고병준</t>
    <phoneticPr fontId="1" type="noConversion"/>
  </si>
  <si>
    <t>윤은지</t>
    <phoneticPr fontId="1" type="noConversion"/>
  </si>
  <si>
    <t>기구</t>
    <phoneticPr fontId="1" type="noConversion"/>
  </si>
  <si>
    <t>전기</t>
    <phoneticPr fontId="1" type="noConversion"/>
  </si>
  <si>
    <t>제어</t>
    <phoneticPr fontId="1" type="noConversion"/>
  </si>
  <si>
    <t xml:space="preserve">세부공정 </t>
    <phoneticPr fontId="1" type="noConversion"/>
  </si>
  <si>
    <t>1. UNIT LEVEL 작업 - 1
(광학 레벨기를 이용하여 레벨 풋 높이 조절)</t>
  </si>
  <si>
    <t>1. UNIT LEVEL 작업 - 2
(레벨 조절 시 유압 작키 사용하여 설비 고임)</t>
  </si>
  <si>
    <t>2. UNIT 캐스터 제거
(레벨 풋을 바닥에 안착한 후, 이동용 캐스터를 제거)</t>
  </si>
  <si>
    <t>3. UNIT JOIN 및 고정 작업 - 1
(하부에서 브라켓을 이용하여 체결하는 작업)</t>
  </si>
  <si>
    <t>3. UNIT JOIN 및 고정 작업 - 2
(우마사다리를 이용하여 상부쪽  브라켓 체결하는 작업)</t>
  </si>
  <si>
    <t>4. UNIT 하부 ANCHOR 작업 - 1
( 레벨 및 JOIN 작업 완료 후 브라켓을 이용하여 바닥에 체결하는 작업)</t>
  </si>
  <si>
    <t>4. UNIT 하부 ANCHOR 작업 - 2
( 레벨 및 JOIN 작업 완료 후 브라켓을 이용하여 바닥에 체결하는 작업)</t>
  </si>
  <si>
    <t>원구일</t>
    <phoneticPr fontId="1" type="noConversion"/>
  </si>
  <si>
    <t xml:space="preserve">PJT : DP 현대화 2단계 사상검사 물류자동화 구축 </t>
    <phoneticPr fontId="1" type="noConversion"/>
  </si>
  <si>
    <t>권우재, 신현우</t>
    <phoneticPr fontId="1" type="noConversion"/>
  </si>
  <si>
    <t>유현석</t>
    <phoneticPr fontId="1" type="noConversion"/>
  </si>
  <si>
    <t>유현석</t>
    <phoneticPr fontId="13" type="noConversion"/>
  </si>
  <si>
    <t>DP 현대화 2단계 사상검사 물류자동화 구축</t>
    <phoneticPr fontId="13" type="noConversion"/>
  </si>
  <si>
    <t>유현석/물류PM4팀
조진영/제어설계6팀</t>
    <phoneticPr fontId="13" type="noConversion"/>
  </si>
  <si>
    <t>덕성엠텍</t>
    <phoneticPr fontId="13" type="noConversion"/>
  </si>
  <si>
    <t>사상검사 물류_기구 조립/테스트 대응</t>
    <phoneticPr fontId="13" type="noConversion"/>
  </si>
  <si>
    <t>오토런</t>
    <phoneticPr fontId="13" type="noConversion"/>
  </si>
  <si>
    <t>DP 현대화 2단계 사상검사 물류 제작품 운반,조립,설치,시운전</t>
    <phoneticPr fontId="1" type="noConversion"/>
  </si>
  <si>
    <t>권우재</t>
    <phoneticPr fontId="1" type="noConversion"/>
  </si>
  <si>
    <t>2023.  02 . 27  .</t>
    <phoneticPr fontId="1" type="noConversion"/>
  </si>
  <si>
    <t>유현석 / 010-3614-6575</t>
    <phoneticPr fontId="13" type="noConversion"/>
  </si>
  <si>
    <t>2023.03.06 - 2023.08.31</t>
    <phoneticPr fontId="13" type="noConversion"/>
  </si>
  <si>
    <t>한국타이어</t>
    <phoneticPr fontId="13" type="noConversion"/>
  </si>
  <si>
    <t>10명</t>
    <phoneticPr fontId="13" type="noConversion"/>
  </si>
  <si>
    <t>7T크레인 1대, 5T크레인 2대, 1T크레인 1대</t>
    <phoneticPr fontId="1" type="noConversion"/>
  </si>
  <si>
    <t>전동 지게차 1대</t>
    <phoneticPr fontId="13" type="noConversion"/>
  </si>
  <si>
    <t>자이온소프트</t>
    <phoneticPr fontId="13" type="noConversion"/>
  </si>
  <si>
    <t>제어 시운전</t>
    <phoneticPr fontId="13" type="noConversion"/>
  </si>
  <si>
    <t>충남 당진시 정미면 정미로 290 (에이스이엔씨)</t>
    <phoneticPr fontId="13" type="noConversion"/>
  </si>
  <si>
    <t>조진영</t>
  </si>
  <si>
    <t>조진영</t>
    <phoneticPr fontId="1" type="noConversion"/>
  </si>
  <si>
    <t>신현우</t>
    <phoneticPr fontId="1" type="noConversion"/>
  </si>
  <si>
    <t>조진영, 박상기</t>
    <phoneticPr fontId="1" type="noConversion"/>
  </si>
  <si>
    <t>김민승</t>
    <phoneticPr fontId="1" type="noConversion"/>
  </si>
  <si>
    <t>NO</t>
    <phoneticPr fontId="1" type="noConversion"/>
  </si>
  <si>
    <t>GROUP</t>
    <phoneticPr fontId="1" type="noConversion"/>
  </si>
  <si>
    <t>LINE CODE</t>
    <phoneticPr fontId="1" type="noConversion"/>
  </si>
  <si>
    <t>LINE NAME</t>
    <phoneticPr fontId="1" type="noConversion"/>
  </si>
  <si>
    <t>INSTALATION</t>
    <phoneticPr fontId="1" type="noConversion"/>
  </si>
  <si>
    <t>WIRING</t>
    <phoneticPr fontId="1" type="noConversion"/>
  </si>
  <si>
    <t>TEST</t>
    <phoneticPr fontId="1" type="noConversion"/>
  </si>
  <si>
    <t>22년</t>
    <phoneticPr fontId="1" type="noConversion"/>
  </si>
  <si>
    <t>23년</t>
    <phoneticPr fontId="1" type="noConversion"/>
  </si>
  <si>
    <t>비  고</t>
    <phoneticPr fontId="1" type="noConversion"/>
  </si>
  <si>
    <t>DESCRIPTION</t>
    <phoneticPr fontId="1" type="noConversion"/>
  </si>
  <si>
    <t>요청 사항</t>
    <phoneticPr fontId="1" type="noConversion"/>
  </si>
  <si>
    <t>St</t>
    <phoneticPr fontId="1" type="noConversion"/>
  </si>
  <si>
    <t>Ed</t>
    <phoneticPr fontId="1" type="noConversion"/>
  </si>
  <si>
    <t>기존 판넬</t>
    <phoneticPr fontId="1" type="noConversion"/>
  </si>
  <si>
    <t>외관검사 임시 Buffer C/V 설치</t>
    <phoneticPr fontId="1" type="noConversion"/>
  </si>
  <si>
    <t>휴무공사</t>
    <phoneticPr fontId="1" type="noConversion"/>
  </si>
  <si>
    <t>설치</t>
    <phoneticPr fontId="1" type="noConversion"/>
  </si>
  <si>
    <t>그외 중 2층 C/V 철거 일정 문의 (To. SFA)</t>
  </si>
  <si>
    <t>불용 C/V 철거</t>
    <phoneticPr fontId="1" type="noConversion"/>
  </si>
  <si>
    <t>4월까지 철거 예정</t>
    <phoneticPr fontId="1" type="noConversion"/>
  </si>
  <si>
    <t>예산
확보</t>
    <phoneticPr fontId="1" type="noConversion"/>
  </si>
  <si>
    <t>현장
설명</t>
    <phoneticPr fontId="1" type="noConversion"/>
  </si>
  <si>
    <t>사양서 작성</t>
    <phoneticPr fontId="1" type="noConversion"/>
  </si>
  <si>
    <t>구매의뢰</t>
    <phoneticPr fontId="1" type="noConversion"/>
  </si>
  <si>
    <t>철거</t>
    <phoneticPr fontId="1" type="noConversion"/>
  </si>
  <si>
    <t>U/F 9~10호기 사이 간섭물 철거 및 이설
(전기 Pipe, Air Pipe, 공조 Duct)</t>
    <phoneticPr fontId="1" type="noConversion"/>
  </si>
  <si>
    <t>검사, UT</t>
    <phoneticPr fontId="1" type="noConversion"/>
  </si>
  <si>
    <t>4월 이 전 가능 (생산설비팀)</t>
    <phoneticPr fontId="1" type="noConversion"/>
  </si>
  <si>
    <t>1G</t>
    <phoneticPr fontId="1" type="noConversion"/>
  </si>
  <si>
    <t>A</t>
    <phoneticPr fontId="1" type="noConversion"/>
  </si>
  <si>
    <t>가류 ~ Sorting (Trimming 전단) U/F 9,10 호기 건설 간섭물 철거 후 설치 시작</t>
    <phoneticPr fontId="1" type="noConversion"/>
  </si>
  <si>
    <t>불용 C/V 관련부</t>
    <phoneticPr fontId="1" type="noConversion"/>
  </si>
  <si>
    <t>가류 ~ Sorting (Trimming 전단)</t>
    <phoneticPr fontId="1" type="noConversion"/>
  </si>
  <si>
    <t>설계</t>
    <phoneticPr fontId="1" type="noConversion"/>
  </si>
  <si>
    <t>제작</t>
    <phoneticPr fontId="1" type="noConversion"/>
  </si>
  <si>
    <t>입고장 C/V 설치
(Trimming, 외관)</t>
    <phoneticPr fontId="1" type="noConversion"/>
  </si>
  <si>
    <t>입고장 C/V
Wiring</t>
    <phoneticPr fontId="1" type="noConversion"/>
  </si>
  <si>
    <t>가류
연결</t>
    <phoneticPr fontId="1" type="noConversion"/>
  </si>
  <si>
    <t>다른 공사를 앞당기기 위해 조정 검토 (To. SFA)</t>
  </si>
  <si>
    <t>2G</t>
    <phoneticPr fontId="1" type="noConversion"/>
  </si>
  <si>
    <t>B</t>
    <phoneticPr fontId="1" type="noConversion"/>
  </si>
  <si>
    <t>Sorting Line</t>
    <phoneticPr fontId="1" type="noConversion"/>
  </si>
  <si>
    <t>Wiring</t>
    <phoneticPr fontId="1" type="noConversion"/>
  </si>
  <si>
    <t>C</t>
    <phoneticPr fontId="1" type="noConversion"/>
  </si>
  <si>
    <t>Sorting ~ Trimming</t>
    <phoneticPr fontId="1" type="noConversion"/>
  </si>
  <si>
    <t xml:space="preserve"> 설치 (기계)</t>
    <phoneticPr fontId="1" type="noConversion"/>
  </si>
  <si>
    <t>D</t>
    <phoneticPr fontId="1" type="noConversion"/>
  </si>
  <si>
    <t>No Read Return Line</t>
    <phoneticPr fontId="1" type="noConversion"/>
  </si>
  <si>
    <t>사무실 철거 및 이설, 설치 일정
(기존 이노 철거, 이설, )</t>
    <phoneticPr fontId="1" type="noConversion"/>
  </si>
  <si>
    <t>5월 이전 가틍 (U&amp;E PJ)</t>
    <phoneticPr fontId="1" type="noConversion"/>
  </si>
  <si>
    <t>설계 (상기 7번 항목과 간섭)</t>
    <phoneticPr fontId="1" type="noConversion"/>
  </si>
  <si>
    <t>출하장 이노 사무실 및 휴게실 건축공사</t>
    <phoneticPr fontId="1" type="noConversion"/>
  </si>
  <si>
    <t>3G</t>
    <phoneticPr fontId="1" type="noConversion"/>
  </si>
  <si>
    <t>E</t>
    <phoneticPr fontId="1" type="noConversion"/>
  </si>
  <si>
    <t>외관검사 구간</t>
    <phoneticPr fontId="1" type="noConversion"/>
  </si>
  <si>
    <t>F</t>
    <phoneticPr fontId="1" type="noConversion"/>
  </si>
  <si>
    <t>외관검사 Buffer</t>
    <phoneticPr fontId="1" type="noConversion"/>
  </si>
  <si>
    <t>QA 휴게실 설치</t>
    <phoneticPr fontId="1" type="noConversion"/>
  </si>
  <si>
    <t>G</t>
    <phoneticPr fontId="1" type="noConversion"/>
  </si>
  <si>
    <t>외관검사 ~ 합격품 이송</t>
    <phoneticPr fontId="1" type="noConversion"/>
  </si>
  <si>
    <t>7월에는 시운전 할 수 있도록 일정 조정 검토 (To. SFA)</t>
  </si>
  <si>
    <t>H</t>
    <phoneticPr fontId="1" type="noConversion"/>
  </si>
  <si>
    <t>외관검사 ~ 수리장</t>
    <phoneticPr fontId="1" type="noConversion"/>
  </si>
  <si>
    <t>I</t>
    <phoneticPr fontId="1" type="noConversion"/>
  </si>
  <si>
    <t>수리장 ~ 재검사</t>
    <phoneticPr fontId="1" type="noConversion"/>
  </si>
  <si>
    <t>J</t>
    <phoneticPr fontId="1" type="noConversion"/>
  </si>
  <si>
    <t>합격품 이송 Line (분기 이전)</t>
    <phoneticPr fontId="1" type="noConversion"/>
  </si>
  <si>
    <t>K</t>
    <phoneticPr fontId="1" type="noConversion"/>
  </si>
  <si>
    <t>무검사 / No Read 이송</t>
    <phoneticPr fontId="1" type="noConversion"/>
  </si>
  <si>
    <t>U/F 21호기 철거 일정 추가</t>
    <phoneticPr fontId="1" type="noConversion"/>
  </si>
  <si>
    <t>검사</t>
    <phoneticPr fontId="1" type="noConversion"/>
  </si>
  <si>
    <t>4월 2주차 이전 가능 (생산설비팀)</t>
    <phoneticPr fontId="1" type="noConversion"/>
  </si>
  <si>
    <t>L</t>
    <phoneticPr fontId="1" type="noConversion"/>
  </si>
  <si>
    <t>Buffing Line</t>
    <phoneticPr fontId="1" type="noConversion"/>
  </si>
  <si>
    <t>입고장 이전단은 선 설치 가능</t>
    <phoneticPr fontId="1" type="noConversion"/>
  </si>
  <si>
    <t>시운전은 7월 초 Start 검토 (To. SFA)</t>
  </si>
  <si>
    <t>p-</t>
    <phoneticPr fontId="1" type="noConversion"/>
  </si>
  <si>
    <t>원전종합건설</t>
    <phoneticPr fontId="1" type="noConversion"/>
  </si>
  <si>
    <t>OK, 철거 일정 나요면 사전 공유 (U&amp;E PJ)</t>
    <phoneticPr fontId="1" type="noConversion"/>
  </si>
  <si>
    <t>고정식 비계 설치, 바닥철거 및 데크 설치</t>
    <phoneticPr fontId="1" type="noConversion"/>
  </si>
  <si>
    <t>콘크리트 타설(12/19~), 양생(1개월)
탄소보강 (보-4개)</t>
    <phoneticPr fontId="1" type="noConversion"/>
  </si>
  <si>
    <t>비계철거 일정 협의 필요 (or C/V철거업체에서 바로 철거도 협의 가능)</t>
    <phoneticPr fontId="1" type="noConversion"/>
  </si>
  <si>
    <t>탄소보강 (렌탈 이용)</t>
    <phoneticPr fontId="1" type="noConversion"/>
  </si>
  <si>
    <t>비계철거</t>
    <phoneticPr fontId="1" type="noConversion"/>
  </si>
  <si>
    <t>MBR 바닥공사 (1층 입고장 통로 상부)</t>
    <phoneticPr fontId="1" type="noConversion"/>
  </si>
  <si>
    <t>OK, 5월 노동절까지 완료 예정 (U&amp;E PJ)</t>
    <phoneticPr fontId="1" type="noConversion"/>
  </si>
  <si>
    <t>이동식 비계 설치, 바닥철거 및 데크 설치</t>
    <phoneticPr fontId="1" type="noConversion"/>
  </si>
  <si>
    <t>콘크리트 타설, 양생,
바닥평탄화(셀프레벨링)</t>
    <phoneticPr fontId="1" type="noConversion"/>
  </si>
  <si>
    <t>에폭시
코팅</t>
    <phoneticPr fontId="1" type="noConversion"/>
  </si>
  <si>
    <t>검사MBR</t>
    <phoneticPr fontId="1" type="noConversion"/>
  </si>
  <si>
    <t>2달 예상, EKL 재 확인 필요</t>
    <phoneticPr fontId="1" type="noConversion"/>
  </si>
  <si>
    <t>입고</t>
    <phoneticPr fontId="1" type="noConversion"/>
  </si>
  <si>
    <t xml:space="preserve">               설치</t>
    <phoneticPr fontId="1" type="noConversion"/>
  </si>
  <si>
    <t xml:space="preserve">          Wiring</t>
    <phoneticPr fontId="1" type="noConversion"/>
  </si>
  <si>
    <t>7월 시운전, 8월 Start Up Support 일정 검토 (To. EKL)</t>
  </si>
  <si>
    <t>4G</t>
    <phoneticPr fontId="1" type="noConversion"/>
  </si>
  <si>
    <t>O</t>
    <phoneticPr fontId="1" type="noConversion"/>
  </si>
  <si>
    <t>외관 합격품 검사MBR 입고 (분기 이후)</t>
    <phoneticPr fontId="1" type="noConversion"/>
  </si>
  <si>
    <r>
      <t xml:space="preserve">MBR 설치 전 메자닌 상부 설치 </t>
    </r>
    <r>
      <rPr>
        <b/>
        <sz val="10"/>
        <color rgb="FF0000FF"/>
        <rFont val="맑은 고딕"/>
        <family val="3"/>
        <charset val="129"/>
        <scheme val="minor"/>
      </rPr>
      <t>(반입: 크레인)</t>
    </r>
    <phoneticPr fontId="1" type="noConversion"/>
  </si>
  <si>
    <t>2층 &gt; 1층 바닥 Opening 일정 추가</t>
    <phoneticPr fontId="1" type="noConversion"/>
  </si>
  <si>
    <t>건축</t>
    <phoneticPr fontId="1" type="noConversion"/>
  </si>
  <si>
    <t>4월 이전 가틍 (U&amp;E PJ)</t>
    <phoneticPr fontId="1" type="noConversion"/>
  </si>
  <si>
    <t>ITT실 Opeing 일정 추가</t>
    <phoneticPr fontId="1" type="noConversion"/>
  </si>
  <si>
    <r>
      <rPr>
        <sz val="10"/>
        <color theme="0" tint="-0.34998626667073579"/>
        <rFont val="맑은 고딕"/>
        <family val="3"/>
        <charset val="129"/>
        <scheme val="minor"/>
      </rPr>
      <t>P</t>
    </r>
    <r>
      <rPr>
        <sz val="10"/>
        <color theme="1"/>
        <rFont val="맑은 고딕"/>
        <family val="3"/>
        <charset val="129"/>
        <scheme val="minor"/>
      </rPr>
      <t>, Q</t>
    </r>
    <phoneticPr fontId="1" type="noConversion"/>
  </si>
  <si>
    <r>
      <rPr>
        <sz val="10"/>
        <color theme="0" tint="-0.34998626667073579"/>
        <rFont val="맑은 고딕"/>
        <family val="3"/>
        <charset val="129"/>
        <scheme val="minor"/>
      </rPr>
      <t xml:space="preserve">BY PASS &amp; RETURN LINE </t>
    </r>
    <r>
      <rPr>
        <b/>
        <sz val="10"/>
        <color rgb="FFFF0000"/>
        <rFont val="맑은 고딕"/>
        <family val="3"/>
        <charset val="129"/>
        <scheme val="minor"/>
      </rPr>
      <t>(에폭시 5/1~2)</t>
    </r>
    <r>
      <rPr>
        <sz val="10"/>
        <color theme="1"/>
        <rFont val="맑은 고딕"/>
        <family val="3"/>
        <charset val="129"/>
        <scheme val="minor"/>
      </rPr>
      <t xml:space="preserve">
검사MBR ~ 기기검사</t>
    </r>
    <phoneticPr fontId="1" type="noConversion"/>
  </si>
  <si>
    <r>
      <t xml:space="preserve">MBR 설치 후 </t>
    </r>
    <r>
      <rPr>
        <b/>
        <sz val="10"/>
        <color rgb="FF0000FF"/>
        <rFont val="맑은 고딕"/>
        <family val="3"/>
        <charset val="129"/>
        <scheme val="minor"/>
      </rPr>
      <t>(반입: 크레인, 사전 반입)</t>
    </r>
    <phoneticPr fontId="1" type="noConversion"/>
  </si>
  <si>
    <t>반입</t>
    <phoneticPr fontId="1" type="noConversion"/>
  </si>
  <si>
    <t>MBR 동선 제외하고는 선 설치 가능하므로 검토 (To. SFA)</t>
  </si>
  <si>
    <t>M1</t>
    <phoneticPr fontId="1" type="noConversion"/>
  </si>
  <si>
    <t>ITT&amp;성능검사 이송 LINE</t>
    <phoneticPr fontId="1" type="noConversion"/>
  </si>
  <si>
    <t xml:space="preserve">      설치</t>
    <phoneticPr fontId="1" type="noConversion"/>
  </si>
  <si>
    <t>M</t>
    <phoneticPr fontId="1" type="noConversion"/>
  </si>
  <si>
    <t>U/F 연결</t>
    <phoneticPr fontId="1" type="noConversion"/>
  </si>
  <si>
    <t>1차/2차 분할 설치</t>
    <phoneticPr fontId="1" type="noConversion"/>
  </si>
  <si>
    <t>설치 (1차)</t>
    <phoneticPr fontId="1" type="noConversion"/>
  </si>
  <si>
    <t>설치 (2차)</t>
    <phoneticPr fontId="1" type="noConversion"/>
  </si>
  <si>
    <t>N</t>
    <phoneticPr fontId="1" type="noConversion"/>
  </si>
  <si>
    <t>기기검사 Buffer (Return)</t>
    <phoneticPr fontId="1" type="noConversion"/>
  </si>
  <si>
    <t>Wiring</t>
  </si>
  <si>
    <t>CHC Room 설치</t>
    <phoneticPr fontId="1" type="noConversion"/>
  </si>
  <si>
    <t>5월 이전 요청 (U&amp;E PJ)</t>
    <phoneticPr fontId="1" type="noConversion"/>
  </si>
  <si>
    <t>전산 인프라 구축</t>
    <phoneticPr fontId="1" type="noConversion"/>
  </si>
  <si>
    <t>5월 초 요청 (U&amp;E PJ)</t>
    <phoneticPr fontId="1" type="noConversion"/>
  </si>
  <si>
    <t>예량가 산출</t>
    <phoneticPr fontId="1" type="noConversion"/>
  </si>
  <si>
    <t>■ NOTE</t>
    <phoneticPr fontId="1" type="noConversion"/>
  </si>
  <si>
    <t xml:space="preserve">1. 기존 C/V 폐기 전 폐기 품의 완료여부 확인 </t>
    <phoneticPr fontId="1" type="noConversion"/>
  </si>
  <si>
    <t>2. 설비 반입 차량 정차 시 장소협소/생산라인 공간과 겹치므로 공장 측과 사전 조율 필요</t>
    <phoneticPr fontId="1" type="noConversion"/>
  </si>
  <si>
    <t>3. 불용 C/V 철거 중 생산 예상되므로 제조팀과 사전 조율 필요</t>
    <phoneticPr fontId="1" type="noConversion"/>
  </si>
  <si>
    <t>4. 설치 전 간섭물 제거 및 타공 완료 필요</t>
    <phoneticPr fontId="1" type="noConversion"/>
  </si>
  <si>
    <t xml:space="preserve">공정명: DP 현대화 2단계 사상검사 물류자동화 </t>
    <phoneticPr fontId="1" type="noConversion"/>
  </si>
  <si>
    <t>2023. 02. 24.</t>
    <phoneticPr fontId="1" type="noConversion"/>
  </si>
  <si>
    <t>크레인</t>
    <phoneticPr fontId="1" type="noConversion"/>
  </si>
  <si>
    <t>유현석, 조진영, 박상기</t>
    <phoneticPr fontId="1" type="noConversion"/>
  </si>
  <si>
    <t>유현석</t>
  </si>
  <si>
    <t>유현석, 조진영, 박상기</t>
    <phoneticPr fontId="1" type="noConversion"/>
  </si>
  <si>
    <t>기구부 설치</t>
  </si>
  <si>
    <t>전장(전기)</t>
  </si>
  <si>
    <t>6. 설비 내부 셋팅
(설비 내부에서 양쪽 BELT 또는 ROLLER 직진도를 맞추기 위해 수공구와 줄자를 이용하여 세팅하는 작업)</t>
    <phoneticPr fontId="1" type="noConversion"/>
  </si>
  <si>
    <t>9. 설비 클리닝 작업-1 
(설비 내부 정리 정돈 및 오염물 청소 작업)</t>
    <phoneticPr fontId="1" type="noConversion"/>
  </si>
  <si>
    <t>물류 PM4팀</t>
    <phoneticPr fontId="13" type="noConversion"/>
  </si>
  <si>
    <t>권우재, 신현우, 
김민승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</si>
</sst>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m&quot;월&quot;\ dd&quot;일&quot;"/>
    <numFmt numFmtId="177" formatCode="yy&quot;/&quot;m&quot;/&quot;d;@"/>
  </numFmts>
  <fonts count="7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6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b/>
      <sz val="6"/>
      <color rgb="FFFF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lightDown">
        <bgColor theme="5" tint="-0.249977111117893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/>
    <xf numFmtId="0" fontId="5" fillId="0" borderId="0"/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41" fontId="47" fillId="0" borderId="0" applyFont="0" applyFill="0" applyBorder="0" applyAlignment="0" applyProtection="0">
      <alignment vertical="center"/>
    </xf>
  </cellStyleXfs>
  <cellXfs count="6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5" fillId="0" borderId="0" xfId="10" applyFont="1">
      <alignment vertical="center"/>
    </xf>
    <xf numFmtId="0" fontId="47" fillId="0" borderId="0" xfId="11">
      <alignment vertical="center"/>
    </xf>
    <xf numFmtId="0" fontId="47" fillId="0" borderId="0" xfId="11" applyAlignment="1">
      <alignment horizontal="center" vertical="center"/>
    </xf>
    <xf numFmtId="0" fontId="47" fillId="16" borderId="8" xfId="11" applyFill="1" applyBorder="1" applyAlignment="1">
      <alignment horizontal="center" vertical="center"/>
    </xf>
    <xf numFmtId="0" fontId="47" fillId="16" borderId="50" xfId="11" applyFill="1" applyBorder="1" applyAlignment="1">
      <alignment horizontal="center" vertical="center"/>
    </xf>
    <xf numFmtId="0" fontId="47" fillId="16" borderId="42" xfId="11" applyFill="1" applyBorder="1" applyAlignment="1">
      <alignment horizontal="center" vertical="center"/>
    </xf>
    <xf numFmtId="0" fontId="10" fillId="17" borderId="1" xfId="11" applyFont="1" applyFill="1" applyBorder="1" applyAlignment="1">
      <alignment horizontal="center" vertical="center"/>
    </xf>
    <xf numFmtId="0" fontId="10" fillId="9" borderId="2" xfId="11" applyFont="1" applyFill="1" applyBorder="1" applyAlignment="1">
      <alignment horizontal="center" vertical="center"/>
    </xf>
    <xf numFmtId="0" fontId="10" fillId="9" borderId="9" xfId="11" applyFont="1" applyFill="1" applyBorder="1" applyAlignment="1">
      <alignment horizontal="center" vertical="center"/>
    </xf>
    <xf numFmtId="0" fontId="10" fillId="9" borderId="3" xfId="11" applyFont="1" applyFill="1" applyBorder="1" applyAlignment="1">
      <alignment horizontal="center" vertical="center"/>
    </xf>
    <xf numFmtId="0" fontId="49" fillId="0" borderId="2" xfId="11" applyFont="1" applyBorder="1" applyAlignment="1">
      <alignment horizontal="center" vertical="center"/>
    </xf>
    <xf numFmtId="0" fontId="49" fillId="0" borderId="3" xfId="11" applyFont="1" applyBorder="1" applyAlignment="1">
      <alignment horizontal="center" vertical="center"/>
    </xf>
    <xf numFmtId="0" fontId="49" fillId="0" borderId="33" xfId="11" applyFont="1" applyBorder="1" applyAlignment="1">
      <alignment horizontal="center" vertical="center"/>
    </xf>
    <xf numFmtId="177" fontId="22" fillId="9" borderId="10" xfId="11" applyNumberFormat="1" applyFont="1" applyFill="1" applyBorder="1" applyAlignment="1">
      <alignment horizontal="center" vertical="center"/>
    </xf>
    <xf numFmtId="177" fontId="22" fillId="9" borderId="4" xfId="11" applyNumberFormat="1" applyFont="1" applyFill="1" applyBorder="1" applyAlignment="1">
      <alignment horizontal="center" vertical="center"/>
    </xf>
    <xf numFmtId="177" fontId="22" fillId="9" borderId="38" xfId="11" applyNumberFormat="1" applyFont="1" applyFill="1" applyBorder="1" applyAlignment="1">
      <alignment horizontal="center" vertical="center"/>
    </xf>
    <xf numFmtId="0" fontId="49" fillId="0" borderId="0" xfId="11" applyFont="1" applyBorder="1">
      <alignment vertical="center"/>
    </xf>
    <xf numFmtId="0" fontId="49" fillId="0" borderId="38" xfId="11" applyFont="1" applyBorder="1">
      <alignment vertical="center"/>
    </xf>
    <xf numFmtId="0" fontId="49" fillId="0" borderId="4" xfId="11" applyFont="1" applyBorder="1">
      <alignment vertical="center"/>
    </xf>
    <xf numFmtId="0" fontId="51" fillId="18" borderId="80" xfId="11" applyFont="1" applyFill="1" applyBorder="1" applyAlignment="1">
      <alignment horizontal="center" vertical="center"/>
    </xf>
    <xf numFmtId="177" fontId="22" fillId="9" borderId="8" xfId="11" applyNumberFormat="1" applyFont="1" applyFill="1" applyBorder="1" applyAlignment="1">
      <alignment horizontal="center" vertical="center"/>
    </xf>
    <xf numFmtId="177" fontId="22" fillId="9" borderId="50" xfId="11" applyNumberFormat="1" applyFont="1" applyFill="1" applyBorder="1" applyAlignment="1">
      <alignment horizontal="center" vertical="center"/>
    </xf>
    <xf numFmtId="177" fontId="22" fillId="9" borderId="42" xfId="11" applyNumberFormat="1" applyFont="1" applyFill="1" applyBorder="1" applyAlignment="1">
      <alignment horizontal="center" vertical="center"/>
    </xf>
    <xf numFmtId="0" fontId="49" fillId="0" borderId="51" xfId="11" applyFont="1" applyBorder="1">
      <alignment vertical="center"/>
    </xf>
    <xf numFmtId="0" fontId="49" fillId="0" borderId="42" xfId="11" applyFont="1" applyBorder="1">
      <alignment vertical="center"/>
    </xf>
    <xf numFmtId="0" fontId="49" fillId="0" borderId="50" xfId="11" applyFont="1" applyBorder="1">
      <alignment vertical="center"/>
    </xf>
    <xf numFmtId="0" fontId="49" fillId="9" borderId="0" xfId="11" applyFont="1" applyFill="1" applyBorder="1" applyAlignment="1">
      <alignment vertical="center" wrapText="1"/>
    </xf>
    <xf numFmtId="0" fontId="49" fillId="9" borderId="0" xfId="11" applyFont="1" applyFill="1" applyBorder="1" applyAlignment="1">
      <alignment vertical="center"/>
    </xf>
    <xf numFmtId="0" fontId="49" fillId="9" borderId="0" xfId="11" applyFont="1" applyFill="1" applyBorder="1" applyAlignment="1">
      <alignment horizontal="center" vertical="center" wrapText="1"/>
    </xf>
    <xf numFmtId="0" fontId="49" fillId="9" borderId="38" xfId="11" applyFont="1" applyFill="1" applyBorder="1" applyAlignment="1">
      <alignment vertical="center"/>
    </xf>
    <xf numFmtId="0" fontId="49" fillId="19" borderId="0" xfId="11" applyFont="1" applyFill="1" applyBorder="1" applyAlignment="1">
      <alignment horizontal="center" vertical="center" wrapText="1"/>
    </xf>
    <xf numFmtId="0" fontId="49" fillId="20" borderId="0" xfId="11" applyFont="1" applyFill="1" applyBorder="1" applyAlignment="1">
      <alignment vertical="center"/>
    </xf>
    <xf numFmtId="177" fontId="54" fillId="9" borderId="9" xfId="11" applyNumberFormat="1" applyFont="1" applyFill="1" applyBorder="1" applyAlignment="1">
      <alignment horizontal="center" vertical="center" wrapText="1" shrinkToFit="1"/>
    </xf>
    <xf numFmtId="177" fontId="54" fillId="9" borderId="2" xfId="11" applyNumberFormat="1" applyFont="1" applyFill="1" applyBorder="1" applyAlignment="1">
      <alignment horizontal="center" vertical="center" wrapText="1" shrinkToFit="1"/>
    </xf>
    <xf numFmtId="177" fontId="54" fillId="9" borderId="33" xfId="11" applyNumberFormat="1" applyFont="1" applyFill="1" applyBorder="1" applyAlignment="1">
      <alignment horizontal="center" vertical="center" wrapText="1" shrinkToFit="1"/>
    </xf>
    <xf numFmtId="0" fontId="49" fillId="0" borderId="3" xfId="11" applyFont="1" applyBorder="1">
      <alignment vertical="center"/>
    </xf>
    <xf numFmtId="0" fontId="49" fillId="0" borderId="33" xfId="11" applyFont="1" applyBorder="1">
      <alignment vertical="center"/>
    </xf>
    <xf numFmtId="0" fontId="49" fillId="0" borderId="2" xfId="11" applyFont="1" applyBorder="1">
      <alignment vertical="center"/>
    </xf>
    <xf numFmtId="177" fontId="54" fillId="9" borderId="10" xfId="11" applyNumberFormat="1" applyFont="1" applyFill="1" applyBorder="1" applyAlignment="1">
      <alignment horizontal="center" vertical="center" shrinkToFit="1"/>
    </xf>
    <xf numFmtId="177" fontId="54" fillId="9" borderId="4" xfId="11" applyNumberFormat="1" applyFont="1" applyFill="1" applyBorder="1" applyAlignment="1">
      <alignment horizontal="center" vertical="center" shrinkToFit="1"/>
    </xf>
    <xf numFmtId="177" fontId="54" fillId="9" borderId="38" xfId="11" applyNumberFormat="1" applyFont="1" applyFill="1" applyBorder="1" applyAlignment="1">
      <alignment horizontal="center" vertical="center" shrinkToFit="1"/>
    </xf>
    <xf numFmtId="177" fontId="54" fillId="9" borderId="8" xfId="11" applyNumberFormat="1" applyFont="1" applyFill="1" applyBorder="1" applyAlignment="1">
      <alignment horizontal="center" vertical="center" shrinkToFit="1"/>
    </xf>
    <xf numFmtId="177" fontId="54" fillId="9" borderId="50" xfId="11" applyNumberFormat="1" applyFont="1" applyFill="1" applyBorder="1" applyAlignment="1">
      <alignment horizontal="center" vertical="center" shrinkToFit="1"/>
    </xf>
    <xf numFmtId="177" fontId="54" fillId="9" borderId="42" xfId="11" applyNumberFormat="1" applyFont="1" applyFill="1" applyBorder="1" applyAlignment="1">
      <alignment horizontal="center" vertical="center" shrinkToFit="1"/>
    </xf>
    <xf numFmtId="177" fontId="22" fillId="22" borderId="9" xfId="11" applyNumberFormat="1" applyFont="1" applyFill="1" applyBorder="1" applyAlignment="1">
      <alignment horizontal="center" vertical="center"/>
    </xf>
    <xf numFmtId="177" fontId="22" fillId="22" borderId="2" xfId="11" applyNumberFormat="1" applyFont="1" applyFill="1" applyBorder="1" applyAlignment="1">
      <alignment horizontal="center" vertical="center"/>
    </xf>
    <xf numFmtId="177" fontId="22" fillId="22" borderId="33" xfId="11" applyNumberFormat="1" applyFont="1" applyFill="1" applyBorder="1" applyAlignment="1">
      <alignment horizontal="center" vertical="center"/>
    </xf>
    <xf numFmtId="177" fontId="22" fillId="22" borderId="10" xfId="11" applyNumberFormat="1" applyFont="1" applyFill="1" applyBorder="1" applyAlignment="1">
      <alignment horizontal="center" vertical="center"/>
    </xf>
    <xf numFmtId="177" fontId="22" fillId="22" borderId="4" xfId="11" applyNumberFormat="1" applyFont="1" applyFill="1" applyBorder="1" applyAlignment="1">
      <alignment horizontal="center" vertical="center"/>
    </xf>
    <xf numFmtId="177" fontId="22" fillId="22" borderId="38" xfId="11" applyNumberFormat="1" applyFont="1" applyFill="1" applyBorder="1" applyAlignment="1">
      <alignment horizontal="center" vertical="center"/>
    </xf>
    <xf numFmtId="0" fontId="57" fillId="0" borderId="0" xfId="11" applyFont="1" applyFill="1" applyBorder="1" applyAlignment="1">
      <alignment vertical="center" wrapText="1"/>
    </xf>
    <xf numFmtId="0" fontId="57" fillId="0" borderId="38" xfId="11" applyFont="1" applyFill="1" applyBorder="1" applyAlignment="1">
      <alignment vertical="center"/>
    </xf>
    <xf numFmtId="0" fontId="51" fillId="13" borderId="80" xfId="11" applyFont="1" applyFill="1" applyBorder="1" applyAlignment="1">
      <alignment horizontal="center" vertical="center" wrapText="1"/>
    </xf>
    <xf numFmtId="177" fontId="22" fillId="22" borderId="8" xfId="11" applyNumberFormat="1" applyFont="1" applyFill="1" applyBorder="1" applyAlignment="1">
      <alignment horizontal="center" vertical="center"/>
    </xf>
    <xf numFmtId="177" fontId="22" fillId="22" borderId="50" xfId="11" applyNumberFormat="1" applyFont="1" applyFill="1" applyBorder="1" applyAlignment="1">
      <alignment horizontal="center" vertical="center"/>
    </xf>
    <xf numFmtId="177" fontId="22" fillId="22" borderId="42" xfId="11" applyNumberFormat="1" applyFont="1" applyFill="1" applyBorder="1" applyAlignment="1">
      <alignment horizontal="center" vertical="center"/>
    </xf>
    <xf numFmtId="177" fontId="22" fillId="26" borderId="9" xfId="11" applyNumberFormat="1" applyFont="1" applyFill="1" applyBorder="1" applyAlignment="1">
      <alignment horizontal="center" vertical="center"/>
    </xf>
    <xf numFmtId="177" fontId="22" fillId="26" borderId="2" xfId="11" applyNumberFormat="1" applyFont="1" applyFill="1" applyBorder="1" applyAlignment="1">
      <alignment horizontal="center" vertical="center"/>
    </xf>
    <xf numFmtId="177" fontId="22" fillId="26" borderId="33" xfId="11" applyNumberFormat="1" applyFont="1" applyFill="1" applyBorder="1" applyAlignment="1">
      <alignment horizontal="center" vertical="center"/>
    </xf>
    <xf numFmtId="177" fontId="22" fillId="26" borderId="10" xfId="11" applyNumberFormat="1" applyFont="1" applyFill="1" applyBorder="1" applyAlignment="1">
      <alignment horizontal="center" vertical="center"/>
    </xf>
    <xf numFmtId="177" fontId="22" fillId="26" borderId="4" xfId="11" applyNumberFormat="1" applyFont="1" applyFill="1" applyBorder="1" applyAlignment="1">
      <alignment horizontal="center" vertical="center"/>
    </xf>
    <xf numFmtId="177" fontId="22" fillId="26" borderId="38" xfId="11" applyNumberFormat="1" applyFont="1" applyFill="1" applyBorder="1" applyAlignment="1">
      <alignment horizontal="center" vertical="center"/>
    </xf>
    <xf numFmtId="0" fontId="49" fillId="0" borderId="0" xfId="11" applyFont="1" applyBorder="1" applyAlignment="1">
      <alignment vertical="center"/>
    </xf>
    <xf numFmtId="0" fontId="49" fillId="0" borderId="38" xfId="11" applyFont="1" applyBorder="1" applyAlignment="1">
      <alignment vertical="center"/>
    </xf>
    <xf numFmtId="0" fontId="49" fillId="0" borderId="4" xfId="11" applyFont="1" applyBorder="1" applyAlignment="1">
      <alignment vertical="center"/>
    </xf>
    <xf numFmtId="177" fontId="22" fillId="26" borderId="8" xfId="11" applyNumberFormat="1" applyFont="1" applyFill="1" applyBorder="1" applyAlignment="1">
      <alignment horizontal="center" vertical="center"/>
    </xf>
    <xf numFmtId="177" fontId="22" fillId="26" borderId="50" xfId="11" applyNumberFormat="1" applyFont="1" applyFill="1" applyBorder="1" applyAlignment="1">
      <alignment horizontal="center" vertical="center"/>
    </xf>
    <xf numFmtId="177" fontId="22" fillId="26" borderId="42" xfId="11" applyNumberFormat="1" applyFont="1" applyFill="1" applyBorder="1" applyAlignment="1">
      <alignment horizontal="center" vertical="center"/>
    </xf>
    <xf numFmtId="0" fontId="49" fillId="25" borderId="0" xfId="11" applyFont="1" applyFill="1" applyBorder="1" applyAlignment="1">
      <alignment vertical="center"/>
    </xf>
    <xf numFmtId="0" fontId="51" fillId="18" borderId="4" xfId="11" applyFont="1" applyFill="1" applyBorder="1" applyAlignment="1">
      <alignment vertical="center"/>
    </xf>
    <xf numFmtId="0" fontId="49" fillId="25" borderId="4" xfId="11" applyFont="1" applyFill="1" applyBorder="1" applyAlignment="1">
      <alignment vertical="center"/>
    </xf>
    <xf numFmtId="177" fontId="54" fillId="0" borderId="9" xfId="11" applyNumberFormat="1" applyFont="1" applyBorder="1" applyAlignment="1">
      <alignment horizontal="center" vertical="center" wrapText="1"/>
    </xf>
    <xf numFmtId="177" fontId="54" fillId="0" borderId="2" xfId="11" applyNumberFormat="1" applyFont="1" applyBorder="1" applyAlignment="1">
      <alignment horizontal="center" vertical="center" wrapText="1"/>
    </xf>
    <xf numFmtId="177" fontId="54" fillId="0" borderId="33" xfId="11" applyNumberFormat="1" applyFont="1" applyBorder="1" applyAlignment="1">
      <alignment horizontal="center" vertical="center" wrapText="1"/>
    </xf>
    <xf numFmtId="177" fontId="54" fillId="0" borderId="10" xfId="11" applyNumberFormat="1" applyFont="1" applyBorder="1" applyAlignment="1">
      <alignment horizontal="center" vertical="center"/>
    </xf>
    <xf numFmtId="177" fontId="54" fillId="0" borderId="4" xfId="11" applyNumberFormat="1" applyFont="1" applyBorder="1" applyAlignment="1">
      <alignment horizontal="center" vertical="center"/>
    </xf>
    <xf numFmtId="177" fontId="54" fillId="0" borderId="38" xfId="11" applyNumberFormat="1" applyFont="1" applyBorder="1" applyAlignment="1">
      <alignment horizontal="center" vertical="center"/>
    </xf>
    <xf numFmtId="0" fontId="58" fillId="23" borderId="4" xfId="11" applyFont="1" applyFill="1" applyBorder="1" applyAlignment="1">
      <alignment horizontal="centerContinuous" vertical="center"/>
    </xf>
    <xf numFmtId="0" fontId="58" fillId="23" borderId="0" xfId="11" applyFont="1" applyFill="1" applyBorder="1" applyAlignment="1">
      <alignment horizontal="centerContinuous" vertical="center"/>
    </xf>
    <xf numFmtId="0" fontId="58" fillId="23" borderId="38" xfId="11" applyFont="1" applyFill="1" applyBorder="1" applyAlignment="1">
      <alignment horizontal="centerContinuous" vertical="center"/>
    </xf>
    <xf numFmtId="0" fontId="49" fillId="27" borderId="4" xfId="11" applyFont="1" applyFill="1" applyBorder="1" applyAlignment="1">
      <alignment horizontal="centerContinuous" vertical="center"/>
    </xf>
    <xf numFmtId="0" fontId="49" fillId="27" borderId="0" xfId="11" applyFont="1" applyFill="1" applyBorder="1" applyAlignment="1">
      <alignment horizontal="centerContinuous" vertical="center"/>
    </xf>
    <xf numFmtId="0" fontId="49" fillId="27" borderId="38" xfId="11" applyFont="1" applyFill="1" applyBorder="1" applyAlignment="1">
      <alignment horizontal="centerContinuous" vertical="center"/>
    </xf>
    <xf numFmtId="177" fontId="22" fillId="28" borderId="9" xfId="11" applyNumberFormat="1" applyFont="1" applyFill="1" applyBorder="1" applyAlignment="1">
      <alignment horizontal="center" vertical="center"/>
    </xf>
    <xf numFmtId="177" fontId="22" fillId="28" borderId="2" xfId="11" applyNumberFormat="1" applyFont="1" applyFill="1" applyBorder="1" applyAlignment="1">
      <alignment horizontal="center" vertical="center"/>
    </xf>
    <xf numFmtId="177" fontId="22" fillId="28" borderId="33" xfId="11" applyNumberFormat="1" applyFont="1" applyFill="1" applyBorder="1" applyAlignment="1">
      <alignment horizontal="center" vertical="center"/>
    </xf>
    <xf numFmtId="177" fontId="22" fillId="28" borderId="10" xfId="11" applyNumberFormat="1" applyFont="1" applyFill="1" applyBorder="1" applyAlignment="1">
      <alignment horizontal="center" vertical="center"/>
    </xf>
    <xf numFmtId="177" fontId="22" fillId="28" borderId="4" xfId="11" applyNumberFormat="1" applyFont="1" applyFill="1" applyBorder="1" applyAlignment="1">
      <alignment horizontal="center" vertical="center"/>
    </xf>
    <xf numFmtId="177" fontId="22" fillId="15" borderId="38" xfId="11" applyNumberFormat="1" applyFont="1" applyFill="1" applyBorder="1" applyAlignment="1">
      <alignment horizontal="center" vertical="center"/>
    </xf>
    <xf numFmtId="177" fontId="22" fillId="15" borderId="10" xfId="11" applyNumberFormat="1" applyFont="1" applyFill="1" applyBorder="1" applyAlignment="1">
      <alignment horizontal="center" vertical="center"/>
    </xf>
    <xf numFmtId="177" fontId="22" fillId="28" borderId="8" xfId="11" applyNumberFormat="1" applyFont="1" applyFill="1" applyBorder="1" applyAlignment="1">
      <alignment horizontal="center" vertical="center"/>
    </xf>
    <xf numFmtId="177" fontId="22" fillId="28" borderId="50" xfId="11" applyNumberFormat="1" applyFont="1" applyFill="1" applyBorder="1" applyAlignment="1">
      <alignment horizontal="center" vertical="center"/>
    </xf>
    <xf numFmtId="177" fontId="22" fillId="15" borderId="42" xfId="11" applyNumberFormat="1" applyFont="1" applyFill="1" applyBorder="1" applyAlignment="1">
      <alignment horizontal="center" vertical="center"/>
    </xf>
    <xf numFmtId="177" fontId="22" fillId="15" borderId="8" xfId="11" applyNumberFormat="1" applyFont="1" applyFill="1" applyBorder="1" applyAlignment="1">
      <alignment horizontal="center" vertical="center"/>
    </xf>
    <xf numFmtId="177" fontId="22" fillId="15" borderId="33" xfId="11" applyNumberFormat="1" applyFont="1" applyFill="1" applyBorder="1" applyAlignment="1">
      <alignment horizontal="center" vertical="center"/>
    </xf>
    <xf numFmtId="177" fontId="22" fillId="15" borderId="9" xfId="11" applyNumberFormat="1" applyFont="1" applyFill="1" applyBorder="1" applyAlignment="1">
      <alignment horizontal="center" vertical="center"/>
    </xf>
    <xf numFmtId="0" fontId="51" fillId="18" borderId="0" xfId="11" applyFont="1" applyFill="1" applyBorder="1" applyAlignment="1">
      <alignment vertical="center"/>
    </xf>
    <xf numFmtId="177" fontId="22" fillId="28" borderId="42" xfId="11" applyNumberFormat="1" applyFont="1" applyFill="1" applyBorder="1" applyAlignment="1">
      <alignment horizontal="center" vertical="center"/>
    </xf>
    <xf numFmtId="177" fontId="56" fillId="0" borderId="10" xfId="11" applyNumberFormat="1" applyFont="1" applyBorder="1" applyAlignment="1">
      <alignment horizontal="center" vertical="center"/>
    </xf>
    <xf numFmtId="177" fontId="56" fillId="0" borderId="4" xfId="11" applyNumberFormat="1" applyFont="1" applyBorder="1" applyAlignment="1">
      <alignment horizontal="center" vertical="center"/>
    </xf>
    <xf numFmtId="177" fontId="56" fillId="0" borderId="38" xfId="11" applyNumberFormat="1" applyFont="1" applyBorder="1" applyAlignment="1">
      <alignment horizontal="center" vertical="center"/>
    </xf>
    <xf numFmtId="177" fontId="22" fillId="28" borderId="38" xfId="11" applyNumberFormat="1" applyFont="1" applyFill="1" applyBorder="1" applyAlignment="1">
      <alignment horizontal="center" vertical="center"/>
    </xf>
    <xf numFmtId="177" fontId="56" fillId="9" borderId="9" xfId="11" applyNumberFormat="1" applyFont="1" applyFill="1" applyBorder="1" applyAlignment="1">
      <alignment horizontal="center" vertical="center"/>
    </xf>
    <xf numFmtId="177" fontId="56" fillId="9" borderId="2" xfId="11" applyNumberFormat="1" applyFont="1" applyFill="1" applyBorder="1" applyAlignment="1">
      <alignment horizontal="center" vertical="center"/>
    </xf>
    <xf numFmtId="177" fontId="56" fillId="9" borderId="33" xfId="11" applyNumberFormat="1" applyFont="1" applyFill="1" applyBorder="1" applyAlignment="1">
      <alignment horizontal="center" vertical="center"/>
    </xf>
    <xf numFmtId="177" fontId="56" fillId="9" borderId="10" xfId="11" applyNumberFormat="1" applyFont="1" applyFill="1" applyBorder="1" applyAlignment="1">
      <alignment horizontal="center" vertical="center"/>
    </xf>
    <xf numFmtId="177" fontId="56" fillId="9" borderId="4" xfId="11" applyNumberFormat="1" applyFont="1" applyFill="1" applyBorder="1" applyAlignment="1">
      <alignment horizontal="center" vertical="center"/>
    </xf>
    <xf numFmtId="177" fontId="56" fillId="9" borderId="38" xfId="11" applyNumberFormat="1" applyFont="1" applyFill="1" applyBorder="1" applyAlignment="1">
      <alignment horizontal="center" vertical="center"/>
    </xf>
    <xf numFmtId="177" fontId="22" fillId="29" borderId="9" xfId="11" applyNumberFormat="1" applyFont="1" applyFill="1" applyBorder="1" applyAlignment="1">
      <alignment horizontal="center" vertical="center"/>
    </xf>
    <xf numFmtId="177" fontId="22" fillId="29" borderId="2" xfId="11" applyNumberFormat="1" applyFont="1" applyFill="1" applyBorder="1" applyAlignment="1">
      <alignment horizontal="center" vertical="center"/>
    </xf>
    <xf numFmtId="177" fontId="22" fillId="29" borderId="33" xfId="11" applyNumberFormat="1" applyFont="1" applyFill="1" applyBorder="1" applyAlignment="1">
      <alignment horizontal="center" vertical="center"/>
    </xf>
    <xf numFmtId="177" fontId="22" fillId="29" borderId="10" xfId="11" applyNumberFormat="1" applyFont="1" applyFill="1" applyBorder="1" applyAlignment="1">
      <alignment horizontal="center" vertical="center"/>
    </xf>
    <xf numFmtId="177" fontId="22" fillId="29" borderId="4" xfId="11" applyNumberFormat="1" applyFont="1" applyFill="1" applyBorder="1" applyAlignment="1">
      <alignment horizontal="center" vertical="center"/>
    </xf>
    <xf numFmtId="177" fontId="22" fillId="29" borderId="38" xfId="11" applyNumberFormat="1" applyFont="1" applyFill="1" applyBorder="1" applyAlignment="1">
      <alignment horizontal="center" vertical="center"/>
    </xf>
    <xf numFmtId="0" fontId="49" fillId="30" borderId="0" xfId="11" applyFont="1" applyFill="1" applyBorder="1" applyAlignment="1">
      <alignment horizontal="centerContinuous" vertical="center"/>
    </xf>
    <xf numFmtId="0" fontId="49" fillId="27" borderId="0" xfId="11" applyFont="1" applyFill="1" applyBorder="1" applyAlignment="1">
      <alignment horizontal="centerContinuous" vertical="center" wrapText="1"/>
    </xf>
    <xf numFmtId="0" fontId="49" fillId="11" borderId="4" xfId="11" applyFont="1" applyFill="1" applyBorder="1" applyAlignment="1">
      <alignment horizontal="centerContinuous" vertical="center"/>
    </xf>
    <xf numFmtId="0" fontId="49" fillId="11" borderId="0" xfId="11" applyFont="1" applyFill="1" applyBorder="1" applyAlignment="1">
      <alignment horizontal="centerContinuous" vertical="center"/>
    </xf>
    <xf numFmtId="0" fontId="49" fillId="11" borderId="38" xfId="11" applyFont="1" applyFill="1" applyBorder="1" applyAlignment="1">
      <alignment horizontal="centerContinuous" vertical="center"/>
    </xf>
    <xf numFmtId="177" fontId="22" fillId="29" borderId="8" xfId="11" applyNumberFormat="1" applyFont="1" applyFill="1" applyBorder="1" applyAlignment="1">
      <alignment horizontal="center" vertical="center"/>
    </xf>
    <xf numFmtId="177" fontId="22" fillId="29" borderId="50" xfId="11" applyNumberFormat="1" applyFont="1" applyFill="1" applyBorder="1" applyAlignment="1">
      <alignment horizontal="center" vertical="center"/>
    </xf>
    <xf numFmtId="177" fontId="22" fillId="29" borderId="42" xfId="11" applyNumberFormat="1" applyFont="1" applyFill="1" applyBorder="1" applyAlignment="1">
      <alignment horizontal="center" vertical="center"/>
    </xf>
    <xf numFmtId="177" fontId="22" fillId="9" borderId="9" xfId="11" applyNumberFormat="1" applyFont="1" applyFill="1" applyBorder="1" applyAlignment="1">
      <alignment horizontal="center" vertical="center"/>
    </xf>
    <xf numFmtId="177" fontId="22" fillId="9" borderId="2" xfId="11" applyNumberFormat="1" applyFont="1" applyFill="1" applyBorder="1" applyAlignment="1">
      <alignment horizontal="center" vertical="center"/>
    </xf>
    <xf numFmtId="177" fontId="22" fillId="9" borderId="33" xfId="11" applyNumberFormat="1" applyFont="1" applyFill="1" applyBorder="1" applyAlignment="1">
      <alignment horizontal="center" vertical="center"/>
    </xf>
    <xf numFmtId="0" fontId="57" fillId="31" borderId="4" xfId="11" applyFont="1" applyFill="1" applyBorder="1" applyAlignment="1">
      <alignment horizontal="center" vertical="center" wrapText="1"/>
    </xf>
    <xf numFmtId="177" fontId="22" fillId="32" borderId="10" xfId="11" applyNumberFormat="1" applyFont="1" applyFill="1" applyBorder="1" applyAlignment="1">
      <alignment horizontal="center" vertical="center"/>
    </xf>
    <xf numFmtId="177" fontId="22" fillId="32" borderId="4" xfId="11" applyNumberFormat="1" applyFont="1" applyFill="1" applyBorder="1" applyAlignment="1">
      <alignment horizontal="center" vertical="center"/>
    </xf>
    <xf numFmtId="177" fontId="22" fillId="32" borderId="38" xfId="11" applyNumberFormat="1" applyFont="1" applyFill="1" applyBorder="1" applyAlignment="1">
      <alignment horizontal="center" vertical="center"/>
    </xf>
    <xf numFmtId="0" fontId="49" fillId="17" borderId="0" xfId="11" applyFont="1" applyFill="1" applyBorder="1" applyAlignment="1">
      <alignment horizontal="center" vertical="center"/>
    </xf>
    <xf numFmtId="0" fontId="51" fillId="0" borderId="4" xfId="11" applyFont="1" applyFill="1" applyBorder="1" applyAlignment="1">
      <alignment vertical="center"/>
    </xf>
    <xf numFmtId="0" fontId="51" fillId="0" borderId="0" xfId="11" applyFont="1" applyFill="1" applyBorder="1" applyAlignment="1">
      <alignment vertical="center"/>
    </xf>
    <xf numFmtId="0" fontId="51" fillId="18" borderId="38" xfId="11" applyFont="1" applyFill="1" applyBorder="1" applyAlignment="1">
      <alignment vertical="center"/>
    </xf>
    <xf numFmtId="0" fontId="57" fillId="22" borderId="0" xfId="11" applyFont="1" applyFill="1" applyBorder="1" applyAlignment="1">
      <alignment vertical="center"/>
    </xf>
    <xf numFmtId="0" fontId="49" fillId="22" borderId="0" xfId="11" applyFont="1" applyFill="1" applyBorder="1">
      <alignment vertical="center"/>
    </xf>
    <xf numFmtId="177" fontId="22" fillId="12" borderId="9" xfId="11" applyNumberFormat="1" applyFont="1" applyFill="1" applyBorder="1" applyAlignment="1">
      <alignment horizontal="center" vertical="center"/>
    </xf>
    <xf numFmtId="177" fontId="22" fillId="12" borderId="2" xfId="11" applyNumberFormat="1" applyFont="1" applyFill="1" applyBorder="1" applyAlignment="1">
      <alignment horizontal="center" vertical="center"/>
    </xf>
    <xf numFmtId="177" fontId="22" fillId="12" borderId="33" xfId="11" applyNumberFormat="1" applyFont="1" applyFill="1" applyBorder="1" applyAlignment="1">
      <alignment horizontal="center" vertical="center"/>
    </xf>
    <xf numFmtId="177" fontId="22" fillId="12" borderId="10" xfId="11" applyNumberFormat="1" applyFont="1" applyFill="1" applyBorder="1" applyAlignment="1">
      <alignment horizontal="center" vertical="center"/>
    </xf>
    <xf numFmtId="177" fontId="22" fillId="12" borderId="38" xfId="11" applyNumberFormat="1" applyFont="1" applyFill="1" applyBorder="1" applyAlignment="1">
      <alignment horizontal="center" vertical="center"/>
    </xf>
    <xf numFmtId="177" fontId="22" fillId="12" borderId="8" xfId="11" applyNumberFormat="1" applyFont="1" applyFill="1" applyBorder="1" applyAlignment="1">
      <alignment horizontal="center" vertical="center"/>
    </xf>
    <xf numFmtId="177" fontId="22" fillId="12" borderId="50" xfId="11" applyNumberFormat="1" applyFont="1" applyFill="1" applyBorder="1" applyAlignment="1">
      <alignment horizontal="center" vertical="center"/>
    </xf>
    <xf numFmtId="177" fontId="22" fillId="12" borderId="42" xfId="11" applyNumberFormat="1" applyFont="1" applyFill="1" applyBorder="1" applyAlignment="1">
      <alignment horizontal="center" vertical="center"/>
    </xf>
    <xf numFmtId="177" fontId="56" fillId="0" borderId="9" xfId="11" applyNumberFormat="1" applyFont="1" applyBorder="1" applyAlignment="1">
      <alignment horizontal="center" vertical="center"/>
    </xf>
    <xf numFmtId="177" fontId="56" fillId="0" borderId="2" xfId="11" applyNumberFormat="1" applyFont="1" applyBorder="1" applyAlignment="1">
      <alignment horizontal="center" vertical="center"/>
    </xf>
    <xf numFmtId="177" fontId="56" fillId="0" borderId="33" xfId="11" applyNumberFormat="1" applyFont="1" applyBorder="1" applyAlignment="1">
      <alignment horizontal="center" vertical="center"/>
    </xf>
    <xf numFmtId="177" fontId="56" fillId="0" borderId="8" xfId="11" applyNumberFormat="1" applyFont="1" applyBorder="1" applyAlignment="1">
      <alignment horizontal="center" vertical="center"/>
    </xf>
    <xf numFmtId="177" fontId="56" fillId="0" borderId="50" xfId="11" applyNumberFormat="1" applyFont="1" applyBorder="1" applyAlignment="1">
      <alignment horizontal="center" vertical="center"/>
    </xf>
    <xf numFmtId="177" fontId="56" fillId="0" borderId="42" xfId="11" applyNumberFormat="1" applyFont="1" applyBorder="1" applyAlignment="1">
      <alignment horizontal="center" vertical="center"/>
    </xf>
    <xf numFmtId="177" fontId="22" fillId="12" borderId="9" xfId="11" applyNumberFormat="1" applyFont="1" applyFill="1" applyBorder="1" applyAlignment="1">
      <alignment horizontal="center" vertical="center" wrapText="1"/>
    </xf>
    <xf numFmtId="177" fontId="22" fillId="12" borderId="2" xfId="11" applyNumberFormat="1" applyFont="1" applyFill="1" applyBorder="1" applyAlignment="1">
      <alignment horizontal="center" vertical="center" wrapText="1"/>
    </xf>
    <xf numFmtId="177" fontId="22" fillId="12" borderId="33" xfId="11" applyNumberFormat="1" applyFont="1" applyFill="1" applyBorder="1" applyAlignment="1">
      <alignment horizontal="center" vertical="center" wrapText="1"/>
    </xf>
    <xf numFmtId="177" fontId="22" fillId="12" borderId="4" xfId="11" applyNumberFormat="1" applyFont="1" applyFill="1" applyBorder="1" applyAlignment="1">
      <alignment horizontal="center" vertical="center"/>
    </xf>
    <xf numFmtId="0" fontId="51" fillId="14" borderId="4" xfId="11" applyFont="1" applyFill="1" applyBorder="1" applyAlignment="1">
      <alignment horizontal="center" vertical="center"/>
    </xf>
    <xf numFmtId="0" fontId="47" fillId="0" borderId="0" xfId="11" applyBorder="1">
      <alignment vertical="center"/>
    </xf>
    <xf numFmtId="0" fontId="49" fillId="25" borderId="38" xfId="11" applyFont="1" applyFill="1" applyBorder="1" applyAlignment="1">
      <alignment vertical="center"/>
    </xf>
    <xf numFmtId="0" fontId="58" fillId="18" borderId="4" xfId="11" applyFont="1" applyFill="1" applyBorder="1" applyAlignment="1">
      <alignment vertical="center"/>
    </xf>
    <xf numFmtId="0" fontId="49" fillId="22" borderId="0" xfId="11" applyFont="1" applyFill="1" applyBorder="1" applyAlignment="1">
      <alignment vertical="center"/>
    </xf>
    <xf numFmtId="0" fontId="51" fillId="18" borderId="4" xfId="11" applyFont="1" applyFill="1" applyBorder="1" applyAlignment="1">
      <alignment horizontal="center" vertical="center"/>
    </xf>
    <xf numFmtId="0" fontId="51" fillId="18" borderId="0" xfId="11" applyFont="1" applyFill="1" applyBorder="1" applyAlignment="1">
      <alignment horizontal="center" vertical="center"/>
    </xf>
    <xf numFmtId="177" fontId="61" fillId="0" borderId="9" xfId="11" applyNumberFormat="1" applyFont="1" applyBorder="1" applyAlignment="1">
      <alignment horizontal="center" vertical="center"/>
    </xf>
    <xf numFmtId="177" fontId="61" fillId="0" borderId="2" xfId="11" applyNumberFormat="1" applyFont="1" applyBorder="1" applyAlignment="1">
      <alignment horizontal="center" vertical="center"/>
    </xf>
    <xf numFmtId="177" fontId="61" fillId="0" borderId="33" xfId="11" applyNumberFormat="1" applyFont="1" applyBorder="1" applyAlignment="1">
      <alignment horizontal="center" vertical="center"/>
    </xf>
    <xf numFmtId="0" fontId="47" fillId="0" borderId="3" xfId="11" applyBorder="1">
      <alignment vertical="center"/>
    </xf>
    <xf numFmtId="0" fontId="47" fillId="0" borderId="2" xfId="11" applyBorder="1">
      <alignment vertical="center"/>
    </xf>
    <xf numFmtId="0" fontId="47" fillId="0" borderId="33" xfId="11" applyBorder="1">
      <alignment vertical="center"/>
    </xf>
    <xf numFmtId="177" fontId="61" fillId="0" borderId="10" xfId="11" applyNumberFormat="1" applyFont="1" applyBorder="1" applyAlignment="1">
      <alignment horizontal="center" vertical="center"/>
    </xf>
    <xf numFmtId="177" fontId="61" fillId="0" borderId="4" xfId="11" applyNumberFormat="1" applyFont="1" applyBorder="1" applyAlignment="1">
      <alignment horizontal="center" vertical="center"/>
    </xf>
    <xf numFmtId="177" fontId="61" fillId="0" borderId="38" xfId="11" applyNumberFormat="1" applyFont="1" applyBorder="1" applyAlignment="1">
      <alignment horizontal="center" vertical="center"/>
    </xf>
    <xf numFmtId="0" fontId="47" fillId="0" borderId="4" xfId="11" applyBorder="1">
      <alignment vertical="center"/>
    </xf>
    <xf numFmtId="0" fontId="47" fillId="0" borderId="38" xfId="11" applyBorder="1">
      <alignment vertical="center"/>
    </xf>
    <xf numFmtId="177" fontId="61" fillId="0" borderId="8" xfId="11" applyNumberFormat="1" applyFont="1" applyBorder="1" applyAlignment="1">
      <alignment horizontal="center" vertical="center"/>
    </xf>
    <xf numFmtId="177" fontId="61" fillId="0" borderId="50" xfId="11" applyNumberFormat="1" applyFont="1" applyBorder="1" applyAlignment="1">
      <alignment horizontal="center" vertical="center"/>
    </xf>
    <xf numFmtId="177" fontId="61" fillId="0" borderId="42" xfId="11" applyNumberFormat="1" applyFont="1" applyBorder="1" applyAlignment="1">
      <alignment horizontal="center" vertical="center"/>
    </xf>
    <xf numFmtId="0" fontId="47" fillId="0" borderId="51" xfId="11" applyBorder="1">
      <alignment vertical="center"/>
    </xf>
    <xf numFmtId="0" fontId="47" fillId="0" borderId="50" xfId="11" applyBorder="1">
      <alignment vertical="center"/>
    </xf>
    <xf numFmtId="0" fontId="47" fillId="0" borderId="42" xfId="11" applyBorder="1">
      <alignment vertical="center"/>
    </xf>
    <xf numFmtId="177" fontId="47" fillId="0" borderId="0" xfId="11" applyNumberFormat="1" applyAlignment="1">
      <alignment horizontal="center" vertical="center"/>
    </xf>
    <xf numFmtId="0" fontId="10" fillId="9" borderId="1" xfId="11" applyFont="1" applyFill="1" applyBorder="1" applyAlignment="1">
      <alignment vertical="center"/>
    </xf>
    <xf numFmtId="0" fontId="65" fillId="13" borderId="0" xfId="11" applyFont="1" applyFill="1">
      <alignment vertical="center"/>
    </xf>
    <xf numFmtId="0" fontId="66" fillId="13" borderId="0" xfId="11" applyFont="1" applyFill="1" applyAlignment="1">
      <alignment horizontal="center" vertical="center"/>
    </xf>
    <xf numFmtId="0" fontId="66" fillId="13" borderId="0" xfId="11" applyFont="1" applyFill="1">
      <alignment vertical="center"/>
    </xf>
    <xf numFmtId="0" fontId="67" fillId="13" borderId="0" xfId="11" applyFont="1" applyFill="1">
      <alignment vertical="center"/>
    </xf>
    <xf numFmtId="0" fontId="67" fillId="13" borderId="0" xfId="11" applyFont="1" applyFill="1" applyAlignment="1">
      <alignment horizontal="center" vertical="center"/>
    </xf>
    <xf numFmtId="0" fontId="68" fillId="13" borderId="0" xfId="11" applyFont="1" applyFill="1" applyAlignment="1">
      <alignment horizontal="center" vertical="center"/>
    </xf>
    <xf numFmtId="0" fontId="68" fillId="13" borderId="0" xfId="11" applyFont="1" applyFill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3" xfId="1" applyFont="1" applyBorder="1" applyAlignment="1">
      <alignment horizontal="center" vertical="center" wrapText="1"/>
    </xf>
    <xf numFmtId="0" fontId="29" fillId="0" borderId="50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3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7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6" xfId="1" applyFont="1" applyBorder="1" applyAlignment="1">
      <alignment horizontal="left" vertical="center" wrapText="1" inden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30" fillId="0" borderId="74" xfId="1" applyFont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left" vertical="center" wrapText="1"/>
    </xf>
    <xf numFmtId="0" fontId="5" fillId="0" borderId="79" xfId="1" applyFont="1" applyBorder="1" applyAlignment="1">
      <alignment horizontal="left" vertical="center" wrapText="1"/>
    </xf>
    <xf numFmtId="0" fontId="49" fillId="24" borderId="4" xfId="11" applyFont="1" applyFill="1" applyBorder="1" applyAlignment="1">
      <alignment horizontal="center" vertical="center"/>
    </xf>
    <xf numFmtId="0" fontId="49" fillId="24" borderId="0" xfId="11" applyFont="1" applyFill="1" applyBorder="1" applyAlignment="1">
      <alignment horizontal="center" vertical="center"/>
    </xf>
    <xf numFmtId="0" fontId="49" fillId="24" borderId="38" xfId="11" applyFont="1" applyFill="1" applyBorder="1" applyAlignment="1">
      <alignment horizontal="center" vertical="center"/>
    </xf>
    <xf numFmtId="0" fontId="49" fillId="23" borderId="4" xfId="11" applyFont="1" applyFill="1" applyBorder="1" applyAlignment="1">
      <alignment horizontal="center" vertical="center"/>
    </xf>
    <xf numFmtId="0" fontId="49" fillId="23" borderId="0" xfId="11" applyFont="1" applyFill="1" applyBorder="1" applyAlignment="1">
      <alignment horizontal="center" vertical="center"/>
    </xf>
    <xf numFmtId="0" fontId="49" fillId="23" borderId="38" xfId="11" applyFont="1" applyFill="1" applyBorder="1" applyAlignment="1">
      <alignment horizontal="center" vertical="center"/>
    </xf>
    <xf numFmtId="0" fontId="48" fillId="0" borderId="9" xfId="11" applyFont="1" applyBorder="1" applyAlignment="1">
      <alignment horizontal="center" vertical="center"/>
    </xf>
    <xf numFmtId="0" fontId="62" fillId="0" borderId="10" xfId="11" applyFont="1" applyBorder="1" applyAlignment="1">
      <alignment horizontal="center" vertical="center"/>
    </xf>
    <xf numFmtId="0" fontId="62" fillId="0" borderId="8" xfId="11" applyFont="1" applyBorder="1" applyAlignment="1">
      <alignment horizontal="center" vertical="center"/>
    </xf>
    <xf numFmtId="0" fontId="48" fillId="0" borderId="9" xfId="11" applyFont="1" applyBorder="1" applyAlignment="1">
      <alignment vertical="center"/>
    </xf>
    <xf numFmtId="0" fontId="62" fillId="0" borderId="10" xfId="11" applyFont="1" applyBorder="1" applyAlignment="1">
      <alignment vertical="center"/>
    </xf>
    <xf numFmtId="0" fontId="62" fillId="0" borderId="8" xfId="11" applyFont="1" applyBorder="1" applyAlignment="1">
      <alignment vertical="center"/>
    </xf>
    <xf numFmtId="0" fontId="10" fillId="9" borderId="9" xfId="11" applyFont="1" applyFill="1" applyBorder="1" applyAlignment="1">
      <alignment horizontal="left" vertical="center"/>
    </xf>
    <xf numFmtId="0" fontId="10" fillId="9" borderId="10" xfId="11" applyFont="1" applyFill="1" applyBorder="1" applyAlignment="1">
      <alignment horizontal="left" vertical="center"/>
    </xf>
    <xf numFmtId="0" fontId="10" fillId="9" borderId="8" xfId="11" applyFont="1" applyFill="1" applyBorder="1" applyAlignment="1">
      <alignment horizontal="left" vertical="center"/>
    </xf>
    <xf numFmtId="0" fontId="49" fillId="10" borderId="4" xfId="11" applyFont="1" applyFill="1" applyBorder="1" applyAlignment="1">
      <alignment horizontal="center" vertical="center"/>
    </xf>
    <xf numFmtId="0" fontId="49" fillId="10" borderId="0" xfId="11" applyFont="1" applyFill="1" applyBorder="1" applyAlignment="1">
      <alignment horizontal="center" vertical="center"/>
    </xf>
    <xf numFmtId="0" fontId="49" fillId="19" borderId="0" xfId="11" applyFont="1" applyFill="1" applyBorder="1" applyAlignment="1">
      <alignment horizontal="center" vertical="center"/>
    </xf>
    <xf numFmtId="0" fontId="49" fillId="19" borderId="38" xfId="11" applyFont="1" applyFill="1" applyBorder="1" applyAlignment="1">
      <alignment horizontal="center" vertical="center"/>
    </xf>
    <xf numFmtId="0" fontId="49" fillId="21" borderId="0" xfId="11" applyFont="1" applyFill="1" applyBorder="1" applyAlignment="1">
      <alignment horizontal="center" vertical="center"/>
    </xf>
    <xf numFmtId="0" fontId="63" fillId="24" borderId="0" xfId="11" applyFont="1" applyFill="1" applyBorder="1" applyAlignment="1">
      <alignment horizontal="center" vertical="center"/>
    </xf>
    <xf numFmtId="0" fontId="64" fillId="24" borderId="0" xfId="11" applyFont="1" applyFill="1" applyBorder="1" applyAlignment="1">
      <alignment horizontal="center" vertical="center"/>
    </xf>
    <xf numFmtId="0" fontId="10" fillId="9" borderId="1" xfId="11" applyFont="1" applyFill="1" applyBorder="1" applyAlignment="1">
      <alignment vertical="center"/>
    </xf>
    <xf numFmtId="0" fontId="49" fillId="22" borderId="0" xfId="11" applyFont="1" applyFill="1" applyBorder="1" applyAlignment="1">
      <alignment horizontal="center" vertical="center"/>
    </xf>
    <xf numFmtId="0" fontId="49" fillId="25" borderId="0" xfId="11" applyFont="1" applyFill="1" applyBorder="1" applyAlignment="1">
      <alignment horizontal="center" vertical="center"/>
    </xf>
    <xf numFmtId="0" fontId="47" fillId="0" borderId="9" xfId="11" applyBorder="1" applyAlignment="1">
      <alignment horizontal="center" vertical="center"/>
    </xf>
    <xf numFmtId="0" fontId="47" fillId="0" borderId="10" xfId="11" applyBorder="1" applyAlignment="1">
      <alignment horizontal="center" vertical="center"/>
    </xf>
    <xf numFmtId="0" fontId="47" fillId="0" borderId="8" xfId="11" applyBorder="1" applyAlignment="1">
      <alignment horizontal="center" vertical="center"/>
    </xf>
    <xf numFmtId="0" fontId="10" fillId="0" borderId="8" xfId="11" applyFont="1" applyBorder="1" applyAlignment="1">
      <alignment vertical="center"/>
    </xf>
    <xf numFmtId="0" fontId="10" fillId="0" borderId="1" xfId="11" applyFont="1" applyBorder="1" applyAlignment="1">
      <alignment vertical="center"/>
    </xf>
    <xf numFmtId="0" fontId="50" fillId="9" borderId="1" xfId="11" applyFont="1" applyFill="1" applyBorder="1" applyAlignment="1">
      <alignment vertical="center"/>
    </xf>
    <xf numFmtId="0" fontId="52" fillId="9" borderId="1" xfId="11" applyFont="1" applyFill="1" applyBorder="1" applyAlignment="1">
      <alignment vertical="center"/>
    </xf>
    <xf numFmtId="0" fontId="58" fillId="18" borderId="4" xfId="11" applyFont="1" applyFill="1" applyBorder="1" applyAlignment="1">
      <alignment horizontal="center" vertical="center"/>
    </xf>
    <xf numFmtId="0" fontId="58" fillId="18" borderId="0" xfId="11" applyFont="1" applyFill="1" applyBorder="1" applyAlignment="1">
      <alignment horizontal="center" vertical="center"/>
    </xf>
    <xf numFmtId="0" fontId="49" fillId="22" borderId="38" xfId="11" applyFont="1" applyFill="1" applyBorder="1" applyAlignment="1">
      <alignment horizontal="center" vertical="center"/>
    </xf>
    <xf numFmtId="0" fontId="47" fillId="0" borderId="1" xfId="11" applyBorder="1" applyAlignment="1">
      <alignment horizontal="center" vertical="center"/>
    </xf>
    <xf numFmtId="0" fontId="11" fillId="22" borderId="1" xfId="11" applyFont="1" applyFill="1" applyBorder="1" applyAlignment="1">
      <alignment horizontal="center" vertical="center"/>
    </xf>
    <xf numFmtId="0" fontId="11" fillId="22" borderId="1" xfId="11" applyFont="1" applyFill="1" applyBorder="1" applyAlignment="1">
      <alignment vertical="center"/>
    </xf>
    <xf numFmtId="0" fontId="49" fillId="25" borderId="38" xfId="11" applyFont="1" applyFill="1" applyBorder="1" applyAlignment="1">
      <alignment horizontal="center" vertical="center"/>
    </xf>
    <xf numFmtId="0" fontId="47" fillId="15" borderId="8" xfId="11" applyFill="1" applyBorder="1" applyAlignment="1">
      <alignment horizontal="center" vertical="center"/>
    </xf>
    <xf numFmtId="0" fontId="47" fillId="15" borderId="1" xfId="11" applyFill="1" applyBorder="1" applyAlignment="1">
      <alignment horizontal="center" vertical="center"/>
    </xf>
    <xf numFmtId="0" fontId="11" fillId="22" borderId="10" xfId="11" applyFont="1" applyFill="1" applyBorder="1" applyAlignment="1">
      <alignment horizontal="center" vertical="center"/>
    </xf>
    <xf numFmtId="0" fontId="11" fillId="22" borderId="10" xfId="11" applyFont="1" applyFill="1" applyBorder="1" applyAlignment="1">
      <alignment vertical="center"/>
    </xf>
    <xf numFmtId="0" fontId="10" fillId="0" borderId="9" xfId="11" applyFont="1" applyBorder="1" applyAlignment="1">
      <alignment vertical="center"/>
    </xf>
    <xf numFmtId="0" fontId="11" fillId="22" borderId="9" xfId="11" applyFont="1" applyFill="1" applyBorder="1" applyAlignment="1">
      <alignment horizontal="center" vertical="center"/>
    </xf>
    <xf numFmtId="0" fontId="11" fillId="22" borderId="8" xfId="11" applyFont="1" applyFill="1" applyBorder="1" applyAlignment="1">
      <alignment horizontal="center" vertical="center"/>
    </xf>
    <xf numFmtId="0" fontId="11" fillId="22" borderId="9" xfId="11" applyFont="1" applyFill="1" applyBorder="1" applyAlignment="1">
      <alignment vertical="center"/>
    </xf>
    <xf numFmtId="0" fontId="11" fillId="22" borderId="8" xfId="11" applyFont="1" applyFill="1" applyBorder="1" applyAlignment="1">
      <alignment vertical="center"/>
    </xf>
    <xf numFmtId="0" fontId="51" fillId="18" borderId="4" xfId="11" applyFont="1" applyFill="1" applyBorder="1" applyAlignment="1">
      <alignment horizontal="center" vertical="center"/>
    </xf>
    <xf numFmtId="0" fontId="51" fillId="18" borderId="0" xfId="11" applyFont="1" applyFill="1" applyBorder="1" applyAlignment="1">
      <alignment horizontal="center" vertical="center"/>
    </xf>
    <xf numFmtId="0" fontId="47" fillId="14" borderId="1" xfId="11" applyFill="1" applyBorder="1" applyAlignment="1">
      <alignment horizontal="center" vertical="center"/>
    </xf>
    <xf numFmtId="0" fontId="11" fillId="12" borderId="1" xfId="11" applyFont="1" applyFill="1" applyBorder="1" applyAlignment="1">
      <alignment horizontal="center" vertical="center"/>
    </xf>
    <xf numFmtId="0" fontId="11" fillId="14" borderId="1" xfId="11" applyFont="1" applyFill="1" applyBorder="1" applyAlignment="1">
      <alignment horizontal="center" vertical="center"/>
    </xf>
    <xf numFmtId="0" fontId="11" fillId="12" borderId="1" xfId="11" applyFont="1" applyFill="1" applyBorder="1" applyAlignment="1">
      <alignment vertical="center" wrapText="1"/>
    </xf>
    <xf numFmtId="0" fontId="11" fillId="12" borderId="1" xfId="11" applyFont="1" applyFill="1" applyBorder="1" applyAlignment="1">
      <alignment vertical="center"/>
    </xf>
    <xf numFmtId="0" fontId="52" fillId="0" borderId="9" xfId="11" applyFont="1" applyBorder="1" applyAlignment="1">
      <alignment horizontal="center" vertical="center"/>
    </xf>
    <xf numFmtId="0" fontId="52" fillId="0" borderId="10" xfId="11" applyFont="1" applyBorder="1" applyAlignment="1">
      <alignment horizontal="center" vertical="center"/>
    </xf>
    <xf numFmtId="0" fontId="52" fillId="0" borderId="8" xfId="11" applyFont="1" applyBorder="1" applyAlignment="1">
      <alignment horizontal="center" vertical="center"/>
    </xf>
    <xf numFmtId="0" fontId="52" fillId="0" borderId="9" xfId="11" applyFont="1" applyBorder="1" applyAlignment="1">
      <alignment vertical="center"/>
    </xf>
    <xf numFmtId="0" fontId="52" fillId="0" borderId="10" xfId="11" applyFont="1" applyBorder="1" applyAlignment="1">
      <alignment vertical="center"/>
    </xf>
    <xf numFmtId="0" fontId="52" fillId="0" borderId="8" xfId="11" applyFont="1" applyBorder="1" applyAlignment="1">
      <alignment vertical="center"/>
    </xf>
    <xf numFmtId="0" fontId="11" fillId="12" borderId="9" xfId="11" applyFont="1" applyFill="1" applyBorder="1" applyAlignment="1">
      <alignment horizontal="center" vertical="center"/>
    </xf>
    <xf numFmtId="0" fontId="11" fillId="12" borderId="10" xfId="11" applyFont="1" applyFill="1" applyBorder="1" applyAlignment="1">
      <alignment horizontal="center" vertical="center"/>
    </xf>
    <xf numFmtId="0" fontId="11" fillId="12" borderId="8" xfId="11" applyFont="1" applyFill="1" applyBorder="1" applyAlignment="1">
      <alignment horizontal="center" vertical="center"/>
    </xf>
    <xf numFmtId="0" fontId="11" fillId="14" borderId="9" xfId="11" applyFont="1" applyFill="1" applyBorder="1" applyAlignment="1">
      <alignment horizontal="center" vertical="center"/>
    </xf>
    <xf numFmtId="0" fontId="11" fillId="14" borderId="10" xfId="11" applyFont="1" applyFill="1" applyBorder="1" applyAlignment="1">
      <alignment horizontal="center" vertical="center"/>
    </xf>
    <xf numFmtId="0" fontId="11" fillId="14" borderId="8" xfId="11" applyFont="1" applyFill="1" applyBorder="1" applyAlignment="1">
      <alignment horizontal="center" vertical="center"/>
    </xf>
    <xf numFmtId="0" fontId="11" fillId="12" borderId="9" xfId="11" applyFont="1" applyFill="1" applyBorder="1" applyAlignment="1">
      <alignment vertical="center"/>
    </xf>
    <xf numFmtId="0" fontId="11" fillId="12" borderId="10" xfId="11" applyFont="1" applyFill="1" applyBorder="1" applyAlignment="1">
      <alignment vertical="center"/>
    </xf>
    <xf numFmtId="0" fontId="11" fillId="12" borderId="8" xfId="11" applyFont="1" applyFill="1" applyBorder="1" applyAlignment="1">
      <alignment vertical="center"/>
    </xf>
    <xf numFmtId="0" fontId="11" fillId="32" borderId="9" xfId="11" applyFont="1" applyFill="1" applyBorder="1" applyAlignment="1">
      <alignment horizontal="center" vertical="center"/>
    </xf>
    <xf numFmtId="0" fontId="11" fillId="32" borderId="10" xfId="11" applyFont="1" applyFill="1" applyBorder="1" applyAlignment="1">
      <alignment horizontal="center" vertical="center"/>
    </xf>
    <xf numFmtId="0" fontId="11" fillId="32" borderId="8" xfId="11" applyFont="1" applyFill="1" applyBorder="1" applyAlignment="1">
      <alignment horizontal="center" vertical="center"/>
    </xf>
    <xf numFmtId="0" fontId="11" fillId="32" borderId="9" xfId="11" applyFont="1" applyFill="1" applyBorder="1" applyAlignment="1">
      <alignment vertical="center"/>
    </xf>
    <xf numFmtId="0" fontId="11" fillId="32" borderId="10" xfId="11" applyFont="1" applyFill="1" applyBorder="1" applyAlignment="1">
      <alignment vertical="center"/>
    </xf>
    <xf numFmtId="0" fontId="11" fillId="32" borderId="8" xfId="11" applyFont="1" applyFill="1" applyBorder="1" applyAlignment="1">
      <alignment vertical="center"/>
    </xf>
    <xf numFmtId="0" fontId="49" fillId="25" borderId="81" xfId="11" applyFont="1" applyFill="1" applyBorder="1" applyAlignment="1">
      <alignment horizontal="center" vertical="center"/>
    </xf>
    <xf numFmtId="0" fontId="49" fillId="25" borderId="82" xfId="11" applyFont="1" applyFill="1" applyBorder="1" applyAlignment="1">
      <alignment horizontal="center" vertical="center"/>
    </xf>
    <xf numFmtId="0" fontId="49" fillId="25" borderId="83" xfId="11" applyFont="1" applyFill="1" applyBorder="1" applyAlignment="1">
      <alignment horizontal="center" vertical="center"/>
    </xf>
    <xf numFmtId="0" fontId="11" fillId="9" borderId="9" xfId="11" applyFont="1" applyFill="1" applyBorder="1" applyAlignment="1">
      <alignment horizontal="center" vertical="center"/>
    </xf>
    <xf numFmtId="0" fontId="11" fillId="9" borderId="10" xfId="11" applyFont="1" applyFill="1" applyBorder="1" applyAlignment="1">
      <alignment horizontal="center" vertical="center"/>
    </xf>
    <xf numFmtId="0" fontId="11" fillId="9" borderId="8" xfId="11" applyFont="1" applyFill="1" applyBorder="1" applyAlignment="1">
      <alignment horizontal="center" vertical="center"/>
    </xf>
    <xf numFmtId="0" fontId="11" fillId="9" borderId="9" xfId="11" applyFont="1" applyFill="1" applyBorder="1" applyAlignment="1">
      <alignment vertical="center"/>
    </xf>
    <xf numFmtId="0" fontId="11" fillId="9" borderId="10" xfId="11" applyFont="1" applyFill="1" applyBorder="1" applyAlignment="1">
      <alignment vertical="center"/>
    </xf>
    <xf numFmtId="0" fontId="11" fillId="9" borderId="8" xfId="11" applyFont="1" applyFill="1" applyBorder="1" applyAlignment="1">
      <alignment vertical="center"/>
    </xf>
    <xf numFmtId="0" fontId="49" fillId="30" borderId="0" xfId="11" applyFont="1" applyFill="1" applyBorder="1" applyAlignment="1">
      <alignment horizontal="center" vertical="center"/>
    </xf>
    <xf numFmtId="0" fontId="49" fillId="30" borderId="38" xfId="11" applyFont="1" applyFill="1" applyBorder="1" applyAlignment="1">
      <alignment horizontal="center" vertical="center"/>
    </xf>
    <xf numFmtId="0" fontId="49" fillId="27" borderId="4" xfId="11" applyFont="1" applyFill="1" applyBorder="1" applyAlignment="1">
      <alignment horizontal="center" vertical="center" wrapText="1"/>
    </xf>
    <xf numFmtId="0" fontId="49" fillId="27" borderId="0" xfId="11" applyFont="1" applyFill="1" applyBorder="1" applyAlignment="1">
      <alignment horizontal="center" vertical="center"/>
    </xf>
    <xf numFmtId="0" fontId="49" fillId="27" borderId="38" xfId="11" applyFont="1" applyFill="1" applyBorder="1" applyAlignment="1">
      <alignment horizontal="center" vertical="center"/>
    </xf>
    <xf numFmtId="0" fontId="11" fillId="29" borderId="9" xfId="11" applyFont="1" applyFill="1" applyBorder="1" applyAlignment="1">
      <alignment horizontal="center" vertical="center"/>
    </xf>
    <xf numFmtId="0" fontId="11" fillId="29" borderId="10" xfId="11" applyFont="1" applyFill="1" applyBorder="1" applyAlignment="1">
      <alignment horizontal="center" vertical="center"/>
    </xf>
    <xf numFmtId="0" fontId="11" fillId="29" borderId="8" xfId="11" applyFont="1" applyFill="1" applyBorder="1" applyAlignment="1">
      <alignment horizontal="center" vertical="center"/>
    </xf>
    <xf numFmtId="0" fontId="11" fillId="29" borderId="9" xfId="11" applyFont="1" applyFill="1" applyBorder="1" applyAlignment="1">
      <alignment vertical="center"/>
    </xf>
    <xf numFmtId="0" fontId="11" fillId="29" borderId="10" xfId="11" applyFont="1" applyFill="1" applyBorder="1" applyAlignment="1">
      <alignment vertical="center"/>
    </xf>
    <xf numFmtId="0" fontId="11" fillId="29" borderId="8" xfId="11" applyFont="1" applyFill="1" applyBorder="1" applyAlignment="1">
      <alignment vertical="center"/>
    </xf>
    <xf numFmtId="0" fontId="49" fillId="14" borderId="38" xfId="11" applyFont="1" applyFill="1" applyBorder="1" applyAlignment="1">
      <alignment horizontal="center" vertical="center"/>
    </xf>
    <xf numFmtId="0" fontId="47" fillId="26" borderId="1" xfId="11" applyFill="1" applyBorder="1" applyAlignment="1">
      <alignment horizontal="center" vertical="center"/>
    </xf>
    <xf numFmtId="0" fontId="11" fillId="28" borderId="1" xfId="11" applyFont="1" applyFill="1" applyBorder="1" applyAlignment="1">
      <alignment horizontal="center" vertical="center"/>
    </xf>
    <xf numFmtId="0" fontId="11" fillId="28" borderId="1" xfId="11" applyFont="1" applyFill="1" applyBorder="1" applyAlignment="1">
      <alignment vertical="center"/>
    </xf>
    <xf numFmtId="41" fontId="49" fillId="23" borderId="0" xfId="12" applyFont="1" applyFill="1" applyBorder="1" applyAlignment="1">
      <alignment horizontal="center" vertical="center"/>
    </xf>
    <xf numFmtId="0" fontId="49" fillId="22" borderId="4" xfId="11" applyFont="1" applyFill="1" applyBorder="1" applyAlignment="1">
      <alignment horizontal="center" vertical="center"/>
    </xf>
    <xf numFmtId="0" fontId="52" fillId="9" borderId="9" xfId="11" applyFont="1" applyFill="1" applyBorder="1" applyAlignment="1">
      <alignment horizontal="center" vertical="center"/>
    </xf>
    <xf numFmtId="0" fontId="52" fillId="9" borderId="10" xfId="11" applyFont="1" applyFill="1" applyBorder="1" applyAlignment="1">
      <alignment horizontal="center" vertical="center"/>
    </xf>
    <xf numFmtId="0" fontId="52" fillId="9" borderId="8" xfId="11" applyFont="1" applyFill="1" applyBorder="1" applyAlignment="1">
      <alignment horizontal="center" vertical="center"/>
    </xf>
    <xf numFmtId="0" fontId="52" fillId="9" borderId="9" xfId="11" applyFont="1" applyFill="1" applyBorder="1" applyAlignment="1">
      <alignment vertical="center"/>
    </xf>
    <xf numFmtId="0" fontId="52" fillId="9" borderId="10" xfId="11" applyFont="1" applyFill="1" applyBorder="1" applyAlignment="1">
      <alignment vertical="center"/>
    </xf>
    <xf numFmtId="0" fontId="52" fillId="9" borderId="8" xfId="11" applyFont="1" applyFill="1" applyBorder="1" applyAlignment="1">
      <alignment vertical="center"/>
    </xf>
    <xf numFmtId="0" fontId="10" fillId="0" borderId="10" xfId="11" applyFont="1" applyBorder="1" applyAlignment="1">
      <alignment vertical="center"/>
    </xf>
    <xf numFmtId="0" fontId="10" fillId="9" borderId="9" xfId="11" applyFont="1" applyFill="1" applyBorder="1" applyAlignment="1">
      <alignment vertical="center"/>
    </xf>
    <xf numFmtId="0" fontId="10" fillId="9" borderId="10" xfId="11" applyFont="1" applyFill="1" applyBorder="1" applyAlignment="1">
      <alignment vertical="center"/>
    </xf>
    <xf numFmtId="0" fontId="10" fillId="9" borderId="8" xfId="11" applyFont="1" applyFill="1" applyBorder="1" applyAlignment="1">
      <alignment vertical="center"/>
    </xf>
    <xf numFmtId="0" fontId="51" fillId="18" borderId="38" xfId="11" applyFont="1" applyFill="1" applyBorder="1" applyAlignment="1">
      <alignment horizontal="center" vertical="center"/>
    </xf>
    <xf numFmtId="0" fontId="11" fillId="28" borderId="8" xfId="11" applyFont="1" applyFill="1" applyBorder="1" applyAlignment="1">
      <alignment horizontal="center" vertical="center"/>
    </xf>
    <xf numFmtId="0" fontId="11" fillId="28" borderId="8" xfId="11" applyFont="1" applyFill="1" applyBorder="1" applyAlignment="1">
      <alignment vertical="center"/>
    </xf>
    <xf numFmtId="0" fontId="52" fillId="18" borderId="1" xfId="11" applyFont="1" applyFill="1" applyBorder="1" applyAlignment="1">
      <alignment horizontal="center" vertical="center"/>
    </xf>
    <xf numFmtId="0" fontId="10" fillId="0" borderId="9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 vertical="center"/>
    </xf>
    <xf numFmtId="0" fontId="55" fillId="0" borderId="9" xfId="11" applyFont="1" applyBorder="1" applyAlignment="1">
      <alignment horizontal="center" vertical="center" wrapText="1"/>
    </xf>
    <xf numFmtId="0" fontId="55" fillId="0" borderId="10" xfId="11" applyFont="1" applyBorder="1" applyAlignment="1">
      <alignment horizontal="center" vertical="center"/>
    </xf>
    <xf numFmtId="0" fontId="55" fillId="0" borderId="8" xfId="11" applyFont="1" applyBorder="1" applyAlignment="1">
      <alignment horizontal="center" vertical="center"/>
    </xf>
    <xf numFmtId="0" fontId="55" fillId="0" borderId="9" xfId="11" applyFont="1" applyBorder="1" applyAlignment="1">
      <alignment vertical="center" wrapText="1"/>
    </xf>
    <xf numFmtId="0" fontId="55" fillId="0" borderId="10" xfId="11" applyFont="1" applyBorder="1" applyAlignment="1">
      <alignment vertical="center"/>
    </xf>
    <xf numFmtId="0" fontId="55" fillId="0" borderId="8" xfId="11" applyFont="1" applyBorder="1" applyAlignment="1">
      <alignment vertical="center"/>
    </xf>
    <xf numFmtId="0" fontId="11" fillId="26" borderId="1" xfId="11" applyFont="1" applyFill="1" applyBorder="1" applyAlignment="1">
      <alignment horizontal="center" vertical="center"/>
    </xf>
    <xf numFmtId="0" fontId="11" fillId="26" borderId="1" xfId="11" applyFont="1" applyFill="1" applyBorder="1" applyAlignment="1">
      <alignment vertical="center"/>
    </xf>
    <xf numFmtId="0" fontId="49" fillId="25" borderId="4" xfId="11" applyFont="1" applyFill="1" applyBorder="1" applyAlignment="1">
      <alignment horizontal="center" vertical="center"/>
    </xf>
    <xf numFmtId="0" fontId="10" fillId="26" borderId="1" xfId="11" applyFont="1" applyFill="1" applyBorder="1" applyAlignment="1">
      <alignment horizontal="center" vertical="center"/>
    </xf>
    <xf numFmtId="0" fontId="50" fillId="18" borderId="1" xfId="11" applyFont="1" applyFill="1" applyBorder="1" applyAlignment="1">
      <alignment horizontal="center" vertical="center"/>
    </xf>
    <xf numFmtId="0" fontId="10" fillId="26" borderId="1" xfId="11" applyFont="1" applyFill="1" applyBorder="1" applyAlignment="1">
      <alignment vertical="center"/>
    </xf>
    <xf numFmtId="0" fontId="10" fillId="22" borderId="1" xfId="11" applyFont="1" applyFill="1" applyBorder="1" applyAlignment="1">
      <alignment horizontal="center" vertical="center"/>
    </xf>
    <xf numFmtId="0" fontId="56" fillId="15" borderId="1" xfId="11" applyFont="1" applyFill="1" applyBorder="1" applyAlignment="1">
      <alignment vertical="center"/>
    </xf>
    <xf numFmtId="0" fontId="57" fillId="24" borderId="4" xfId="11" applyFont="1" applyFill="1" applyBorder="1" applyAlignment="1">
      <alignment horizontal="center" vertical="center"/>
    </xf>
    <xf numFmtId="0" fontId="57" fillId="24" borderId="0" xfId="11" applyFont="1" applyFill="1" applyBorder="1" applyAlignment="1">
      <alignment horizontal="center" vertical="center"/>
    </xf>
    <xf numFmtId="0" fontId="51" fillId="18" borderId="4" xfId="11" applyFont="1" applyFill="1" applyBorder="1" applyAlignment="1">
      <alignment horizontal="center" vertical="center" wrapText="1"/>
    </xf>
    <xf numFmtId="0" fontId="51" fillId="18" borderId="0" xfId="11" applyFont="1" applyFill="1" applyBorder="1" applyAlignment="1">
      <alignment horizontal="center" vertical="center" wrapText="1"/>
    </xf>
    <xf numFmtId="0" fontId="57" fillId="22" borderId="4" xfId="11" applyFont="1" applyFill="1" applyBorder="1" applyAlignment="1">
      <alignment horizontal="center" vertical="center" wrapText="1"/>
    </xf>
    <xf numFmtId="0" fontId="57" fillId="22" borderId="0" xfId="11" applyFont="1" applyFill="1" applyBorder="1" applyAlignment="1">
      <alignment horizontal="center" vertical="center" wrapText="1"/>
    </xf>
    <xf numFmtId="0" fontId="57" fillId="22" borderId="38" xfId="11" applyFont="1" applyFill="1" applyBorder="1" applyAlignment="1">
      <alignment horizontal="center" vertical="center" wrapText="1"/>
    </xf>
    <xf numFmtId="0" fontId="47" fillId="9" borderId="9" xfId="11" applyFill="1" applyBorder="1" applyAlignment="1">
      <alignment horizontal="center" vertical="center"/>
    </xf>
    <xf numFmtId="0" fontId="47" fillId="9" borderId="10" xfId="11" applyFill="1" applyBorder="1" applyAlignment="1">
      <alignment horizontal="center" vertical="center"/>
    </xf>
    <xf numFmtId="0" fontId="47" fillId="9" borderId="8" xfId="11" applyFill="1" applyBorder="1" applyAlignment="1">
      <alignment horizontal="center" vertical="center"/>
    </xf>
    <xf numFmtId="0" fontId="53" fillId="9" borderId="9" xfId="11" applyFont="1" applyFill="1" applyBorder="1" applyAlignment="1">
      <alignment horizontal="center" vertical="center" wrapText="1" shrinkToFit="1"/>
    </xf>
    <xf numFmtId="0" fontId="55" fillId="9" borderId="10" xfId="11" applyFont="1" applyFill="1" applyBorder="1" applyAlignment="1">
      <alignment horizontal="center" vertical="center" shrinkToFit="1"/>
    </xf>
    <xf numFmtId="0" fontId="55" fillId="9" borderId="8" xfId="11" applyFont="1" applyFill="1" applyBorder="1" applyAlignment="1">
      <alignment horizontal="center" vertical="center" shrinkToFit="1"/>
    </xf>
    <xf numFmtId="0" fontId="53" fillId="9" borderId="9" xfId="11" applyFont="1" applyFill="1" applyBorder="1" applyAlignment="1">
      <alignment vertical="center" wrapText="1" shrinkToFit="1"/>
    </xf>
    <xf numFmtId="0" fontId="55" fillId="9" borderId="10" xfId="11" applyFont="1" applyFill="1" applyBorder="1" applyAlignment="1">
      <alignment vertical="center" shrinkToFit="1"/>
    </xf>
    <xf numFmtId="0" fontId="55" fillId="9" borderId="8" xfId="11" applyFont="1" applyFill="1" applyBorder="1" applyAlignment="1">
      <alignment vertical="center" shrinkToFit="1"/>
    </xf>
    <xf numFmtId="0" fontId="47" fillId="9" borderId="1" xfId="11" applyFill="1" applyBorder="1" applyAlignment="1">
      <alignment horizontal="center" vertical="center"/>
    </xf>
    <xf numFmtId="0" fontId="10" fillId="9" borderId="9" xfId="11" applyFont="1" applyFill="1" applyBorder="1" applyAlignment="1">
      <alignment horizontal="center" vertical="center"/>
    </xf>
    <xf numFmtId="0" fontId="10" fillId="9" borderId="10" xfId="11" applyFont="1" applyFill="1" applyBorder="1" applyAlignment="1">
      <alignment horizontal="center" vertical="center"/>
    </xf>
    <xf numFmtId="0" fontId="10" fillId="9" borderId="8" xfId="11" applyFont="1" applyFill="1" applyBorder="1" applyAlignment="1">
      <alignment horizontal="center" vertical="center"/>
    </xf>
    <xf numFmtId="0" fontId="49" fillId="10" borderId="0" xfId="11" applyFont="1" applyFill="1" applyBorder="1" applyAlignment="1">
      <alignment horizontal="center" vertical="center" wrapText="1"/>
    </xf>
    <xf numFmtId="0" fontId="49" fillId="21" borderId="4" xfId="11" applyFont="1" applyFill="1" applyBorder="1" applyAlignment="1">
      <alignment horizontal="center" vertical="center"/>
    </xf>
    <xf numFmtId="0" fontId="51" fillId="12" borderId="0" xfId="11" applyFont="1" applyFill="1" applyBorder="1" applyAlignment="1">
      <alignment horizontal="center" vertical="center"/>
    </xf>
    <xf numFmtId="0" fontId="51" fillId="12" borderId="38" xfId="11" applyFont="1" applyFill="1" applyBorder="1" applyAlignment="1">
      <alignment horizontal="center" vertical="center"/>
    </xf>
    <xf numFmtId="0" fontId="10" fillId="9" borderId="1" xfId="11" applyFont="1" applyFill="1" applyBorder="1" applyAlignment="1">
      <alignment horizontal="center" vertical="center"/>
    </xf>
    <xf numFmtId="0" fontId="10" fillId="16" borderId="1" xfId="11" applyFont="1" applyFill="1" applyBorder="1" applyAlignment="1">
      <alignment horizontal="center" vertical="center"/>
    </xf>
    <xf numFmtId="0" fontId="47" fillId="16" borderId="3" xfId="11" applyFill="1" applyBorder="1" applyAlignment="1">
      <alignment horizontal="center" vertical="center"/>
    </xf>
    <xf numFmtId="0" fontId="47" fillId="16" borderId="33" xfId="11" applyFill="1" applyBorder="1" applyAlignment="1">
      <alignment horizontal="center" vertical="center"/>
    </xf>
    <xf numFmtId="0" fontId="47" fillId="16" borderId="51" xfId="11" applyFill="1" applyBorder="1" applyAlignment="1">
      <alignment horizontal="center" vertical="center"/>
    </xf>
    <xf numFmtId="0" fontId="47" fillId="16" borderId="42" xfId="11" applyFill="1" applyBorder="1" applyAlignment="1">
      <alignment horizontal="center" vertical="center"/>
    </xf>
    <xf numFmtId="0" fontId="47" fillId="16" borderId="1" xfId="11" applyFill="1" applyBorder="1" applyAlignment="1">
      <alignment horizontal="center" vertical="center"/>
    </xf>
    <xf numFmtId="0" fontId="47" fillId="16" borderId="9" xfId="11" applyFill="1" applyBorder="1" applyAlignment="1">
      <alignment horizontal="center" vertical="center"/>
    </xf>
    <xf numFmtId="0" fontId="47" fillId="16" borderId="10" xfId="11" applyFill="1" applyBorder="1" applyAlignment="1">
      <alignment horizontal="center" vertical="center"/>
    </xf>
    <xf numFmtId="0" fontId="47" fillId="16" borderId="8" xfId="11" applyFill="1" applyBorder="1" applyAlignment="1">
      <alignment horizontal="center" vertical="center"/>
    </xf>
    <xf numFmtId="0" fontId="47" fillId="0" borderId="4" xfId="11" applyBorder="1" applyAlignment="1">
      <alignment horizontal="center" vertical="center"/>
    </xf>
    <xf numFmtId="0" fontId="47" fillId="16" borderId="2" xfId="11" applyFill="1" applyBorder="1" applyAlignment="1">
      <alignment horizontal="center" vertical="center"/>
    </xf>
    <xf numFmtId="0" fontId="47" fillId="16" borderId="50" xfId="1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0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42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0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4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3">
    <cellStyle name="쉼표 [0]" xfId="10" builtinId="6"/>
    <cellStyle name="쉼표 [0] 2" xfId="12"/>
    <cellStyle name="쉼표 [0] 2 2" xfId="9"/>
    <cellStyle name="표준" xfId="0" builtinId="0"/>
    <cellStyle name="표준 16" xfId="4"/>
    <cellStyle name="표준 2" xfId="3"/>
    <cellStyle name="표준 2 2" xfId="1"/>
    <cellStyle name="표준 2 2 2 3" xfId="8"/>
    <cellStyle name="표준 2 3" xfId="11"/>
    <cellStyle name="표준 3" xfId="5"/>
    <cellStyle name="표준 34" xfId="7"/>
    <cellStyle name="표준 4" xfId="6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270933</xdr:colOff>
      <xdr:row>71</xdr:row>
      <xdr:rowOff>9313</xdr:rowOff>
    </xdr:from>
    <xdr:to>
      <xdr:col>38</xdr:col>
      <xdr:colOff>270933</xdr:colOff>
      <xdr:row>88</xdr:row>
      <xdr:rowOff>41846</xdr:rowOff>
    </xdr:to>
    <xdr:cxnSp macro="">
      <xdr:nvCxnSpPr>
        <xdr:cNvPr id="2" name="직선 연결선 1"/>
        <xdr:cNvCxnSpPr/>
      </xdr:nvCxnSpPr>
      <xdr:spPr>
        <a:xfrm>
          <a:off x="13463058" y="8210338"/>
          <a:ext cx="0" cy="1947058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10</xdr:row>
      <xdr:rowOff>33866</xdr:rowOff>
    </xdr:from>
    <xdr:to>
      <xdr:col>32</xdr:col>
      <xdr:colOff>254000</xdr:colOff>
      <xdr:row>16</xdr:row>
      <xdr:rowOff>40533</xdr:rowOff>
    </xdr:to>
    <xdr:cxnSp macro="">
      <xdr:nvCxnSpPr>
        <xdr:cNvPr id="3" name="직선 연결선 2"/>
        <xdr:cNvCxnSpPr/>
      </xdr:nvCxnSpPr>
      <xdr:spPr>
        <a:xfrm>
          <a:off x="11731625" y="1691216"/>
          <a:ext cx="0" cy="654367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123373</xdr:colOff>
      <xdr:row>11</xdr:row>
      <xdr:rowOff>13857</xdr:rowOff>
    </xdr:from>
    <xdr:to>
      <xdr:col>32</xdr:col>
      <xdr:colOff>123373</xdr:colOff>
      <xdr:row>95</xdr:row>
      <xdr:rowOff>13723</xdr:rowOff>
    </xdr:to>
    <xdr:cxnSp macro="">
      <xdr:nvCxnSpPr>
        <xdr:cNvPr id="4" name="직선 연결선 3"/>
        <xdr:cNvCxnSpPr/>
      </xdr:nvCxnSpPr>
      <xdr:spPr>
        <a:xfrm>
          <a:off x="11600998" y="1709307"/>
          <a:ext cx="0" cy="9134341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8467</xdr:colOff>
      <xdr:row>88</xdr:row>
      <xdr:rowOff>26247</xdr:rowOff>
    </xdr:from>
    <xdr:to>
      <xdr:col>32</xdr:col>
      <xdr:colOff>8467</xdr:colOff>
      <xdr:row>95</xdr:row>
      <xdr:rowOff>1180</xdr:rowOff>
    </xdr:to>
    <xdr:cxnSp macro="">
      <xdr:nvCxnSpPr>
        <xdr:cNvPr id="5" name="직선 연결선 4"/>
        <xdr:cNvCxnSpPr/>
      </xdr:nvCxnSpPr>
      <xdr:spPr>
        <a:xfrm>
          <a:off x="11486092" y="10141797"/>
          <a:ext cx="0" cy="689308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253999</xdr:colOff>
      <xdr:row>53</xdr:row>
      <xdr:rowOff>9312</xdr:rowOff>
    </xdr:from>
    <xdr:to>
      <xdr:col>37</xdr:col>
      <xdr:colOff>253999</xdr:colOff>
      <xdr:row>58</xdr:row>
      <xdr:rowOff>22312</xdr:rowOff>
    </xdr:to>
    <xdr:cxnSp macro="">
      <xdr:nvCxnSpPr>
        <xdr:cNvPr id="6" name="직선 연결선 5"/>
        <xdr:cNvCxnSpPr/>
      </xdr:nvCxnSpPr>
      <xdr:spPr>
        <a:xfrm>
          <a:off x="13160374" y="6248187"/>
          <a:ext cx="0" cy="622600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237067</xdr:colOff>
      <xdr:row>63</xdr:row>
      <xdr:rowOff>143934</xdr:rowOff>
    </xdr:from>
    <xdr:to>
      <xdr:col>39</xdr:col>
      <xdr:colOff>33867</xdr:colOff>
      <xdr:row>66</xdr:row>
      <xdr:rowOff>93134</xdr:rowOff>
    </xdr:to>
    <xdr:cxnSp macro="">
      <xdr:nvCxnSpPr>
        <xdr:cNvPr id="7" name="꺾인 연결선 6"/>
        <xdr:cNvCxnSpPr/>
      </xdr:nvCxnSpPr>
      <xdr:spPr>
        <a:xfrm>
          <a:off x="13143442" y="7392459"/>
          <a:ext cx="368300" cy="2921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182939</xdr:colOff>
      <xdr:row>3</xdr:row>
      <xdr:rowOff>0</xdr:rowOff>
    </xdr:from>
    <xdr:to>
      <xdr:col>21</xdr:col>
      <xdr:colOff>119609</xdr:colOff>
      <xdr:row>3</xdr:row>
      <xdr:rowOff>186267</xdr:rowOff>
    </xdr:to>
    <xdr:sp macro="" textlink="">
      <xdr:nvSpPr>
        <xdr:cNvPr id="8" name="이등변 삼각형 7"/>
        <xdr:cNvSpPr/>
      </xdr:nvSpPr>
      <xdr:spPr>
        <a:xfrm rot="10800000">
          <a:off x="10620375" y="628650"/>
          <a:ext cx="0" cy="186267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21</xdr:col>
      <xdr:colOff>13608</xdr:colOff>
      <xdr:row>3</xdr:row>
      <xdr:rowOff>203200</xdr:rowOff>
    </xdr:from>
    <xdr:to>
      <xdr:col>21</xdr:col>
      <xdr:colOff>13608</xdr:colOff>
      <xdr:row>94</xdr:row>
      <xdr:rowOff>27800</xdr:rowOff>
    </xdr:to>
    <xdr:cxnSp macro="">
      <xdr:nvCxnSpPr>
        <xdr:cNvPr id="9" name="직선 연결선 8"/>
        <xdr:cNvCxnSpPr/>
      </xdr:nvCxnSpPr>
      <xdr:spPr>
        <a:xfrm>
          <a:off x="10620375" y="831850"/>
          <a:ext cx="0" cy="9987775"/>
        </a:xfrm>
        <a:prstGeom prst="line">
          <a:avLst/>
        </a:prstGeom>
        <a:ln w="28575">
          <a:solidFill>
            <a:srgbClr val="0000FF"/>
          </a:solidFill>
          <a:prstDash val="dash"/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245533</xdr:colOff>
      <xdr:row>26</xdr:row>
      <xdr:rowOff>25399</xdr:rowOff>
    </xdr:from>
    <xdr:to>
      <xdr:col>40</xdr:col>
      <xdr:colOff>245533</xdr:colOff>
      <xdr:row>32</xdr:row>
      <xdr:rowOff>32066</xdr:rowOff>
    </xdr:to>
    <xdr:cxnSp macro="">
      <xdr:nvCxnSpPr>
        <xdr:cNvPr id="10" name="직선 연결선 9"/>
        <xdr:cNvCxnSpPr/>
      </xdr:nvCxnSpPr>
      <xdr:spPr>
        <a:xfrm>
          <a:off x="14009158" y="3340099"/>
          <a:ext cx="0" cy="654367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262466</xdr:colOff>
      <xdr:row>35</xdr:row>
      <xdr:rowOff>16933</xdr:rowOff>
    </xdr:from>
    <xdr:to>
      <xdr:col>38</xdr:col>
      <xdr:colOff>262466</xdr:colOff>
      <xdr:row>41</xdr:row>
      <xdr:rowOff>15133</xdr:rowOff>
    </xdr:to>
    <xdr:cxnSp macro="">
      <xdr:nvCxnSpPr>
        <xdr:cNvPr id="11" name="직선 연결선 10"/>
        <xdr:cNvCxnSpPr/>
      </xdr:nvCxnSpPr>
      <xdr:spPr>
        <a:xfrm>
          <a:off x="13454591" y="4303183"/>
          <a:ext cx="0" cy="655425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245533</xdr:colOff>
      <xdr:row>36</xdr:row>
      <xdr:rowOff>0</xdr:rowOff>
    </xdr:from>
    <xdr:to>
      <xdr:col>41</xdr:col>
      <xdr:colOff>245533</xdr:colOff>
      <xdr:row>43</xdr:row>
      <xdr:rowOff>32200</xdr:rowOff>
    </xdr:to>
    <xdr:cxnSp macro="">
      <xdr:nvCxnSpPr>
        <xdr:cNvPr id="12" name="직선 연결선 11"/>
        <xdr:cNvCxnSpPr/>
      </xdr:nvCxnSpPr>
      <xdr:spPr>
        <a:xfrm>
          <a:off x="14294908" y="4324350"/>
          <a:ext cx="0" cy="937075"/>
        </a:xfrm>
        <a:prstGeom prst="line">
          <a:avLst/>
        </a:prstGeom>
        <a:ln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134469</xdr:colOff>
      <xdr:row>75</xdr:row>
      <xdr:rowOff>152400</xdr:rowOff>
    </xdr:from>
    <xdr:to>
      <xdr:col>47</xdr:col>
      <xdr:colOff>71717</xdr:colOff>
      <xdr:row>80</xdr:row>
      <xdr:rowOff>17929</xdr:rowOff>
    </xdr:to>
    <xdr:sp macro="" textlink="">
      <xdr:nvSpPr>
        <xdr:cNvPr id="13" name="직사각형 12"/>
        <xdr:cNvSpPr/>
      </xdr:nvSpPr>
      <xdr:spPr>
        <a:xfrm>
          <a:off x="13898094" y="8724900"/>
          <a:ext cx="1937498" cy="475129"/>
        </a:xfrm>
        <a:prstGeom prst="rect">
          <a:avLst/>
        </a:prstGeom>
        <a:solidFill>
          <a:schemeClr val="tx1">
            <a:alpha val="30000"/>
          </a:schemeClr>
        </a:solidFill>
        <a:ln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42</xdr:col>
      <xdr:colOff>80682</xdr:colOff>
      <xdr:row>72</xdr:row>
      <xdr:rowOff>89647</xdr:rowOff>
    </xdr:from>
    <xdr:ext cx="3192734" cy="336246"/>
    <xdr:sp macro="" textlink="">
      <xdr:nvSpPr>
        <xdr:cNvPr id="14" name="TextBox 13"/>
        <xdr:cNvSpPr txBox="1"/>
      </xdr:nvSpPr>
      <xdr:spPr>
        <a:xfrm>
          <a:off x="14415807" y="8328772"/>
          <a:ext cx="3192734" cy="33624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 b="1"/>
            <a:t>MBR </a:t>
          </a:r>
          <a:r>
            <a:rPr lang="ko-KR" altLang="en-US" sz="1100" b="1"/>
            <a:t>시운전시 앞뒤로는 정상 구동을 해봐야한다</a:t>
          </a:r>
          <a:r>
            <a:rPr lang="en-US" altLang="ko-KR" sz="1100" b="1"/>
            <a:t>.</a:t>
          </a:r>
          <a:endParaRPr lang="ko-KR" altLang="en-US" sz="1100" b="1"/>
        </a:p>
      </xdr:txBody>
    </xdr:sp>
    <xdr:clientData/>
  </xdr:oneCellAnchor>
  <xdr:twoCellAnchor>
    <xdr:from>
      <xdr:col>55</xdr:col>
      <xdr:colOff>986117</xdr:colOff>
      <xdr:row>81</xdr:row>
      <xdr:rowOff>224117</xdr:rowOff>
    </xdr:from>
    <xdr:to>
      <xdr:col>56</xdr:col>
      <xdr:colOff>1380565</xdr:colOff>
      <xdr:row>87</xdr:row>
      <xdr:rowOff>53788</xdr:rowOff>
    </xdr:to>
    <xdr:sp macro="" textlink="">
      <xdr:nvSpPr>
        <xdr:cNvPr id="15" name="직사각형 14"/>
        <xdr:cNvSpPr/>
      </xdr:nvSpPr>
      <xdr:spPr>
        <a:xfrm>
          <a:off x="19035992" y="9444317"/>
          <a:ext cx="1880348" cy="477371"/>
        </a:xfrm>
        <a:prstGeom prst="rect">
          <a:avLst/>
        </a:prstGeom>
        <a:solidFill>
          <a:schemeClr val="tx1">
            <a:alpha val="30000"/>
          </a:schemeClr>
        </a:solidFill>
        <a:ln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55</xdr:col>
      <xdr:colOff>914400</xdr:colOff>
      <xdr:row>81</xdr:row>
      <xdr:rowOff>26893</xdr:rowOff>
    </xdr:from>
    <xdr:ext cx="846129" cy="336246"/>
    <xdr:sp macro="" textlink="">
      <xdr:nvSpPr>
        <xdr:cNvPr id="16" name="TextBox 15"/>
        <xdr:cNvSpPr txBox="1"/>
      </xdr:nvSpPr>
      <xdr:spPr>
        <a:xfrm>
          <a:off x="18964275" y="9247093"/>
          <a:ext cx="846129" cy="33624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 b="1"/>
            <a:t>예상 대수</a:t>
          </a:r>
          <a:r>
            <a:rPr lang="en-US" altLang="ko-KR" sz="1100" b="1"/>
            <a:t>?</a:t>
          </a:r>
          <a:endParaRPr lang="ko-KR" altLang="en-US" sz="1100" b="1"/>
        </a:p>
      </xdr:txBody>
    </xdr:sp>
    <xdr:clientData/>
  </xdr:oneCellAnchor>
  <xdr:twoCellAnchor>
    <xdr:from>
      <xdr:col>47</xdr:col>
      <xdr:colOff>44823</xdr:colOff>
      <xdr:row>27</xdr:row>
      <xdr:rowOff>107577</xdr:rowOff>
    </xdr:from>
    <xdr:to>
      <xdr:col>53</xdr:col>
      <xdr:colOff>259977</xdr:colOff>
      <xdr:row>31</xdr:row>
      <xdr:rowOff>8965</xdr:rowOff>
    </xdr:to>
    <xdr:sp macro="" textlink="">
      <xdr:nvSpPr>
        <xdr:cNvPr id="17" name="직사각형 16"/>
        <xdr:cNvSpPr/>
      </xdr:nvSpPr>
      <xdr:spPr>
        <a:xfrm>
          <a:off x="15808698" y="3460377"/>
          <a:ext cx="1929654" cy="472888"/>
        </a:xfrm>
        <a:prstGeom prst="rect">
          <a:avLst/>
        </a:prstGeom>
        <a:solidFill>
          <a:schemeClr val="tx1">
            <a:alpha val="30000"/>
          </a:schemeClr>
        </a:solidFill>
        <a:ln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46</xdr:col>
      <xdr:colOff>251012</xdr:colOff>
      <xdr:row>24</xdr:row>
      <xdr:rowOff>233082</xdr:rowOff>
    </xdr:from>
    <xdr:ext cx="2358531" cy="336246"/>
    <xdr:sp macro="" textlink="">
      <xdr:nvSpPr>
        <xdr:cNvPr id="18" name="TextBox 17"/>
        <xdr:cNvSpPr txBox="1"/>
      </xdr:nvSpPr>
      <xdr:spPr>
        <a:xfrm>
          <a:off x="15729137" y="3262032"/>
          <a:ext cx="2358531" cy="33624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 b="1"/>
            <a:t>자동 외관검사 </a:t>
          </a:r>
          <a:r>
            <a:rPr lang="en-US" altLang="ko-KR" sz="1100" b="1"/>
            <a:t>9</a:t>
          </a:r>
          <a:r>
            <a:rPr lang="ko-KR" altLang="en-US" sz="1100" b="1"/>
            <a:t>월 인터페이스 계획</a:t>
          </a:r>
        </a:p>
      </xdr:txBody>
    </xdr:sp>
    <xdr:clientData/>
  </xdr:oneCellAnchor>
  <xdr:twoCellAnchor>
    <xdr:from>
      <xdr:col>47</xdr:col>
      <xdr:colOff>44823</xdr:colOff>
      <xdr:row>18</xdr:row>
      <xdr:rowOff>125507</xdr:rowOff>
    </xdr:from>
    <xdr:to>
      <xdr:col>53</xdr:col>
      <xdr:colOff>259977</xdr:colOff>
      <xdr:row>22</xdr:row>
      <xdr:rowOff>26895</xdr:rowOff>
    </xdr:to>
    <xdr:sp macro="" textlink="">
      <xdr:nvSpPr>
        <xdr:cNvPr id="19" name="직사각형 18"/>
        <xdr:cNvSpPr/>
      </xdr:nvSpPr>
      <xdr:spPr>
        <a:xfrm>
          <a:off x="15808698" y="2506757"/>
          <a:ext cx="1929654" cy="472888"/>
        </a:xfrm>
        <a:prstGeom prst="rect">
          <a:avLst/>
        </a:prstGeom>
        <a:solidFill>
          <a:schemeClr val="tx1">
            <a:alpha val="30000"/>
          </a:schemeClr>
        </a:solidFill>
        <a:ln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46</xdr:col>
      <xdr:colOff>251012</xdr:colOff>
      <xdr:row>16</xdr:row>
      <xdr:rowOff>1</xdr:rowOff>
    </xdr:from>
    <xdr:ext cx="2430730" cy="336246"/>
    <xdr:sp macro="" textlink="">
      <xdr:nvSpPr>
        <xdr:cNvPr id="20" name="TextBox 19"/>
        <xdr:cNvSpPr txBox="1"/>
      </xdr:nvSpPr>
      <xdr:spPr>
        <a:xfrm>
          <a:off x="15729137" y="2305051"/>
          <a:ext cx="2430730" cy="33624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 b="1"/>
            <a:t>자동 트리밍 </a:t>
          </a:r>
          <a:r>
            <a:rPr lang="en-US" altLang="ko-KR" sz="1100" b="1"/>
            <a:t>7 ~ 8</a:t>
          </a:r>
          <a:r>
            <a:rPr lang="ko-KR" altLang="en-US" sz="1100" b="1"/>
            <a:t>월 인터페이스 계획</a:t>
          </a:r>
        </a:p>
      </xdr:txBody>
    </xdr:sp>
    <xdr:clientData/>
  </xdr:oneCellAnchor>
  <xdr:twoCellAnchor>
    <xdr:from>
      <xdr:col>53</xdr:col>
      <xdr:colOff>251013</xdr:colOff>
      <xdr:row>14</xdr:row>
      <xdr:rowOff>8965</xdr:rowOff>
    </xdr:from>
    <xdr:to>
      <xdr:col>55</xdr:col>
      <xdr:colOff>53789</xdr:colOff>
      <xdr:row>18</xdr:row>
      <xdr:rowOff>35858</xdr:rowOff>
    </xdr:to>
    <xdr:sp macro="" textlink="">
      <xdr:nvSpPr>
        <xdr:cNvPr id="21" name="폭발 1 20"/>
        <xdr:cNvSpPr/>
      </xdr:nvSpPr>
      <xdr:spPr>
        <a:xfrm>
          <a:off x="17729388" y="2028265"/>
          <a:ext cx="374276" cy="388843"/>
        </a:xfrm>
        <a:prstGeom prst="irregularSeal1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206189</xdr:colOff>
      <xdr:row>23</xdr:row>
      <xdr:rowOff>17929</xdr:rowOff>
    </xdr:from>
    <xdr:to>
      <xdr:col>55</xdr:col>
      <xdr:colOff>8965</xdr:colOff>
      <xdr:row>27</xdr:row>
      <xdr:rowOff>44823</xdr:rowOff>
    </xdr:to>
    <xdr:sp macro="" textlink="">
      <xdr:nvSpPr>
        <xdr:cNvPr id="22" name="폭발 1 21"/>
        <xdr:cNvSpPr/>
      </xdr:nvSpPr>
      <xdr:spPr>
        <a:xfrm>
          <a:off x="17684564" y="3008779"/>
          <a:ext cx="374276" cy="388844"/>
        </a:xfrm>
        <a:prstGeom prst="irregularSeal1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52</xdr:col>
      <xdr:colOff>206189</xdr:colOff>
      <xdr:row>69</xdr:row>
      <xdr:rowOff>152400</xdr:rowOff>
    </xdr:from>
    <xdr:to>
      <xdr:col>54</xdr:col>
      <xdr:colOff>8965</xdr:colOff>
      <xdr:row>72</xdr:row>
      <xdr:rowOff>215152</xdr:rowOff>
    </xdr:to>
    <xdr:sp macro="" textlink="">
      <xdr:nvSpPr>
        <xdr:cNvPr id="23" name="폭발 1 22"/>
        <xdr:cNvSpPr/>
      </xdr:nvSpPr>
      <xdr:spPr>
        <a:xfrm>
          <a:off x="17398814" y="8067675"/>
          <a:ext cx="374276" cy="386602"/>
        </a:xfrm>
        <a:prstGeom prst="irregularSeal1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941294</xdr:colOff>
      <xdr:row>78</xdr:row>
      <xdr:rowOff>125506</xdr:rowOff>
    </xdr:from>
    <xdr:to>
      <xdr:col>55</xdr:col>
      <xdr:colOff>1299882</xdr:colOff>
      <xdr:row>81</xdr:row>
      <xdr:rowOff>188258</xdr:rowOff>
    </xdr:to>
    <xdr:sp macro="" textlink="">
      <xdr:nvSpPr>
        <xdr:cNvPr id="24" name="폭발 1 23"/>
        <xdr:cNvSpPr/>
      </xdr:nvSpPr>
      <xdr:spPr>
        <a:xfrm>
          <a:off x="18991169" y="9021856"/>
          <a:ext cx="358588" cy="386602"/>
        </a:xfrm>
        <a:prstGeom prst="irregularSeal1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Q16" sqref="Q16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336" t="s">
        <v>1810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</row>
    <row r="19" spans="3:11" ht="26.25" x14ac:dyDescent="0.3">
      <c r="C19" s="337" t="s">
        <v>1821</v>
      </c>
      <c r="D19" s="337"/>
      <c r="E19" s="337"/>
      <c r="F19" s="337"/>
      <c r="G19" s="337"/>
      <c r="H19" s="337"/>
      <c r="I19" s="337"/>
      <c r="J19" s="337"/>
      <c r="K19" s="337"/>
    </row>
    <row r="21" spans="3:11" ht="17.45" customHeight="1" x14ac:dyDescent="0.3">
      <c r="C21" s="343" t="s">
        <v>122</v>
      </c>
      <c r="D21" s="338" t="s">
        <v>274</v>
      </c>
      <c r="E21" s="340"/>
      <c r="F21" s="340"/>
      <c r="G21" s="339"/>
      <c r="H21" s="338" t="s">
        <v>123</v>
      </c>
      <c r="I21" s="339"/>
      <c r="J21" s="338" t="s">
        <v>124</v>
      </c>
      <c r="K21" s="339"/>
    </row>
    <row r="22" spans="3:11" ht="32.450000000000003" customHeight="1" x14ac:dyDescent="0.3">
      <c r="C22" s="344"/>
      <c r="D22" s="345" t="s">
        <v>268</v>
      </c>
      <c r="E22" s="346"/>
      <c r="F22" s="341" t="s">
        <v>127</v>
      </c>
      <c r="G22" s="342"/>
      <c r="H22" s="341" t="s">
        <v>129</v>
      </c>
      <c r="I22" s="342"/>
      <c r="J22" s="341" t="s">
        <v>263</v>
      </c>
      <c r="K22" s="342"/>
    </row>
    <row r="23" spans="3:11" ht="65.45" customHeight="1" x14ac:dyDescent="0.3">
      <c r="C23" s="344"/>
      <c r="D23" s="689" t="s">
        <v>1977</v>
      </c>
      <c r="E23" s="339"/>
      <c r="F23" s="338" t="s">
        <v>1812</v>
      </c>
      <c r="G23" s="339"/>
      <c r="H23" s="338"/>
      <c r="I23" s="339"/>
      <c r="J23" s="338"/>
      <c r="K23" s="339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5" zoomScaleNormal="85" zoomScaleSheetLayoutView="75" workbookViewId="0">
      <selection activeCell="F17" sqref="F17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13" width="8.75" style="3"/>
    <col min="14" max="14" width="19.25" style="3" customWidth="1"/>
    <col min="15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5" x14ac:dyDescent="0.3">
      <c r="B2" s="351" t="s">
        <v>1792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2:15" x14ac:dyDescent="0.3"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2:15" ht="9" customHeight="1" thickBot="1" x14ac:dyDescent="0.35"/>
    <row r="5" spans="2:15" ht="28.5" customHeight="1" thickTop="1" thickBot="1" x14ac:dyDescent="0.35">
      <c r="B5" s="4" t="s">
        <v>18</v>
      </c>
      <c r="C5" s="352" t="s">
        <v>1976</v>
      </c>
      <c r="D5" s="352"/>
      <c r="E5" s="352"/>
      <c r="F5" s="5" t="s">
        <v>19</v>
      </c>
      <c r="G5" s="352" t="s">
        <v>1813</v>
      </c>
      <c r="H5" s="352"/>
      <c r="I5" s="5" t="s">
        <v>20</v>
      </c>
      <c r="J5" s="353" t="s">
        <v>1814</v>
      </c>
      <c r="K5" s="353"/>
      <c r="L5" s="354"/>
      <c r="M5" s="6"/>
      <c r="N5" s="150"/>
      <c r="O5" s="150"/>
    </row>
    <row r="6" spans="2:15" ht="29.25" customHeight="1" thickBot="1" x14ac:dyDescent="0.35">
      <c r="B6" s="355" t="s">
        <v>21</v>
      </c>
      <c r="C6" s="356"/>
      <c r="D6" s="356"/>
      <c r="E6" s="356"/>
      <c r="F6" s="356"/>
      <c r="G6" s="356"/>
      <c r="H6" s="356"/>
      <c r="I6" s="356" t="s">
        <v>22</v>
      </c>
      <c r="J6" s="356"/>
      <c r="K6" s="356"/>
      <c r="L6" s="357"/>
      <c r="M6" s="6"/>
      <c r="N6" s="150"/>
      <c r="O6" s="150"/>
    </row>
    <row r="7" spans="2:15" ht="21.75" customHeight="1" x14ac:dyDescent="0.3">
      <c r="B7" s="358" t="s">
        <v>23</v>
      </c>
      <c r="C7" s="359"/>
      <c r="D7" s="360">
        <v>6567000000</v>
      </c>
      <c r="E7" s="361"/>
      <c r="F7" s="361"/>
      <c r="G7" s="361"/>
      <c r="H7" s="361"/>
      <c r="I7" s="59" t="s">
        <v>24</v>
      </c>
      <c r="J7" s="362" t="s">
        <v>271</v>
      </c>
      <c r="K7" s="363"/>
      <c r="L7" s="364"/>
      <c r="M7" s="6"/>
      <c r="N7" s="150"/>
      <c r="O7" s="150"/>
    </row>
    <row r="8" spans="2:15" ht="21.75" customHeight="1" x14ac:dyDescent="0.3">
      <c r="B8" s="365" t="s">
        <v>25</v>
      </c>
      <c r="C8" s="366"/>
      <c r="D8" s="367" t="s">
        <v>1822</v>
      </c>
      <c r="E8" s="368"/>
      <c r="F8" s="368"/>
      <c r="G8" s="368"/>
      <c r="H8" s="368"/>
      <c r="I8" s="60" t="s">
        <v>26</v>
      </c>
      <c r="J8" s="60" t="s">
        <v>27</v>
      </c>
      <c r="K8" s="369" t="s">
        <v>272</v>
      </c>
      <c r="L8" s="370"/>
      <c r="M8" s="6"/>
      <c r="N8" s="150"/>
      <c r="O8" s="150"/>
    </row>
    <row r="9" spans="2:15" ht="21.75" customHeight="1" x14ac:dyDescent="0.3">
      <c r="B9" s="365" t="s">
        <v>28</v>
      </c>
      <c r="C9" s="366"/>
      <c r="D9" s="368" t="s">
        <v>1823</v>
      </c>
      <c r="E9" s="368"/>
      <c r="F9" s="368"/>
      <c r="G9" s="368"/>
      <c r="H9" s="368"/>
      <c r="I9" s="373" t="s">
        <v>29</v>
      </c>
      <c r="J9" s="371">
        <v>44967</v>
      </c>
      <c r="K9" s="347" t="s">
        <v>1815</v>
      </c>
      <c r="L9" s="348"/>
      <c r="M9" s="6"/>
      <c r="N9" s="150"/>
      <c r="O9" s="150"/>
    </row>
    <row r="10" spans="2:15" ht="21.75" customHeight="1" x14ac:dyDescent="0.3">
      <c r="B10" s="365" t="s">
        <v>30</v>
      </c>
      <c r="C10" s="366"/>
      <c r="D10" s="375" t="s">
        <v>1830</v>
      </c>
      <c r="E10" s="375"/>
      <c r="F10" s="375"/>
      <c r="G10" s="375"/>
      <c r="H10" s="375"/>
      <c r="I10" s="374"/>
      <c r="J10" s="372"/>
      <c r="K10" s="349"/>
      <c r="L10" s="350"/>
      <c r="M10" s="6"/>
      <c r="N10" s="150"/>
      <c r="O10" s="150"/>
    </row>
    <row r="11" spans="2:15" ht="21.75" customHeight="1" x14ac:dyDescent="0.3">
      <c r="B11" s="365" t="s">
        <v>31</v>
      </c>
      <c r="C11" s="366"/>
      <c r="D11" s="368" t="s">
        <v>1824</v>
      </c>
      <c r="E11" s="368"/>
      <c r="F11" s="368"/>
      <c r="G11" s="368"/>
      <c r="H11" s="368"/>
      <c r="I11" s="373" t="s">
        <v>32</v>
      </c>
      <c r="J11" s="371">
        <v>44971</v>
      </c>
      <c r="K11" s="347" t="s">
        <v>1815</v>
      </c>
      <c r="L11" s="348"/>
      <c r="M11" s="6"/>
      <c r="N11" s="150"/>
      <c r="O11" s="150"/>
    </row>
    <row r="12" spans="2:15" ht="21.75" customHeight="1" x14ac:dyDescent="0.3">
      <c r="B12" s="365" t="s">
        <v>33</v>
      </c>
      <c r="C12" s="366"/>
      <c r="D12" s="368" t="s">
        <v>1825</v>
      </c>
      <c r="E12" s="368"/>
      <c r="F12" s="368"/>
      <c r="G12" s="368"/>
      <c r="H12" s="368"/>
      <c r="I12" s="374"/>
      <c r="J12" s="372"/>
      <c r="K12" s="349"/>
      <c r="L12" s="350"/>
      <c r="M12" s="6"/>
    </row>
    <row r="13" spans="2:15" ht="21.75" customHeight="1" x14ac:dyDescent="0.3">
      <c r="B13" s="365" t="s">
        <v>34</v>
      </c>
      <c r="C13" s="366"/>
      <c r="D13" s="376" t="s">
        <v>1826</v>
      </c>
      <c r="E13" s="376"/>
      <c r="F13" s="376"/>
      <c r="G13" s="376"/>
      <c r="H13" s="376"/>
      <c r="I13" s="373" t="s">
        <v>35</v>
      </c>
      <c r="J13" s="371">
        <v>44974</v>
      </c>
      <c r="K13" s="347" t="s">
        <v>1815</v>
      </c>
      <c r="L13" s="348"/>
      <c r="M13" s="6"/>
    </row>
    <row r="14" spans="2:15" ht="21.75" customHeight="1" x14ac:dyDescent="0.3">
      <c r="B14" s="365"/>
      <c r="C14" s="366"/>
      <c r="D14" s="377" t="s">
        <v>1827</v>
      </c>
      <c r="E14" s="377"/>
      <c r="F14" s="377"/>
      <c r="G14" s="377"/>
      <c r="H14" s="377"/>
      <c r="I14" s="374"/>
      <c r="J14" s="372"/>
      <c r="K14" s="349"/>
      <c r="L14" s="350"/>
      <c r="M14" s="6"/>
    </row>
    <row r="15" spans="2:15" ht="21.75" customHeight="1" x14ac:dyDescent="0.3">
      <c r="B15" s="378" t="s">
        <v>36</v>
      </c>
      <c r="C15" s="379"/>
      <c r="D15" s="60" t="s">
        <v>37</v>
      </c>
      <c r="E15" s="7" t="s">
        <v>1816</v>
      </c>
      <c r="F15" s="8"/>
      <c r="G15" s="8"/>
      <c r="H15" s="9"/>
      <c r="I15" s="373" t="s">
        <v>38</v>
      </c>
      <c r="J15" s="371">
        <v>44979</v>
      </c>
      <c r="K15" s="347" t="s">
        <v>1815</v>
      </c>
      <c r="L15" s="348"/>
      <c r="M15" s="6"/>
    </row>
    <row r="16" spans="2:15" ht="21.75" customHeight="1" x14ac:dyDescent="0.3">
      <c r="B16" s="380"/>
      <c r="C16" s="381"/>
      <c r="D16" s="60" t="s">
        <v>39</v>
      </c>
      <c r="E16" s="407" t="s">
        <v>1817</v>
      </c>
      <c r="F16" s="408"/>
      <c r="G16" s="408"/>
      <c r="H16" s="409"/>
      <c r="I16" s="374"/>
      <c r="J16" s="372"/>
      <c r="K16" s="349"/>
      <c r="L16" s="350"/>
      <c r="M16" s="6"/>
    </row>
    <row r="17" spans="2:13" ht="21.75" customHeight="1" x14ac:dyDescent="0.3">
      <c r="B17" s="380"/>
      <c r="C17" s="381"/>
      <c r="D17" s="60" t="s">
        <v>37</v>
      </c>
      <c r="E17" s="10" t="s">
        <v>1818</v>
      </c>
      <c r="F17" s="11"/>
      <c r="G17" s="11"/>
      <c r="H17" s="144"/>
      <c r="I17" s="373" t="s">
        <v>40</v>
      </c>
      <c r="J17" s="371">
        <v>44981</v>
      </c>
      <c r="K17" s="347" t="s">
        <v>1815</v>
      </c>
      <c r="L17" s="348"/>
      <c r="M17" s="6"/>
    </row>
    <row r="18" spans="2:13" ht="21.75" customHeight="1" x14ac:dyDescent="0.3">
      <c r="B18" s="380"/>
      <c r="C18" s="381"/>
      <c r="D18" s="60" t="s">
        <v>39</v>
      </c>
      <c r="E18" s="407" t="s">
        <v>1794</v>
      </c>
      <c r="F18" s="408"/>
      <c r="G18" s="408"/>
      <c r="H18" s="409"/>
      <c r="I18" s="374"/>
      <c r="J18" s="372"/>
      <c r="K18" s="349"/>
      <c r="L18" s="350"/>
      <c r="M18" s="6"/>
    </row>
    <row r="19" spans="2:13" ht="21.75" customHeight="1" x14ac:dyDescent="0.3">
      <c r="B19" s="380"/>
      <c r="C19" s="381"/>
      <c r="D19" s="60" t="s">
        <v>37</v>
      </c>
      <c r="E19" s="410" t="s">
        <v>1828</v>
      </c>
      <c r="F19" s="411"/>
      <c r="G19" s="11"/>
      <c r="H19" s="144"/>
      <c r="I19" s="395" t="s">
        <v>42</v>
      </c>
      <c r="J19" s="398"/>
      <c r="K19" s="399"/>
      <c r="L19" s="400"/>
      <c r="M19" s="6"/>
    </row>
    <row r="20" spans="2:13" ht="21.75" customHeight="1" x14ac:dyDescent="0.3">
      <c r="B20" s="393"/>
      <c r="C20" s="394"/>
      <c r="D20" s="60" t="s">
        <v>39</v>
      </c>
      <c r="E20" s="407" t="s">
        <v>1829</v>
      </c>
      <c r="F20" s="408"/>
      <c r="G20" s="408"/>
      <c r="H20" s="409"/>
      <c r="I20" s="396"/>
      <c r="J20" s="401"/>
      <c r="K20" s="402"/>
      <c r="L20" s="403"/>
      <c r="M20" s="6"/>
    </row>
    <row r="21" spans="2:13" ht="21.75" customHeight="1" x14ac:dyDescent="0.3">
      <c r="B21" s="378" t="s">
        <v>41</v>
      </c>
      <c r="C21" s="379"/>
      <c r="D21" s="384" t="s">
        <v>1819</v>
      </c>
      <c r="E21" s="385"/>
      <c r="F21" s="385"/>
      <c r="G21" s="385"/>
      <c r="H21" s="386"/>
      <c r="I21" s="396"/>
      <c r="J21" s="401"/>
      <c r="K21" s="402"/>
      <c r="L21" s="403"/>
      <c r="M21" s="6"/>
    </row>
    <row r="22" spans="2:13" ht="21.75" customHeight="1" x14ac:dyDescent="0.3">
      <c r="B22" s="380"/>
      <c r="C22" s="381"/>
      <c r="D22" s="387"/>
      <c r="E22" s="388"/>
      <c r="F22" s="388"/>
      <c r="G22" s="388"/>
      <c r="H22" s="389"/>
      <c r="I22" s="396"/>
      <c r="J22" s="401"/>
      <c r="K22" s="402"/>
      <c r="L22" s="403"/>
      <c r="M22" s="6"/>
    </row>
    <row r="23" spans="2:13" ht="21.75" customHeight="1" thickBot="1" x14ac:dyDescent="0.35">
      <c r="B23" s="382"/>
      <c r="C23" s="383"/>
      <c r="D23" s="390"/>
      <c r="E23" s="391"/>
      <c r="F23" s="391"/>
      <c r="G23" s="391"/>
      <c r="H23" s="392"/>
      <c r="I23" s="397"/>
      <c r="J23" s="404"/>
      <c r="K23" s="405"/>
      <c r="L23" s="406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7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E19:F19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5" zoomScaleNormal="85" zoomScaleSheetLayoutView="85" workbookViewId="0">
      <selection activeCell="I21" sqref="I21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351" t="s">
        <v>1793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7.45" customHeight="1" x14ac:dyDescent="0.3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4" spans="1:14" ht="28.15" customHeight="1" x14ac:dyDescent="0.3">
      <c r="F4" s="344" t="s">
        <v>125</v>
      </c>
      <c r="G4" s="344"/>
      <c r="H4" s="344"/>
      <c r="I4" s="344"/>
    </row>
    <row r="5" spans="1:14" ht="28.15" customHeight="1" x14ac:dyDescent="0.3">
      <c r="F5" s="344" t="s">
        <v>1795</v>
      </c>
      <c r="G5" s="344"/>
      <c r="H5" s="344"/>
      <c r="I5" s="344"/>
    </row>
    <row r="6" spans="1:14" ht="28.15" customHeight="1" x14ac:dyDescent="0.3">
      <c r="H6" s="33"/>
    </row>
    <row r="7" spans="1:14" ht="28.15" customHeight="1" x14ac:dyDescent="0.3">
      <c r="F7" s="344" t="s">
        <v>128</v>
      </c>
      <c r="G7" s="344"/>
      <c r="H7" s="344"/>
      <c r="I7" s="344"/>
    </row>
    <row r="8" spans="1:14" ht="28.15" customHeight="1" x14ac:dyDescent="0.3">
      <c r="F8" s="344" t="s">
        <v>1809</v>
      </c>
      <c r="G8" s="344"/>
      <c r="H8" s="344"/>
      <c r="I8" s="344"/>
    </row>
    <row r="9" spans="1:14" ht="28.15" customHeight="1" x14ac:dyDescent="0.3">
      <c r="A9" s="344" t="s">
        <v>129</v>
      </c>
      <c r="B9" s="344"/>
      <c r="C9" s="344"/>
      <c r="D9" s="344"/>
      <c r="E9" s="37"/>
      <c r="F9" s="38"/>
      <c r="G9" s="36"/>
      <c r="H9" s="38"/>
      <c r="I9" s="38"/>
      <c r="J9" s="35"/>
      <c r="K9" s="344" t="s">
        <v>177</v>
      </c>
      <c r="L9" s="344"/>
      <c r="M9" s="344"/>
      <c r="N9" s="344"/>
    </row>
    <row r="10" spans="1:14" ht="28.15" customHeight="1" x14ac:dyDescent="0.3">
      <c r="A10" s="344" t="s">
        <v>1796</v>
      </c>
      <c r="B10" s="344"/>
      <c r="C10" s="344"/>
      <c r="D10" s="344"/>
      <c r="G10" s="34"/>
      <c r="K10" s="344" t="s">
        <v>1797</v>
      </c>
      <c r="L10" s="344"/>
      <c r="M10" s="344"/>
      <c r="N10" s="344"/>
    </row>
    <row r="11" spans="1:14" ht="28.15" customHeight="1" x14ac:dyDescent="0.3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 x14ac:dyDescent="0.3">
      <c r="B12" s="35"/>
      <c r="G12" s="35"/>
      <c r="M12" s="37"/>
    </row>
    <row r="13" spans="1:14" ht="28.15" customHeight="1" x14ac:dyDescent="0.3">
      <c r="A13" s="344" t="s">
        <v>1798</v>
      </c>
      <c r="B13" s="344"/>
      <c r="C13" s="344"/>
      <c r="D13" s="344"/>
      <c r="F13" s="344" t="s">
        <v>1799</v>
      </c>
      <c r="G13" s="344"/>
      <c r="H13" s="344"/>
      <c r="I13" s="344"/>
      <c r="K13" s="344" t="s">
        <v>1800</v>
      </c>
      <c r="L13" s="344"/>
      <c r="M13" s="344"/>
      <c r="N13" s="344"/>
    </row>
    <row r="14" spans="1:14" ht="28.15" customHeight="1" x14ac:dyDescent="0.3">
      <c r="A14" s="344" t="s">
        <v>127</v>
      </c>
      <c r="B14" s="344"/>
      <c r="C14" s="344" t="s">
        <v>1812</v>
      </c>
      <c r="D14" s="344"/>
      <c r="F14" s="344" t="s">
        <v>127</v>
      </c>
      <c r="G14" s="344"/>
      <c r="H14" s="344" t="s">
        <v>1832</v>
      </c>
      <c r="I14" s="344"/>
      <c r="K14" s="344" t="s">
        <v>127</v>
      </c>
      <c r="L14" s="344"/>
      <c r="M14" s="344" t="s">
        <v>1834</v>
      </c>
      <c r="N14" s="344"/>
    </row>
    <row r="15" spans="1:14" ht="28.15" customHeight="1" x14ac:dyDescent="0.3">
      <c r="C15" s="33"/>
      <c r="H15" s="33"/>
      <c r="M15" s="33"/>
    </row>
    <row r="16" spans="1:14" ht="28.15" customHeight="1" x14ac:dyDescent="0.3">
      <c r="A16" s="344" t="s">
        <v>130</v>
      </c>
      <c r="B16" s="344"/>
      <c r="C16" s="344" t="s">
        <v>1820</v>
      </c>
      <c r="D16" s="344"/>
      <c r="F16" s="344" t="s">
        <v>130</v>
      </c>
      <c r="G16" s="344"/>
      <c r="H16" s="344" t="s">
        <v>1833</v>
      </c>
      <c r="I16" s="344"/>
      <c r="K16" s="344" t="s">
        <v>130</v>
      </c>
      <c r="L16" s="344"/>
      <c r="M16" s="344" t="s">
        <v>1835</v>
      </c>
      <c r="N16" s="344"/>
    </row>
    <row r="17" spans="1:14" ht="28.15" customHeight="1" x14ac:dyDescent="0.3">
      <c r="A17" s="344" t="s">
        <v>126</v>
      </c>
      <c r="B17" s="344"/>
      <c r="C17" s="344"/>
      <c r="D17" s="344"/>
      <c r="F17" s="344" t="s">
        <v>126</v>
      </c>
      <c r="G17" s="344"/>
      <c r="H17" s="344"/>
      <c r="I17" s="344"/>
      <c r="K17" s="344" t="s">
        <v>126</v>
      </c>
      <c r="L17" s="344"/>
      <c r="M17" s="344"/>
      <c r="N17" s="344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BF101"/>
  <sheetViews>
    <sheetView showGridLines="0" zoomScale="55" zoomScaleNormal="55" zoomScaleSheetLayoutView="85" workbookViewId="0">
      <pane xSplit="5" ySplit="5" topLeftCell="F6" activePane="bottomRight" state="frozen"/>
      <selection pane="topRight" activeCell="C1" sqref="C1"/>
      <selection pane="bottomLeft" activeCell="A4" sqref="A4"/>
      <selection pane="bottomRight" activeCell="BD45" sqref="BD45:BD47"/>
    </sheetView>
  </sheetViews>
  <sheetFormatPr defaultColWidth="8.75" defaultRowHeight="16.5" x14ac:dyDescent="0.3"/>
  <cols>
    <col min="1" max="1" width="2.125" style="151" customWidth="1"/>
    <col min="2" max="2" width="3.875" style="151" customWidth="1"/>
    <col min="3" max="3" width="8" style="152" bestFit="1" customWidth="1"/>
    <col min="4" max="4" width="11.125" style="152" bestFit="1" customWidth="1"/>
    <col min="5" max="5" width="66.25" style="151" bestFit="1" customWidth="1"/>
    <col min="6" max="11" width="8" style="152" bestFit="1" customWidth="1"/>
    <col min="12" max="55" width="3.75" style="151" customWidth="1"/>
    <col min="56" max="56" width="19.5" style="151" customWidth="1"/>
    <col min="57" max="57" width="34.5" style="151" bestFit="1" customWidth="1"/>
    <col min="58" max="58" width="36.875" style="151" customWidth="1"/>
    <col min="59" max="77" width="2.75" style="151" customWidth="1"/>
    <col min="78" max="16384" width="8.75" style="151"/>
  </cols>
  <sheetData>
    <row r="2" spans="2:58" x14ac:dyDescent="0.3">
      <c r="F2" s="151"/>
      <c r="G2" s="151"/>
      <c r="H2" s="151"/>
      <c r="I2" s="151"/>
      <c r="J2" s="151"/>
      <c r="K2" s="151"/>
    </row>
    <row r="3" spans="2:58" x14ac:dyDescent="0.3">
      <c r="B3" s="576" t="s">
        <v>1836</v>
      </c>
      <c r="C3" s="576" t="s">
        <v>1837</v>
      </c>
      <c r="D3" s="576" t="s">
        <v>1838</v>
      </c>
      <c r="E3" s="576" t="s">
        <v>1839</v>
      </c>
      <c r="F3" s="580" t="s">
        <v>1840</v>
      </c>
      <c r="G3" s="571"/>
      <c r="H3" s="576" t="s">
        <v>1841</v>
      </c>
      <c r="I3" s="576"/>
      <c r="J3" s="571" t="s">
        <v>1842</v>
      </c>
      <c r="K3" s="572"/>
      <c r="L3" s="575" t="s">
        <v>1843</v>
      </c>
      <c r="M3" s="575"/>
      <c r="N3" s="575"/>
      <c r="O3" s="575"/>
      <c r="P3" s="575"/>
      <c r="Q3" s="575"/>
      <c r="R3" s="575"/>
      <c r="S3" s="575"/>
      <c r="T3" s="575"/>
      <c r="U3" s="575" t="s">
        <v>1844</v>
      </c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575"/>
      <c r="AH3" s="575"/>
      <c r="AI3" s="575"/>
      <c r="AJ3" s="575"/>
      <c r="AK3" s="575"/>
      <c r="AL3" s="575"/>
      <c r="AM3" s="575"/>
      <c r="AN3" s="575"/>
      <c r="AO3" s="575"/>
      <c r="AP3" s="575"/>
      <c r="AQ3" s="575"/>
      <c r="AR3" s="575"/>
      <c r="AS3" s="575"/>
      <c r="AT3" s="575"/>
      <c r="AU3" s="575"/>
      <c r="AV3" s="575"/>
      <c r="AW3" s="575"/>
      <c r="AX3" s="575"/>
      <c r="AY3" s="575"/>
      <c r="AZ3" s="575"/>
      <c r="BA3" s="575"/>
      <c r="BB3" s="575"/>
      <c r="BC3" s="575"/>
      <c r="BD3" s="576" t="s">
        <v>1845</v>
      </c>
      <c r="BE3" s="576" t="s">
        <v>1846</v>
      </c>
      <c r="BF3" s="579" t="s">
        <v>1847</v>
      </c>
    </row>
    <row r="4" spans="2:58" x14ac:dyDescent="0.3">
      <c r="B4" s="577"/>
      <c r="C4" s="577"/>
      <c r="D4" s="577"/>
      <c r="E4" s="577"/>
      <c r="F4" s="581"/>
      <c r="G4" s="573"/>
      <c r="H4" s="578"/>
      <c r="I4" s="578"/>
      <c r="J4" s="573"/>
      <c r="K4" s="574"/>
      <c r="L4" s="570">
        <v>11</v>
      </c>
      <c r="M4" s="570"/>
      <c r="N4" s="570"/>
      <c r="O4" s="570"/>
      <c r="P4" s="570"/>
      <c r="Q4" s="570">
        <v>12</v>
      </c>
      <c r="R4" s="570"/>
      <c r="S4" s="570"/>
      <c r="T4" s="570"/>
      <c r="U4" s="570">
        <v>1</v>
      </c>
      <c r="V4" s="570"/>
      <c r="W4" s="570"/>
      <c r="X4" s="570"/>
      <c r="Y4" s="570"/>
      <c r="Z4" s="570">
        <v>2</v>
      </c>
      <c r="AA4" s="570"/>
      <c r="AB4" s="570"/>
      <c r="AC4" s="570"/>
      <c r="AD4" s="570">
        <v>3</v>
      </c>
      <c r="AE4" s="570"/>
      <c r="AF4" s="570"/>
      <c r="AG4" s="570"/>
      <c r="AH4" s="570">
        <v>4</v>
      </c>
      <c r="AI4" s="570"/>
      <c r="AJ4" s="570"/>
      <c r="AK4" s="570"/>
      <c r="AL4" s="570">
        <v>5</v>
      </c>
      <c r="AM4" s="570"/>
      <c r="AN4" s="570"/>
      <c r="AO4" s="570"/>
      <c r="AP4" s="570"/>
      <c r="AQ4" s="570">
        <v>6</v>
      </c>
      <c r="AR4" s="570"/>
      <c r="AS4" s="570"/>
      <c r="AT4" s="570"/>
      <c r="AU4" s="570">
        <v>7</v>
      </c>
      <c r="AV4" s="570"/>
      <c r="AW4" s="570"/>
      <c r="AX4" s="570"/>
      <c r="AY4" s="570">
        <v>8</v>
      </c>
      <c r="AZ4" s="570"/>
      <c r="BA4" s="570"/>
      <c r="BB4" s="570"/>
      <c r="BC4" s="570"/>
      <c r="BD4" s="577"/>
      <c r="BE4" s="577"/>
      <c r="BF4" s="579"/>
    </row>
    <row r="5" spans="2:58" x14ac:dyDescent="0.3">
      <c r="B5" s="578"/>
      <c r="C5" s="578"/>
      <c r="D5" s="578"/>
      <c r="E5" s="578"/>
      <c r="F5" s="153" t="s">
        <v>1848</v>
      </c>
      <c r="G5" s="154" t="s">
        <v>1849</v>
      </c>
      <c r="H5" s="153" t="s">
        <v>1848</v>
      </c>
      <c r="I5" s="153" t="s">
        <v>1849</v>
      </c>
      <c r="J5" s="155" t="s">
        <v>1848</v>
      </c>
      <c r="K5" s="153" t="s">
        <v>1849</v>
      </c>
      <c r="L5" s="156">
        <v>1</v>
      </c>
      <c r="M5" s="156">
        <v>2</v>
      </c>
      <c r="N5" s="156">
        <v>3</v>
      </c>
      <c r="O5" s="156">
        <v>4</v>
      </c>
      <c r="P5" s="156">
        <v>5</v>
      </c>
      <c r="Q5" s="156">
        <v>1</v>
      </c>
      <c r="R5" s="156">
        <v>2</v>
      </c>
      <c r="S5" s="156">
        <v>3</v>
      </c>
      <c r="T5" s="156">
        <v>4</v>
      </c>
      <c r="U5" s="156">
        <v>1</v>
      </c>
      <c r="V5" s="156">
        <v>2</v>
      </c>
      <c r="W5" s="156">
        <v>3</v>
      </c>
      <c r="X5" s="156">
        <v>4</v>
      </c>
      <c r="Y5" s="156">
        <v>5</v>
      </c>
      <c r="Z5" s="156">
        <v>1</v>
      </c>
      <c r="AA5" s="156">
        <v>2</v>
      </c>
      <c r="AB5" s="156">
        <v>3</v>
      </c>
      <c r="AC5" s="156">
        <v>4</v>
      </c>
      <c r="AD5" s="156">
        <v>1</v>
      </c>
      <c r="AE5" s="156">
        <v>2</v>
      </c>
      <c r="AF5" s="156">
        <v>3</v>
      </c>
      <c r="AG5" s="156">
        <v>4</v>
      </c>
      <c r="AH5" s="156">
        <v>1</v>
      </c>
      <c r="AI5" s="156">
        <v>2</v>
      </c>
      <c r="AJ5" s="156">
        <v>3</v>
      </c>
      <c r="AK5" s="156">
        <v>4</v>
      </c>
      <c r="AL5" s="156">
        <v>1</v>
      </c>
      <c r="AM5" s="156">
        <v>2</v>
      </c>
      <c r="AN5" s="156">
        <v>3</v>
      </c>
      <c r="AO5" s="156">
        <v>4</v>
      </c>
      <c r="AP5" s="156">
        <v>5</v>
      </c>
      <c r="AQ5" s="156">
        <v>1</v>
      </c>
      <c r="AR5" s="156">
        <v>2</v>
      </c>
      <c r="AS5" s="156">
        <v>3</v>
      </c>
      <c r="AT5" s="156">
        <v>4</v>
      </c>
      <c r="AU5" s="156">
        <v>1</v>
      </c>
      <c r="AV5" s="156">
        <v>2</v>
      </c>
      <c r="AW5" s="156">
        <v>3</v>
      </c>
      <c r="AX5" s="156">
        <v>4</v>
      </c>
      <c r="AY5" s="156">
        <v>1</v>
      </c>
      <c r="AZ5" s="156">
        <v>2</v>
      </c>
      <c r="BA5" s="156">
        <v>3</v>
      </c>
      <c r="BB5" s="156">
        <v>4</v>
      </c>
      <c r="BC5" s="156">
        <v>5</v>
      </c>
      <c r="BD5" s="578"/>
      <c r="BE5" s="578"/>
      <c r="BF5" s="579"/>
    </row>
    <row r="6" spans="2:58" ht="3" customHeight="1" thickBot="1" x14ac:dyDescent="0.35">
      <c r="B6" s="561">
        <v>1</v>
      </c>
      <c r="C6" s="569" t="s">
        <v>1850</v>
      </c>
      <c r="D6" s="569"/>
      <c r="E6" s="434" t="s">
        <v>1851</v>
      </c>
      <c r="F6" s="157"/>
      <c r="G6" s="157"/>
      <c r="H6" s="158"/>
      <c r="I6" s="158"/>
      <c r="J6" s="159"/>
      <c r="K6" s="157"/>
      <c r="L6" s="160"/>
      <c r="M6" s="161"/>
      <c r="N6" s="161"/>
      <c r="O6" s="161"/>
      <c r="P6" s="162"/>
      <c r="Q6" s="160"/>
      <c r="R6" s="161"/>
      <c r="S6" s="161"/>
      <c r="T6" s="162"/>
      <c r="U6" s="160"/>
      <c r="V6" s="161"/>
      <c r="W6" s="161"/>
      <c r="X6" s="161"/>
      <c r="Y6" s="162"/>
      <c r="Z6" s="160"/>
      <c r="AA6" s="161"/>
      <c r="AB6" s="161"/>
      <c r="AC6" s="162"/>
      <c r="AD6" s="160"/>
      <c r="AE6" s="161"/>
      <c r="AF6" s="161"/>
      <c r="AG6" s="162"/>
      <c r="AH6" s="160"/>
      <c r="AI6" s="161"/>
      <c r="AJ6" s="161"/>
      <c r="AK6" s="162"/>
      <c r="AL6" s="160"/>
      <c r="AM6" s="161"/>
      <c r="AN6" s="161"/>
      <c r="AO6" s="161"/>
      <c r="AP6" s="162"/>
      <c r="AQ6" s="160"/>
      <c r="AR6" s="161"/>
      <c r="AS6" s="161"/>
      <c r="AT6" s="162"/>
      <c r="AU6" s="160"/>
      <c r="AV6" s="161"/>
      <c r="AW6" s="161"/>
      <c r="AX6" s="162"/>
      <c r="AY6" s="160"/>
      <c r="AZ6" s="161"/>
      <c r="BA6" s="161"/>
      <c r="BB6" s="161"/>
      <c r="BC6" s="162"/>
      <c r="BD6" s="441"/>
      <c r="BE6" s="442" t="s">
        <v>1852</v>
      </c>
    </row>
    <row r="7" spans="2:58" ht="19.899999999999999" customHeight="1" thickTop="1" thickBot="1" x14ac:dyDescent="0.35">
      <c r="B7" s="561"/>
      <c r="C7" s="569"/>
      <c r="D7" s="569"/>
      <c r="E7" s="434"/>
      <c r="F7" s="163">
        <v>45047</v>
      </c>
      <c r="G7" s="164">
        <v>45048</v>
      </c>
      <c r="H7" s="163">
        <v>45047</v>
      </c>
      <c r="I7" s="163">
        <v>45048</v>
      </c>
      <c r="J7" s="165">
        <v>45048</v>
      </c>
      <c r="K7" s="163">
        <v>45048</v>
      </c>
      <c r="L7" s="166"/>
      <c r="M7" s="166"/>
      <c r="N7" s="166"/>
      <c r="O7" s="166"/>
      <c r="P7" s="167"/>
      <c r="Q7" s="168"/>
      <c r="R7" s="166"/>
      <c r="S7" s="166"/>
      <c r="T7" s="167"/>
      <c r="U7" s="168"/>
      <c r="V7" s="166"/>
      <c r="W7" s="166"/>
      <c r="X7" s="166"/>
      <c r="Y7" s="167"/>
      <c r="Z7" s="168"/>
      <c r="AA7" s="166"/>
      <c r="AB7" s="166"/>
      <c r="AC7" s="167"/>
      <c r="AD7" s="168"/>
      <c r="AE7" s="166"/>
      <c r="AF7" s="166"/>
      <c r="AG7" s="167"/>
      <c r="AH7" s="168"/>
      <c r="AI7" s="166"/>
      <c r="AJ7" s="166"/>
      <c r="AK7" s="166"/>
      <c r="AL7" s="169" t="s">
        <v>1853</v>
      </c>
      <c r="AM7" s="166"/>
      <c r="AN7" s="166"/>
      <c r="AO7" s="166"/>
      <c r="AP7" s="167"/>
      <c r="AQ7" s="168"/>
      <c r="AR7" s="166"/>
      <c r="AS7" s="166"/>
      <c r="AT7" s="167"/>
      <c r="AU7" s="168"/>
      <c r="AV7" s="166"/>
      <c r="AW7" s="166"/>
      <c r="AX7" s="167"/>
      <c r="AY7" s="168"/>
      <c r="AZ7" s="166"/>
      <c r="BA7" s="166"/>
      <c r="BB7" s="166"/>
      <c r="BC7" s="167"/>
      <c r="BD7" s="441"/>
      <c r="BE7" s="443"/>
      <c r="BF7" s="151" t="s">
        <v>1854</v>
      </c>
    </row>
    <row r="8" spans="2:58" ht="3" customHeight="1" thickTop="1" x14ac:dyDescent="0.3">
      <c r="B8" s="561"/>
      <c r="C8" s="569"/>
      <c r="D8" s="569"/>
      <c r="E8" s="434"/>
      <c r="F8" s="170"/>
      <c r="G8" s="171"/>
      <c r="H8" s="170"/>
      <c r="I8" s="170"/>
      <c r="J8" s="172"/>
      <c r="K8" s="170"/>
      <c r="L8" s="173"/>
      <c r="M8" s="173"/>
      <c r="N8" s="173"/>
      <c r="O8" s="173"/>
      <c r="P8" s="174"/>
      <c r="Q8" s="175"/>
      <c r="R8" s="173"/>
      <c r="S8" s="173"/>
      <c r="T8" s="174"/>
      <c r="U8" s="175"/>
      <c r="V8" s="173"/>
      <c r="W8" s="173"/>
      <c r="X8" s="173"/>
      <c r="Y8" s="174"/>
      <c r="Z8" s="175"/>
      <c r="AA8" s="173"/>
      <c r="AB8" s="173"/>
      <c r="AC8" s="174"/>
      <c r="AD8" s="175"/>
      <c r="AE8" s="173"/>
      <c r="AF8" s="173"/>
      <c r="AG8" s="174"/>
      <c r="AH8" s="175"/>
      <c r="AI8" s="173"/>
      <c r="AJ8" s="173"/>
      <c r="AK8" s="174"/>
      <c r="AL8" s="175"/>
      <c r="AM8" s="173"/>
      <c r="AN8" s="173"/>
      <c r="AO8" s="173"/>
      <c r="AP8" s="174"/>
      <c r="AQ8" s="175"/>
      <c r="AR8" s="173"/>
      <c r="AS8" s="173"/>
      <c r="AT8" s="174"/>
      <c r="AU8" s="175"/>
      <c r="AV8" s="173"/>
      <c r="AW8" s="173"/>
      <c r="AX8" s="174"/>
      <c r="AY8" s="175"/>
      <c r="AZ8" s="173"/>
      <c r="BA8" s="173"/>
      <c r="BB8" s="173"/>
      <c r="BC8" s="174"/>
      <c r="BD8" s="441"/>
      <c r="BE8" s="443"/>
    </row>
    <row r="9" spans="2:58" ht="3" customHeight="1" x14ac:dyDescent="0.3">
      <c r="B9" s="561">
        <v>2</v>
      </c>
      <c r="C9" s="562"/>
      <c r="D9" s="562"/>
      <c r="E9" s="521" t="s">
        <v>1855</v>
      </c>
      <c r="F9" s="163"/>
      <c r="G9" s="164"/>
      <c r="H9" s="163"/>
      <c r="I9" s="163"/>
      <c r="J9" s="165"/>
      <c r="K9" s="163"/>
      <c r="L9" s="166"/>
      <c r="M9" s="166"/>
      <c r="N9" s="166"/>
      <c r="O9" s="166"/>
      <c r="P9" s="167"/>
      <c r="Q9" s="168"/>
      <c r="R9" s="166"/>
      <c r="S9" s="166"/>
      <c r="T9" s="167"/>
      <c r="U9" s="168"/>
      <c r="V9" s="166"/>
      <c r="W9" s="166"/>
      <c r="X9" s="166"/>
      <c r="Y9" s="167"/>
      <c r="Z9" s="168"/>
      <c r="AA9" s="166"/>
      <c r="AB9" s="166"/>
      <c r="AC9" s="167"/>
      <c r="AD9" s="168"/>
      <c r="AE9" s="166"/>
      <c r="AF9" s="166"/>
      <c r="AG9" s="167"/>
      <c r="AH9" s="168"/>
      <c r="AI9" s="166"/>
      <c r="AJ9" s="166"/>
      <c r="AK9" s="167"/>
      <c r="AL9" s="168"/>
      <c r="AM9" s="166"/>
      <c r="AN9" s="166"/>
      <c r="AO9" s="166"/>
      <c r="AP9" s="167"/>
      <c r="AQ9" s="168"/>
      <c r="AR9" s="166"/>
      <c r="AS9" s="166"/>
      <c r="AT9" s="167"/>
      <c r="AU9" s="168"/>
      <c r="AV9" s="166"/>
      <c r="AW9" s="166"/>
      <c r="AX9" s="167"/>
      <c r="AY9" s="168"/>
      <c r="AZ9" s="166"/>
      <c r="BA9" s="166"/>
      <c r="BB9" s="166"/>
      <c r="BC9" s="167"/>
      <c r="BD9" s="441"/>
      <c r="BE9" s="442" t="s">
        <v>1856</v>
      </c>
    </row>
    <row r="10" spans="2:58" ht="19.899999999999999" customHeight="1" x14ac:dyDescent="0.3">
      <c r="B10" s="561"/>
      <c r="C10" s="563"/>
      <c r="D10" s="563"/>
      <c r="E10" s="522"/>
      <c r="F10" s="163"/>
      <c r="G10" s="164"/>
      <c r="H10" s="163"/>
      <c r="I10" s="163"/>
      <c r="J10" s="165"/>
      <c r="K10" s="163"/>
      <c r="L10" s="176"/>
      <c r="M10" s="177"/>
      <c r="N10" s="178"/>
      <c r="O10" s="177"/>
      <c r="P10" s="179"/>
      <c r="Q10" s="565" t="s">
        <v>1857</v>
      </c>
      <c r="R10" s="428"/>
      <c r="S10" s="180" t="s">
        <v>1858</v>
      </c>
      <c r="T10" s="181" t="s">
        <v>1859</v>
      </c>
      <c r="U10" s="566" t="s">
        <v>1860</v>
      </c>
      <c r="V10" s="431"/>
      <c r="W10" s="431"/>
      <c r="X10" s="431"/>
      <c r="Y10" s="431"/>
      <c r="Z10" s="431"/>
      <c r="AA10" s="431"/>
      <c r="AB10" s="567" t="s">
        <v>1861</v>
      </c>
      <c r="AC10" s="567"/>
      <c r="AD10" s="567"/>
      <c r="AE10" s="567"/>
      <c r="AF10" s="567"/>
      <c r="AG10" s="567"/>
      <c r="AH10" s="567"/>
      <c r="AI10" s="567"/>
      <c r="AJ10" s="567"/>
      <c r="AK10" s="568"/>
      <c r="AL10" s="168"/>
      <c r="AM10" s="166"/>
      <c r="AN10" s="166"/>
      <c r="AO10" s="166"/>
      <c r="AP10" s="167"/>
      <c r="AQ10" s="168"/>
      <c r="AR10" s="166"/>
      <c r="AS10" s="166"/>
      <c r="AT10" s="167"/>
      <c r="AU10" s="168"/>
      <c r="AV10" s="166"/>
      <c r="AW10" s="166"/>
      <c r="AX10" s="167"/>
      <c r="AY10" s="168"/>
      <c r="AZ10" s="166"/>
      <c r="BA10" s="166"/>
      <c r="BB10" s="166"/>
      <c r="BC10" s="167"/>
      <c r="BD10" s="441"/>
      <c r="BE10" s="443"/>
    </row>
    <row r="11" spans="2:58" ht="3" customHeight="1" x14ac:dyDescent="0.3">
      <c r="B11" s="561"/>
      <c r="C11" s="564"/>
      <c r="D11" s="564"/>
      <c r="E11" s="523"/>
      <c r="F11" s="163"/>
      <c r="G11" s="164"/>
      <c r="H11" s="163"/>
      <c r="I11" s="163"/>
      <c r="J11" s="165"/>
      <c r="K11" s="163"/>
      <c r="L11" s="166"/>
      <c r="M11" s="166"/>
      <c r="N11" s="166"/>
      <c r="O11" s="166"/>
      <c r="P11" s="167"/>
      <c r="Q11" s="168"/>
      <c r="R11" s="166"/>
      <c r="S11" s="166"/>
      <c r="T11" s="167"/>
      <c r="U11" s="168"/>
      <c r="V11" s="166"/>
      <c r="W11" s="166"/>
      <c r="X11" s="166"/>
      <c r="Y11" s="167"/>
      <c r="Z11" s="168"/>
      <c r="AA11" s="166"/>
      <c r="AB11" s="166"/>
      <c r="AC11" s="167"/>
      <c r="AD11" s="168"/>
      <c r="AE11" s="166"/>
      <c r="AF11" s="166"/>
      <c r="AG11" s="167"/>
      <c r="AH11" s="168"/>
      <c r="AI11" s="166"/>
      <c r="AJ11" s="166"/>
      <c r="AK11" s="167"/>
      <c r="AL11" s="168"/>
      <c r="AM11" s="166"/>
      <c r="AN11" s="166"/>
      <c r="AO11" s="166"/>
      <c r="AP11" s="167"/>
      <c r="AQ11" s="168"/>
      <c r="AR11" s="166"/>
      <c r="AS11" s="166"/>
      <c r="AT11" s="167"/>
      <c r="AU11" s="168"/>
      <c r="AV11" s="166"/>
      <c r="AW11" s="166"/>
      <c r="AX11" s="167"/>
      <c r="AY11" s="168"/>
      <c r="AZ11" s="166"/>
      <c r="BA11" s="166"/>
      <c r="BB11" s="166"/>
      <c r="BC11" s="167"/>
      <c r="BD11" s="441"/>
      <c r="BE11" s="443"/>
    </row>
    <row r="12" spans="2:58" ht="3" customHeight="1" x14ac:dyDescent="0.3">
      <c r="B12" s="552"/>
      <c r="C12" s="555"/>
      <c r="D12" s="555"/>
      <c r="E12" s="558" t="s">
        <v>1862</v>
      </c>
      <c r="F12" s="182"/>
      <c r="G12" s="183"/>
      <c r="H12" s="182"/>
      <c r="I12" s="182"/>
      <c r="J12" s="184"/>
      <c r="K12" s="182"/>
      <c r="L12" s="185"/>
      <c r="M12" s="185"/>
      <c r="N12" s="185"/>
      <c r="O12" s="185"/>
      <c r="P12" s="186"/>
      <c r="Q12" s="187"/>
      <c r="R12" s="185"/>
      <c r="S12" s="185"/>
      <c r="T12" s="186"/>
      <c r="U12" s="187"/>
      <c r="V12" s="185"/>
      <c r="W12" s="185"/>
      <c r="X12" s="185"/>
      <c r="Y12" s="186"/>
      <c r="Z12" s="187"/>
      <c r="AA12" s="185"/>
      <c r="AB12" s="185"/>
      <c r="AC12" s="186"/>
      <c r="AD12" s="187"/>
      <c r="AE12" s="185"/>
      <c r="AF12" s="185"/>
      <c r="AG12" s="186"/>
      <c r="AH12" s="187"/>
      <c r="AI12" s="185"/>
      <c r="AJ12" s="185"/>
      <c r="AK12" s="186"/>
      <c r="AL12" s="187"/>
      <c r="AM12" s="185"/>
      <c r="AN12" s="185"/>
      <c r="AO12" s="185"/>
      <c r="AP12" s="186"/>
      <c r="AQ12" s="187"/>
      <c r="AR12" s="185"/>
      <c r="AS12" s="185"/>
      <c r="AT12" s="186"/>
      <c r="AU12" s="187"/>
      <c r="AV12" s="185"/>
      <c r="AW12" s="185"/>
      <c r="AX12" s="186"/>
      <c r="AY12" s="187"/>
      <c r="AZ12" s="185"/>
      <c r="BA12" s="185"/>
      <c r="BB12" s="185"/>
      <c r="BC12" s="186"/>
      <c r="BD12" s="470" t="s">
        <v>1863</v>
      </c>
      <c r="BE12" s="434" t="s">
        <v>1864</v>
      </c>
    </row>
    <row r="13" spans="2:58" ht="19.899999999999999" customHeight="1" x14ac:dyDescent="0.3">
      <c r="B13" s="553"/>
      <c r="C13" s="556"/>
      <c r="D13" s="556"/>
      <c r="E13" s="559"/>
      <c r="F13" s="188"/>
      <c r="G13" s="189"/>
      <c r="H13" s="188"/>
      <c r="I13" s="188"/>
      <c r="J13" s="190"/>
      <c r="K13" s="188"/>
      <c r="L13" s="166"/>
      <c r="M13" s="166"/>
      <c r="N13" s="166"/>
      <c r="O13" s="166"/>
      <c r="P13" s="167"/>
      <c r="Q13" s="168"/>
      <c r="R13" s="166"/>
      <c r="S13" s="166"/>
      <c r="T13" s="167"/>
      <c r="U13" s="168"/>
      <c r="V13" s="166"/>
      <c r="W13" s="166"/>
      <c r="X13" s="166"/>
      <c r="Y13" s="167"/>
      <c r="Z13" s="168"/>
      <c r="AA13" s="166"/>
      <c r="AB13" s="166"/>
      <c r="AC13" s="167"/>
      <c r="AD13" s="168"/>
      <c r="AE13" s="166"/>
      <c r="AF13" s="166"/>
      <c r="AG13" s="167"/>
      <c r="AH13" s="168"/>
      <c r="AI13" s="166"/>
      <c r="AJ13" s="166"/>
      <c r="AK13" s="167"/>
      <c r="AL13" s="168"/>
      <c r="AM13" s="166"/>
      <c r="AN13" s="166"/>
      <c r="AO13" s="166"/>
      <c r="AP13" s="167"/>
      <c r="AQ13" s="168"/>
      <c r="AR13" s="166"/>
      <c r="AS13" s="166"/>
      <c r="AT13" s="166"/>
      <c r="AU13" s="168"/>
      <c r="AV13" s="166"/>
      <c r="AW13" s="166"/>
      <c r="AX13" s="167"/>
      <c r="AY13" s="168"/>
      <c r="AZ13" s="166"/>
      <c r="BA13" s="166"/>
      <c r="BB13" s="166"/>
      <c r="BC13" s="167"/>
      <c r="BD13" s="471"/>
      <c r="BE13" s="434"/>
    </row>
    <row r="14" spans="2:58" ht="3" customHeight="1" x14ac:dyDescent="0.3">
      <c r="B14" s="554"/>
      <c r="C14" s="557"/>
      <c r="D14" s="557"/>
      <c r="E14" s="560"/>
      <c r="F14" s="191"/>
      <c r="G14" s="192"/>
      <c r="H14" s="191"/>
      <c r="I14" s="191"/>
      <c r="J14" s="193"/>
      <c r="K14" s="191"/>
      <c r="L14" s="173"/>
      <c r="M14" s="173"/>
      <c r="N14" s="173"/>
      <c r="O14" s="173"/>
      <c r="P14" s="174"/>
      <c r="Q14" s="175"/>
      <c r="R14" s="173"/>
      <c r="S14" s="173"/>
      <c r="T14" s="174"/>
      <c r="U14" s="175"/>
      <c r="V14" s="173"/>
      <c r="W14" s="173"/>
      <c r="X14" s="173"/>
      <c r="Y14" s="174"/>
      <c r="Z14" s="175"/>
      <c r="AA14" s="173"/>
      <c r="AB14" s="173"/>
      <c r="AC14" s="174"/>
      <c r="AD14" s="175"/>
      <c r="AE14" s="173"/>
      <c r="AF14" s="173"/>
      <c r="AG14" s="174"/>
      <c r="AH14" s="175"/>
      <c r="AI14" s="173"/>
      <c r="AJ14" s="173"/>
      <c r="AK14" s="174"/>
      <c r="AL14" s="175"/>
      <c r="AM14" s="173"/>
      <c r="AN14" s="173"/>
      <c r="AO14" s="173"/>
      <c r="AP14" s="174"/>
      <c r="AQ14" s="175"/>
      <c r="AR14" s="173"/>
      <c r="AS14" s="173"/>
      <c r="AT14" s="173"/>
      <c r="AU14" s="175"/>
      <c r="AV14" s="173"/>
      <c r="AW14" s="173"/>
      <c r="AX14" s="174"/>
      <c r="AY14" s="175"/>
      <c r="AZ14" s="173"/>
      <c r="BA14" s="173"/>
      <c r="BB14" s="173"/>
      <c r="BC14" s="174"/>
      <c r="BD14" s="472"/>
      <c r="BE14" s="434"/>
    </row>
    <row r="15" spans="2:58" ht="3" customHeight="1" thickBot="1" x14ac:dyDescent="0.35">
      <c r="B15" s="452">
        <v>3</v>
      </c>
      <c r="C15" s="543" t="s">
        <v>1865</v>
      </c>
      <c r="D15" s="543" t="s">
        <v>1866</v>
      </c>
      <c r="E15" s="544" t="s">
        <v>1867</v>
      </c>
      <c r="F15" s="194"/>
      <c r="G15" s="195"/>
      <c r="H15" s="194"/>
      <c r="I15" s="194"/>
      <c r="J15" s="196"/>
      <c r="K15" s="194"/>
      <c r="L15" s="185"/>
      <c r="M15" s="185"/>
      <c r="N15" s="185"/>
      <c r="O15" s="185"/>
      <c r="P15" s="186"/>
      <c r="Q15" s="187"/>
      <c r="R15" s="185"/>
      <c r="S15" s="185"/>
      <c r="T15" s="186"/>
      <c r="U15" s="187"/>
      <c r="V15" s="185"/>
      <c r="W15" s="185"/>
      <c r="X15" s="185"/>
      <c r="Y15" s="186"/>
      <c r="Z15" s="187"/>
      <c r="AA15" s="185"/>
      <c r="AB15" s="185"/>
      <c r="AC15" s="186"/>
      <c r="AD15" s="187"/>
      <c r="AE15" s="185"/>
      <c r="AF15" s="185"/>
      <c r="AG15" s="186"/>
      <c r="AH15" s="187"/>
      <c r="AI15" s="185"/>
      <c r="AJ15" s="185"/>
      <c r="AK15" s="186"/>
      <c r="AL15" s="187"/>
      <c r="AM15" s="185"/>
      <c r="AN15" s="185"/>
      <c r="AO15" s="185"/>
      <c r="AP15" s="186"/>
      <c r="AQ15" s="187"/>
      <c r="AR15" s="185"/>
      <c r="AS15" s="185"/>
      <c r="AT15" s="185"/>
      <c r="AU15" s="187"/>
      <c r="AV15" s="185"/>
      <c r="AW15" s="185"/>
      <c r="AX15" s="186"/>
      <c r="AY15" s="187"/>
      <c r="AZ15" s="185"/>
      <c r="BA15" s="185"/>
      <c r="BB15" s="185"/>
      <c r="BC15" s="186"/>
      <c r="BD15" s="441" t="s">
        <v>1868</v>
      </c>
      <c r="BE15" s="434"/>
    </row>
    <row r="16" spans="2:58" ht="19.899999999999999" customHeight="1" thickTop="1" thickBot="1" x14ac:dyDescent="0.35">
      <c r="B16" s="452"/>
      <c r="C16" s="543"/>
      <c r="D16" s="543"/>
      <c r="E16" s="544" t="s">
        <v>1869</v>
      </c>
      <c r="F16" s="197">
        <f>G16-14</f>
        <v>45046</v>
      </c>
      <c r="G16" s="198">
        <f>H16-1</f>
        <v>45060</v>
      </c>
      <c r="H16" s="197">
        <v>45061</v>
      </c>
      <c r="I16" s="197">
        <v>45077</v>
      </c>
      <c r="J16" s="199">
        <f>I16+1</f>
        <v>45078</v>
      </c>
      <c r="K16" s="197">
        <v>45089</v>
      </c>
      <c r="L16" s="416" t="s">
        <v>1870</v>
      </c>
      <c r="M16" s="416"/>
      <c r="N16" s="416"/>
      <c r="O16" s="416"/>
      <c r="P16" s="417"/>
      <c r="Q16" s="545" t="s">
        <v>1871</v>
      </c>
      <c r="R16" s="546"/>
      <c r="S16" s="546"/>
      <c r="T16" s="546"/>
      <c r="U16" s="546"/>
      <c r="V16" s="546"/>
      <c r="W16" s="546"/>
      <c r="X16" s="200"/>
      <c r="Y16" s="201"/>
      <c r="Z16" s="168"/>
      <c r="AA16" s="166"/>
      <c r="AB16" s="166"/>
      <c r="AC16" s="167"/>
      <c r="AD16" s="168"/>
      <c r="AE16" s="166"/>
      <c r="AF16" s="166"/>
      <c r="AG16" s="167"/>
      <c r="AH16" s="168"/>
      <c r="AI16" s="166"/>
      <c r="AJ16" s="166"/>
      <c r="AK16" s="167"/>
      <c r="AL16" s="547" t="s">
        <v>1872</v>
      </c>
      <c r="AM16" s="548"/>
      <c r="AN16" s="549" t="s">
        <v>1873</v>
      </c>
      <c r="AO16" s="550"/>
      <c r="AP16" s="551"/>
      <c r="AQ16" s="539" t="s">
        <v>620</v>
      </c>
      <c r="AR16" s="436"/>
      <c r="AS16" s="166"/>
      <c r="AT16" s="166"/>
      <c r="AU16" s="168"/>
      <c r="AV16" s="166"/>
      <c r="AW16" s="166"/>
      <c r="AX16" s="166"/>
      <c r="AY16" s="202" t="s">
        <v>1874</v>
      </c>
      <c r="AZ16" s="166"/>
      <c r="BA16" s="166"/>
      <c r="BB16" s="166"/>
      <c r="BC16" s="167"/>
      <c r="BD16" s="441"/>
      <c r="BE16" s="434"/>
      <c r="BF16" s="151" t="s">
        <v>1875</v>
      </c>
    </row>
    <row r="17" spans="2:58" ht="3" customHeight="1" thickTop="1" x14ac:dyDescent="0.3">
      <c r="B17" s="452"/>
      <c r="C17" s="543"/>
      <c r="D17" s="543"/>
      <c r="E17" s="544"/>
      <c r="F17" s="203"/>
      <c r="G17" s="204"/>
      <c r="H17" s="203"/>
      <c r="I17" s="203"/>
      <c r="J17" s="205"/>
      <c r="K17" s="203"/>
      <c r="L17" s="173"/>
      <c r="M17" s="173"/>
      <c r="N17" s="173"/>
      <c r="O17" s="173"/>
      <c r="P17" s="174"/>
      <c r="Q17" s="175"/>
      <c r="R17" s="173"/>
      <c r="S17" s="173"/>
      <c r="T17" s="174"/>
      <c r="U17" s="175"/>
      <c r="V17" s="173"/>
      <c r="W17" s="173"/>
      <c r="X17" s="173"/>
      <c r="Y17" s="174"/>
      <c r="Z17" s="175"/>
      <c r="AA17" s="173"/>
      <c r="AB17" s="173"/>
      <c r="AC17" s="174"/>
      <c r="AD17" s="175"/>
      <c r="AE17" s="173"/>
      <c r="AF17" s="173"/>
      <c r="AG17" s="174"/>
      <c r="AH17" s="175"/>
      <c r="AI17" s="173"/>
      <c r="AJ17" s="173"/>
      <c r="AK17" s="174"/>
      <c r="AL17" s="175"/>
      <c r="AM17" s="173"/>
      <c r="AN17" s="173"/>
      <c r="AO17" s="173"/>
      <c r="AP17" s="174"/>
      <c r="AQ17" s="175"/>
      <c r="AR17" s="173"/>
      <c r="AS17" s="173"/>
      <c r="AT17" s="173"/>
      <c r="AU17" s="175"/>
      <c r="AV17" s="173"/>
      <c r="AW17" s="173"/>
      <c r="AX17" s="174"/>
      <c r="AY17" s="175"/>
      <c r="AZ17" s="173"/>
      <c r="BA17" s="173"/>
      <c r="BB17" s="173"/>
      <c r="BC17" s="174"/>
      <c r="BD17" s="441"/>
      <c r="BE17" s="434"/>
    </row>
    <row r="18" spans="2:58" ht="3" customHeight="1" x14ac:dyDescent="0.3">
      <c r="B18" s="452">
        <v>4</v>
      </c>
      <c r="C18" s="540" t="s">
        <v>1876</v>
      </c>
      <c r="D18" s="541" t="s">
        <v>1877</v>
      </c>
      <c r="E18" s="542" t="s">
        <v>1878</v>
      </c>
      <c r="F18" s="206"/>
      <c r="G18" s="207"/>
      <c r="H18" s="206"/>
      <c r="I18" s="206"/>
      <c r="J18" s="208"/>
      <c r="K18" s="206"/>
      <c r="L18" s="185"/>
      <c r="M18" s="185"/>
      <c r="N18" s="185"/>
      <c r="O18" s="185"/>
      <c r="P18" s="186"/>
      <c r="Q18" s="187"/>
      <c r="R18" s="185"/>
      <c r="S18" s="185"/>
      <c r="T18" s="186"/>
      <c r="U18" s="187"/>
      <c r="V18" s="185"/>
      <c r="W18" s="185"/>
      <c r="X18" s="185"/>
      <c r="Y18" s="186"/>
      <c r="Z18" s="187"/>
      <c r="AA18" s="185"/>
      <c r="AB18" s="185"/>
      <c r="AC18" s="186"/>
      <c r="AD18" s="187"/>
      <c r="AE18" s="185"/>
      <c r="AF18" s="185"/>
      <c r="AG18" s="186"/>
      <c r="AH18" s="187"/>
      <c r="AI18" s="185"/>
      <c r="AJ18" s="185"/>
      <c r="AK18" s="186"/>
      <c r="AL18" s="187"/>
      <c r="AM18" s="185"/>
      <c r="AN18" s="185"/>
      <c r="AO18" s="185"/>
      <c r="AP18" s="186"/>
      <c r="AQ18" s="187"/>
      <c r="AR18" s="185"/>
      <c r="AS18" s="185"/>
      <c r="AT18" s="185"/>
      <c r="AU18" s="187"/>
      <c r="AV18" s="185"/>
      <c r="AW18" s="185"/>
      <c r="AX18" s="186"/>
      <c r="AY18" s="187"/>
      <c r="AZ18" s="185"/>
      <c r="BA18" s="185"/>
      <c r="BB18" s="185"/>
      <c r="BC18" s="186"/>
      <c r="BD18" s="441"/>
      <c r="BE18" s="434"/>
    </row>
    <row r="19" spans="2:58" ht="19.899999999999999" customHeight="1" x14ac:dyDescent="0.3">
      <c r="B19" s="452"/>
      <c r="C19" s="540"/>
      <c r="D19" s="527"/>
      <c r="E19" s="542" t="s">
        <v>1878</v>
      </c>
      <c r="F19" s="209">
        <f>G19-10</f>
        <v>45074</v>
      </c>
      <c r="G19" s="210">
        <f>H19-1</f>
        <v>45084</v>
      </c>
      <c r="H19" s="209">
        <v>45085</v>
      </c>
      <c r="I19" s="209">
        <v>45097</v>
      </c>
      <c r="J19" s="211">
        <v>45098</v>
      </c>
      <c r="K19" s="209">
        <v>45109</v>
      </c>
      <c r="L19" s="212"/>
      <c r="M19" s="212"/>
      <c r="N19" s="212"/>
      <c r="O19" s="212"/>
      <c r="P19" s="213"/>
      <c r="Q19" s="214"/>
      <c r="R19" s="212"/>
      <c r="S19" s="212"/>
      <c r="T19" s="213"/>
      <c r="U19" s="168"/>
      <c r="V19" s="166"/>
      <c r="W19" s="166"/>
      <c r="X19" s="166"/>
      <c r="Y19" s="167"/>
      <c r="Z19" s="168"/>
      <c r="AA19" s="166"/>
      <c r="AB19" s="166"/>
      <c r="AC19" s="167"/>
      <c r="AD19" s="168"/>
      <c r="AE19" s="166"/>
      <c r="AF19" s="166"/>
      <c r="AG19" s="167"/>
      <c r="AH19" s="168"/>
      <c r="AI19" s="166"/>
      <c r="AJ19" s="166"/>
      <c r="AK19" s="167"/>
      <c r="AL19" s="168"/>
      <c r="AM19" s="166"/>
      <c r="AN19" s="166"/>
      <c r="AO19" s="461" t="s">
        <v>1853</v>
      </c>
      <c r="AP19" s="461"/>
      <c r="AQ19" s="524"/>
      <c r="AR19" s="513" t="s">
        <v>1879</v>
      </c>
      <c r="AS19" s="446"/>
      <c r="AT19" s="539" t="s">
        <v>620</v>
      </c>
      <c r="AU19" s="436"/>
      <c r="AV19" s="166"/>
      <c r="AW19" s="166"/>
      <c r="AX19" s="167"/>
      <c r="AY19" s="168"/>
      <c r="AZ19" s="166"/>
      <c r="BA19" s="166"/>
      <c r="BB19" s="166"/>
      <c r="BC19" s="167"/>
      <c r="BD19" s="441"/>
      <c r="BE19" s="434"/>
    </row>
    <row r="20" spans="2:58" ht="3" customHeight="1" x14ac:dyDescent="0.3">
      <c r="B20" s="452"/>
      <c r="C20" s="540"/>
      <c r="D20" s="527"/>
      <c r="E20" s="542"/>
      <c r="F20" s="215"/>
      <c r="G20" s="216"/>
      <c r="H20" s="215"/>
      <c r="I20" s="215"/>
      <c r="J20" s="217"/>
      <c r="K20" s="215"/>
      <c r="L20" s="173"/>
      <c r="M20" s="173"/>
      <c r="N20" s="173"/>
      <c r="O20" s="173"/>
      <c r="P20" s="174"/>
      <c r="Q20" s="175"/>
      <c r="R20" s="173"/>
      <c r="S20" s="173"/>
      <c r="T20" s="174"/>
      <c r="U20" s="175"/>
      <c r="V20" s="173"/>
      <c r="W20" s="173"/>
      <c r="X20" s="173"/>
      <c r="Y20" s="174"/>
      <c r="Z20" s="175"/>
      <c r="AA20" s="173"/>
      <c r="AB20" s="173"/>
      <c r="AC20" s="174"/>
      <c r="AD20" s="175"/>
      <c r="AE20" s="173"/>
      <c r="AF20" s="173"/>
      <c r="AG20" s="174"/>
      <c r="AH20" s="175"/>
      <c r="AI20" s="173"/>
      <c r="AJ20" s="173"/>
      <c r="AK20" s="174"/>
      <c r="AL20" s="175"/>
      <c r="AM20" s="173"/>
      <c r="AN20" s="173"/>
      <c r="AO20" s="173"/>
      <c r="AP20" s="174"/>
      <c r="AQ20" s="173"/>
      <c r="AR20" s="173"/>
      <c r="AS20" s="173"/>
      <c r="AT20" s="173"/>
      <c r="AU20" s="175"/>
      <c r="AV20" s="173"/>
      <c r="AW20" s="173"/>
      <c r="AX20" s="174"/>
      <c r="AY20" s="175"/>
      <c r="AZ20" s="173"/>
      <c r="BA20" s="173"/>
      <c r="BB20" s="173"/>
      <c r="BC20" s="174"/>
      <c r="BD20" s="441"/>
      <c r="BE20" s="434"/>
    </row>
    <row r="21" spans="2:58" ht="3" customHeight="1" x14ac:dyDescent="0.3">
      <c r="B21" s="509">
        <v>5</v>
      </c>
      <c r="C21" s="537" t="s">
        <v>1876</v>
      </c>
      <c r="D21" s="527" t="s">
        <v>1880</v>
      </c>
      <c r="E21" s="538" t="s">
        <v>1881</v>
      </c>
      <c r="F21" s="206"/>
      <c r="G21" s="207"/>
      <c r="H21" s="206"/>
      <c r="I21" s="206"/>
      <c r="J21" s="208"/>
      <c r="K21" s="206"/>
      <c r="L21" s="185"/>
      <c r="M21" s="185"/>
      <c r="N21" s="185"/>
      <c r="O21" s="185"/>
      <c r="P21" s="186"/>
      <c r="Q21" s="187"/>
      <c r="R21" s="185"/>
      <c r="S21" s="185"/>
      <c r="T21" s="186"/>
      <c r="U21" s="187"/>
      <c r="V21" s="185"/>
      <c r="W21" s="185"/>
      <c r="X21" s="185"/>
      <c r="Y21" s="186"/>
      <c r="Z21" s="187"/>
      <c r="AA21" s="185"/>
      <c r="AB21" s="185"/>
      <c r="AC21" s="186"/>
      <c r="AD21" s="187"/>
      <c r="AE21" s="185"/>
      <c r="AF21" s="185"/>
      <c r="AG21" s="186"/>
      <c r="AH21" s="187"/>
      <c r="AI21" s="185"/>
      <c r="AJ21" s="185"/>
      <c r="AK21" s="186"/>
      <c r="AL21" s="187"/>
      <c r="AM21" s="185"/>
      <c r="AN21" s="185"/>
      <c r="AO21" s="185"/>
      <c r="AP21" s="186"/>
      <c r="AQ21" s="185"/>
      <c r="AR21" s="185"/>
      <c r="AS21" s="185"/>
      <c r="AT21" s="185"/>
      <c r="AU21" s="187"/>
      <c r="AV21" s="185"/>
      <c r="AW21" s="185"/>
      <c r="AX21" s="186"/>
      <c r="AY21" s="187"/>
      <c r="AZ21" s="185"/>
      <c r="BA21" s="185"/>
      <c r="BB21" s="185"/>
      <c r="BC21" s="186"/>
      <c r="BD21" s="441"/>
      <c r="BE21" s="434"/>
    </row>
    <row r="22" spans="2:58" ht="19.899999999999999" customHeight="1" x14ac:dyDescent="0.3">
      <c r="B22" s="509"/>
      <c r="C22" s="537"/>
      <c r="D22" s="527"/>
      <c r="E22" s="538"/>
      <c r="F22" s="209">
        <f>+G22-10</f>
        <v>45080</v>
      </c>
      <c r="G22" s="210">
        <f>H22-1</f>
        <v>45090</v>
      </c>
      <c r="H22" s="209">
        <v>45091</v>
      </c>
      <c r="I22" s="211">
        <v>45103</v>
      </c>
      <c r="J22" s="211">
        <v>45104</v>
      </c>
      <c r="K22" s="209">
        <v>45112</v>
      </c>
      <c r="L22" s="416" t="s">
        <v>1870</v>
      </c>
      <c r="M22" s="416"/>
      <c r="N22" s="416"/>
      <c r="O22" s="416"/>
      <c r="P22" s="417"/>
      <c r="Q22" s="412" t="s">
        <v>1871</v>
      </c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4"/>
      <c r="AH22" s="168"/>
      <c r="AI22" s="166"/>
      <c r="AJ22" s="166"/>
      <c r="AK22" s="167"/>
      <c r="AL22" s="168"/>
      <c r="AM22" s="166"/>
      <c r="AN22" s="166"/>
      <c r="AO22" s="166"/>
      <c r="AP22" s="167"/>
      <c r="AQ22" s="460" t="s">
        <v>1882</v>
      </c>
      <c r="AR22" s="524"/>
      <c r="AS22" s="513" t="s">
        <v>1879</v>
      </c>
      <c r="AT22" s="435"/>
      <c r="AU22" s="218" t="s">
        <v>620</v>
      </c>
      <c r="AV22" s="166"/>
      <c r="AW22" s="166"/>
      <c r="AX22" s="167"/>
      <c r="AY22" s="168"/>
      <c r="AZ22" s="166"/>
      <c r="BA22" s="166"/>
      <c r="BB22" s="166"/>
      <c r="BC22" s="167"/>
      <c r="BD22" s="441"/>
      <c r="BE22" s="434"/>
    </row>
    <row r="23" spans="2:58" ht="3" customHeight="1" x14ac:dyDescent="0.3">
      <c r="B23" s="509"/>
      <c r="C23" s="537"/>
      <c r="D23" s="527"/>
      <c r="E23" s="538"/>
      <c r="F23" s="215"/>
      <c r="G23" s="216"/>
      <c r="H23" s="215"/>
      <c r="I23" s="215"/>
      <c r="J23" s="217"/>
      <c r="K23" s="215"/>
      <c r="L23" s="173"/>
      <c r="M23" s="173"/>
      <c r="N23" s="173"/>
      <c r="O23" s="173"/>
      <c r="P23" s="174"/>
      <c r="Q23" s="175"/>
      <c r="R23" s="173"/>
      <c r="S23" s="173"/>
      <c r="T23" s="174"/>
      <c r="U23" s="175"/>
      <c r="V23" s="173"/>
      <c r="W23" s="173"/>
      <c r="X23" s="173"/>
      <c r="Y23" s="174"/>
      <c r="Z23" s="175"/>
      <c r="AA23" s="173"/>
      <c r="AB23" s="173"/>
      <c r="AC23" s="174"/>
      <c r="AD23" s="175"/>
      <c r="AE23" s="173"/>
      <c r="AF23" s="173"/>
      <c r="AG23" s="174"/>
      <c r="AH23" s="175"/>
      <c r="AI23" s="173"/>
      <c r="AJ23" s="173"/>
      <c r="AK23" s="174"/>
      <c r="AL23" s="175"/>
      <c r="AM23" s="173"/>
      <c r="AN23" s="173"/>
      <c r="AO23" s="173"/>
      <c r="AP23" s="174"/>
      <c r="AQ23" s="173"/>
      <c r="AR23" s="173"/>
      <c r="AS23" s="173"/>
      <c r="AT23" s="173"/>
      <c r="AU23" s="175"/>
      <c r="AV23" s="173"/>
      <c r="AW23" s="173"/>
      <c r="AX23" s="174"/>
      <c r="AY23" s="175"/>
      <c r="AZ23" s="173"/>
      <c r="BA23" s="173"/>
      <c r="BB23" s="173"/>
      <c r="BC23" s="174"/>
      <c r="BD23" s="441"/>
      <c r="BE23" s="434"/>
    </row>
    <row r="24" spans="2:58" ht="3" customHeight="1" x14ac:dyDescent="0.3">
      <c r="B24" s="509">
        <v>6</v>
      </c>
      <c r="C24" s="537" t="s">
        <v>1876</v>
      </c>
      <c r="D24" s="527" t="s">
        <v>1883</v>
      </c>
      <c r="E24" s="538" t="s">
        <v>1884</v>
      </c>
      <c r="F24" s="209"/>
      <c r="G24" s="210"/>
      <c r="H24" s="209"/>
      <c r="I24" s="209"/>
      <c r="J24" s="211"/>
      <c r="K24" s="209"/>
      <c r="L24" s="166"/>
      <c r="M24" s="166"/>
      <c r="N24" s="166"/>
      <c r="O24" s="166"/>
      <c r="P24" s="167"/>
      <c r="Q24" s="168"/>
      <c r="R24" s="166"/>
      <c r="S24" s="166"/>
      <c r="T24" s="167"/>
      <c r="U24" s="168"/>
      <c r="V24" s="166"/>
      <c r="W24" s="166"/>
      <c r="X24" s="166"/>
      <c r="Y24" s="167"/>
      <c r="Z24" s="168"/>
      <c r="AA24" s="166"/>
      <c r="AB24" s="166"/>
      <c r="AC24" s="167"/>
      <c r="AD24" s="168"/>
      <c r="AE24" s="166"/>
      <c r="AF24" s="166"/>
      <c r="AG24" s="167"/>
      <c r="AH24" s="168"/>
      <c r="AI24" s="166"/>
      <c r="AJ24" s="166"/>
      <c r="AK24" s="167"/>
      <c r="AL24" s="168"/>
      <c r="AM24" s="166"/>
      <c r="AN24" s="166"/>
      <c r="AO24" s="166"/>
      <c r="AP24" s="167"/>
      <c r="AQ24" s="166"/>
      <c r="AR24" s="166"/>
      <c r="AS24" s="166"/>
      <c r="AT24" s="166"/>
      <c r="AU24" s="168"/>
      <c r="AV24" s="166"/>
      <c r="AW24" s="166"/>
      <c r="AX24" s="167"/>
      <c r="AY24" s="168"/>
      <c r="AZ24" s="166"/>
      <c r="BA24" s="166"/>
      <c r="BB24" s="166"/>
      <c r="BC24" s="167"/>
      <c r="BD24" s="441"/>
      <c r="BE24" s="434"/>
    </row>
    <row r="25" spans="2:58" ht="19.899999999999999" customHeight="1" x14ac:dyDescent="0.25">
      <c r="B25" s="509"/>
      <c r="C25" s="537"/>
      <c r="D25" s="527"/>
      <c r="E25" s="538"/>
      <c r="F25" s="209">
        <f>+G25-7</f>
        <v>45092</v>
      </c>
      <c r="G25" s="210">
        <f>H25-1</f>
        <v>45099</v>
      </c>
      <c r="H25" s="209">
        <v>45100</v>
      </c>
      <c r="I25" s="209" ph="1">
        <v>45110</v>
      </c>
      <c r="J25" s="211">
        <v>45111</v>
      </c>
      <c r="K25" s="209">
        <v>45122</v>
      </c>
      <c r="L25" s="412" t="s">
        <v>1871</v>
      </c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166"/>
      <c r="AG25" s="167"/>
      <c r="AH25" s="168"/>
      <c r="AI25" s="166"/>
      <c r="AJ25" s="166"/>
      <c r="AK25" s="167"/>
      <c r="AL25" s="168"/>
      <c r="AM25" s="166"/>
      <c r="AN25" s="166"/>
      <c r="AO25" s="166"/>
      <c r="AP25" s="167"/>
      <c r="AQ25" s="168"/>
      <c r="AR25" s="166"/>
      <c r="AS25" s="219" t="s">
        <v>1882</v>
      </c>
      <c r="AT25" s="435" t="s">
        <v>1879</v>
      </c>
      <c r="AU25" s="446"/>
      <c r="AV25" s="220" t="s">
        <v>620</v>
      </c>
      <c r="AW25" s="166"/>
      <c r="AX25" s="167"/>
      <c r="AY25" s="168"/>
      <c r="BB25" s="166"/>
      <c r="BC25" s="167"/>
      <c r="BD25" s="441"/>
      <c r="BE25" s="434"/>
    </row>
    <row r="26" spans="2:58" ht="3" customHeight="1" x14ac:dyDescent="0.3">
      <c r="B26" s="509"/>
      <c r="C26" s="537"/>
      <c r="D26" s="527"/>
      <c r="E26" s="538"/>
      <c r="F26" s="209"/>
      <c r="G26" s="210"/>
      <c r="H26" s="209"/>
      <c r="I26" s="209"/>
      <c r="J26" s="211"/>
      <c r="K26" s="209"/>
      <c r="L26" s="166"/>
      <c r="M26" s="166"/>
      <c r="N26" s="166"/>
      <c r="O26" s="166"/>
      <c r="P26" s="167"/>
      <c r="Q26" s="168"/>
      <c r="R26" s="166"/>
      <c r="S26" s="166"/>
      <c r="T26" s="167"/>
      <c r="U26" s="168"/>
      <c r="V26" s="166"/>
      <c r="W26" s="166"/>
      <c r="X26" s="166"/>
      <c r="Y26" s="167"/>
      <c r="Z26" s="168"/>
      <c r="AA26" s="166"/>
      <c r="AB26" s="166"/>
      <c r="AC26" s="167"/>
      <c r="AD26" s="168"/>
      <c r="AE26" s="166"/>
      <c r="AF26" s="166"/>
      <c r="AG26" s="167"/>
      <c r="AH26" s="168"/>
      <c r="AI26" s="166"/>
      <c r="AJ26" s="166"/>
      <c r="AK26" s="167"/>
      <c r="AL26" s="168"/>
      <c r="AM26" s="166"/>
      <c r="AN26" s="166"/>
      <c r="AO26" s="166"/>
      <c r="AP26" s="167"/>
      <c r="AQ26" s="168"/>
      <c r="AR26" s="166"/>
      <c r="AS26" s="166"/>
      <c r="AT26" s="166"/>
      <c r="AU26" s="168"/>
      <c r="AV26" s="166"/>
      <c r="AW26" s="166"/>
      <c r="AX26" s="167"/>
      <c r="AY26" s="168"/>
      <c r="AZ26" s="166"/>
      <c r="BA26" s="166"/>
      <c r="BB26" s="166"/>
      <c r="BC26" s="167"/>
      <c r="BD26" s="441"/>
      <c r="BE26" s="434"/>
    </row>
    <row r="27" spans="2:58" ht="3" customHeight="1" x14ac:dyDescent="0.3">
      <c r="B27" s="437"/>
      <c r="C27" s="531"/>
      <c r="D27" s="531"/>
      <c r="E27" s="534" t="s">
        <v>1885</v>
      </c>
      <c r="F27" s="221"/>
      <c r="G27" s="222"/>
      <c r="H27" s="221"/>
      <c r="I27" s="221"/>
      <c r="J27" s="223"/>
      <c r="K27" s="221"/>
      <c r="L27" s="185"/>
      <c r="M27" s="185"/>
      <c r="N27" s="185"/>
      <c r="O27" s="185"/>
      <c r="P27" s="186"/>
      <c r="Q27" s="187"/>
      <c r="R27" s="185"/>
      <c r="S27" s="185"/>
      <c r="T27" s="186"/>
      <c r="U27" s="187"/>
      <c r="V27" s="185"/>
      <c r="W27" s="185"/>
      <c r="X27" s="185"/>
      <c r="Y27" s="186"/>
      <c r="Z27" s="187"/>
      <c r="AA27" s="185"/>
      <c r="AB27" s="185"/>
      <c r="AC27" s="186"/>
      <c r="AD27" s="187"/>
      <c r="AE27" s="185"/>
      <c r="AF27" s="185"/>
      <c r="AG27" s="186"/>
      <c r="AH27" s="187"/>
      <c r="AI27" s="185"/>
      <c r="AJ27" s="185"/>
      <c r="AK27" s="186"/>
      <c r="AL27" s="187"/>
      <c r="AM27" s="185"/>
      <c r="AN27" s="185"/>
      <c r="AO27" s="185"/>
      <c r="AP27" s="186"/>
      <c r="AQ27" s="187"/>
      <c r="AR27" s="185"/>
      <c r="AS27" s="185"/>
      <c r="AT27" s="185"/>
      <c r="AU27" s="187"/>
      <c r="AV27" s="185"/>
      <c r="AW27" s="185"/>
      <c r="AX27" s="186"/>
      <c r="AY27" s="187"/>
      <c r="AZ27" s="185"/>
      <c r="BA27" s="185"/>
      <c r="BB27" s="185"/>
      <c r="BC27" s="186"/>
      <c r="BD27" s="455"/>
      <c r="BE27" s="434" t="s">
        <v>1886</v>
      </c>
    </row>
    <row r="28" spans="2:58" ht="19.899999999999999" customHeight="1" x14ac:dyDescent="0.3">
      <c r="B28" s="438"/>
      <c r="C28" s="532"/>
      <c r="D28" s="532"/>
      <c r="E28" s="535"/>
      <c r="F28" s="224"/>
      <c r="G28" s="225"/>
      <c r="H28" s="224"/>
      <c r="I28" s="224"/>
      <c r="J28" s="226"/>
      <c r="K28" s="224"/>
      <c r="L28" s="166"/>
      <c r="M28" s="166"/>
      <c r="N28" s="166"/>
      <c r="O28" s="166"/>
      <c r="P28" s="167"/>
      <c r="Q28" s="227" t="s">
        <v>1887</v>
      </c>
      <c r="R28" s="228"/>
      <c r="S28" s="228"/>
      <c r="T28" s="228"/>
      <c r="U28" s="228"/>
      <c r="V28" s="228"/>
      <c r="W28" s="228"/>
      <c r="X28" s="228"/>
      <c r="Y28" s="229"/>
      <c r="Z28" s="230" t="s">
        <v>1888</v>
      </c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2"/>
      <c r="AQ28" s="168"/>
      <c r="AR28" s="166"/>
      <c r="AS28" s="166"/>
      <c r="AT28" s="166"/>
      <c r="AU28" s="168"/>
      <c r="AV28" s="166"/>
      <c r="AW28" s="166"/>
      <c r="AX28" s="167"/>
      <c r="AY28" s="168"/>
      <c r="AZ28" s="166"/>
      <c r="BA28" s="166"/>
      <c r="BB28" s="166"/>
      <c r="BC28" s="167"/>
      <c r="BD28" s="520"/>
      <c r="BE28" s="434"/>
    </row>
    <row r="29" spans="2:58" ht="3" customHeight="1" x14ac:dyDescent="0.3">
      <c r="B29" s="439"/>
      <c r="C29" s="533"/>
      <c r="D29" s="533"/>
      <c r="E29" s="536"/>
      <c r="F29" s="224"/>
      <c r="G29" s="225"/>
      <c r="H29" s="224"/>
      <c r="I29" s="224"/>
      <c r="J29" s="226"/>
      <c r="K29" s="224"/>
      <c r="L29" s="166"/>
      <c r="M29" s="166"/>
      <c r="N29" s="166"/>
      <c r="O29" s="166"/>
      <c r="P29" s="167"/>
      <c r="Q29" s="168"/>
      <c r="R29" s="166"/>
      <c r="S29" s="166"/>
      <c r="T29" s="167"/>
      <c r="U29" s="168"/>
      <c r="V29" s="166"/>
      <c r="W29" s="166"/>
      <c r="X29" s="166"/>
      <c r="Y29" s="167"/>
      <c r="Z29" s="168"/>
      <c r="AA29" s="166"/>
      <c r="AB29" s="166"/>
      <c r="AC29" s="167"/>
      <c r="AD29" s="168"/>
      <c r="AE29" s="166"/>
      <c r="AF29" s="166"/>
      <c r="AG29" s="167"/>
      <c r="AH29" s="168"/>
      <c r="AI29" s="166"/>
      <c r="AJ29" s="166"/>
      <c r="AK29" s="167"/>
      <c r="AL29" s="168"/>
      <c r="AM29" s="166"/>
      <c r="AN29" s="166"/>
      <c r="AO29" s="166"/>
      <c r="AP29" s="167"/>
      <c r="AQ29" s="168"/>
      <c r="AR29" s="166"/>
      <c r="AS29" s="166"/>
      <c r="AT29" s="166"/>
      <c r="AU29" s="168"/>
      <c r="AV29" s="166"/>
      <c r="AW29" s="166"/>
      <c r="AX29" s="167"/>
      <c r="AY29" s="168"/>
      <c r="AZ29" s="166"/>
      <c r="BA29" s="166"/>
      <c r="BB29" s="166"/>
      <c r="BC29" s="167"/>
      <c r="BD29" s="440"/>
      <c r="BE29" s="434"/>
    </row>
    <row r="30" spans="2:58" ht="3" customHeight="1" x14ac:dyDescent="0.3">
      <c r="B30" s="447">
        <v>7</v>
      </c>
      <c r="C30" s="510" t="s">
        <v>1889</v>
      </c>
      <c r="D30" s="510" t="s">
        <v>1890</v>
      </c>
      <c r="E30" s="511" t="s">
        <v>1891</v>
      </c>
      <c r="F30" s="233"/>
      <c r="G30" s="234"/>
      <c r="H30" s="233"/>
      <c r="I30" s="233"/>
      <c r="J30" s="235"/>
      <c r="K30" s="233"/>
      <c r="L30" s="185"/>
      <c r="M30" s="185"/>
      <c r="N30" s="185"/>
      <c r="O30" s="185"/>
      <c r="P30" s="186"/>
      <c r="Q30" s="187"/>
      <c r="R30" s="185"/>
      <c r="S30" s="185"/>
      <c r="T30" s="186"/>
      <c r="U30" s="187"/>
      <c r="V30" s="185"/>
      <c r="W30" s="185"/>
      <c r="X30" s="185"/>
      <c r="Y30" s="186"/>
      <c r="Z30" s="187"/>
      <c r="AA30" s="185"/>
      <c r="AB30" s="185"/>
      <c r="AC30" s="186"/>
      <c r="AD30" s="187"/>
      <c r="AE30" s="185"/>
      <c r="AF30" s="185"/>
      <c r="AG30" s="186"/>
      <c r="AH30" s="187"/>
      <c r="AI30" s="185"/>
      <c r="AJ30" s="185"/>
      <c r="AK30" s="186"/>
      <c r="AL30" s="187"/>
      <c r="AM30" s="185"/>
      <c r="AN30" s="185"/>
      <c r="AO30" s="185"/>
      <c r="AP30" s="186"/>
      <c r="AQ30" s="187"/>
      <c r="AR30" s="185"/>
      <c r="AS30" s="185"/>
      <c r="AT30" s="185"/>
      <c r="AU30" s="187"/>
      <c r="AV30" s="185"/>
      <c r="AW30" s="185"/>
      <c r="AX30" s="186"/>
      <c r="AY30" s="187"/>
      <c r="AZ30" s="185"/>
      <c r="BA30" s="185"/>
      <c r="BB30" s="185"/>
      <c r="BC30" s="186"/>
      <c r="BD30" s="441"/>
      <c r="BE30" s="434"/>
    </row>
    <row r="31" spans="2:58" ht="19.899999999999999" customHeight="1" x14ac:dyDescent="0.3">
      <c r="B31" s="447"/>
      <c r="C31" s="510"/>
      <c r="D31" s="510"/>
      <c r="E31" s="511"/>
      <c r="F31" s="236">
        <f>+G31-10</f>
        <v>45082</v>
      </c>
      <c r="G31" s="237">
        <f>H31-1</f>
        <v>45092</v>
      </c>
      <c r="H31" s="236">
        <v>45093</v>
      </c>
      <c r="I31" s="236">
        <v>45105</v>
      </c>
      <c r="J31" s="238">
        <f>I31+1</f>
        <v>45106</v>
      </c>
      <c r="K31" s="239">
        <f>J31+11</f>
        <v>45117</v>
      </c>
      <c r="L31" s="416" t="s">
        <v>1870</v>
      </c>
      <c r="M31" s="416"/>
      <c r="N31" s="416"/>
      <c r="O31" s="416"/>
      <c r="P31" s="417"/>
      <c r="Q31" s="412" t="s">
        <v>1871</v>
      </c>
      <c r="R31" s="413"/>
      <c r="S31" s="413"/>
      <c r="T31" s="413"/>
      <c r="U31" s="413"/>
      <c r="V31" s="413"/>
      <c r="W31" s="413"/>
      <c r="X31" s="166"/>
      <c r="Y31" s="167"/>
      <c r="Z31" s="168"/>
      <c r="AA31" s="166"/>
      <c r="AB31" s="166"/>
      <c r="AC31" s="167"/>
      <c r="AD31" s="168"/>
      <c r="AE31" s="166"/>
      <c r="AF31" s="166"/>
      <c r="AG31" s="167"/>
      <c r="AH31" s="168"/>
      <c r="AI31" s="166"/>
      <c r="AJ31" s="166"/>
      <c r="AK31" s="167"/>
      <c r="AL31" s="168"/>
      <c r="AM31" s="166"/>
      <c r="AN31" s="166"/>
      <c r="AO31" s="166"/>
      <c r="AP31" s="167"/>
      <c r="AQ31" s="460" t="s">
        <v>1882</v>
      </c>
      <c r="AR31" s="524"/>
      <c r="AS31" s="513" t="s">
        <v>1879</v>
      </c>
      <c r="AT31" s="435"/>
      <c r="AU31" s="436" t="s">
        <v>620</v>
      </c>
      <c r="AV31" s="436"/>
      <c r="AW31" s="166"/>
      <c r="AX31" s="167"/>
      <c r="AY31" s="168"/>
      <c r="AZ31" s="166"/>
      <c r="BA31" s="166"/>
      <c r="BB31" s="166"/>
      <c r="BC31" s="167"/>
      <c r="BD31" s="441"/>
      <c r="BE31" s="434"/>
      <c r="BF31" s="151" t="s">
        <v>1875</v>
      </c>
    </row>
    <row r="32" spans="2:58" ht="3" customHeight="1" x14ac:dyDescent="0.3">
      <c r="B32" s="447"/>
      <c r="C32" s="510"/>
      <c r="D32" s="510"/>
      <c r="E32" s="511"/>
      <c r="F32" s="240"/>
      <c r="G32" s="241"/>
      <c r="H32" s="240"/>
      <c r="I32" s="240"/>
      <c r="J32" s="242"/>
      <c r="K32" s="243"/>
      <c r="L32" s="173"/>
      <c r="M32" s="173"/>
      <c r="N32" s="173"/>
      <c r="O32" s="173"/>
      <c r="P32" s="174"/>
      <c r="Q32" s="175"/>
      <c r="R32" s="173"/>
      <c r="S32" s="173"/>
      <c r="T32" s="174"/>
      <c r="U32" s="175"/>
      <c r="V32" s="173"/>
      <c r="W32" s="173"/>
      <c r="X32" s="173"/>
      <c r="Y32" s="174"/>
      <c r="Z32" s="175"/>
      <c r="AA32" s="173"/>
      <c r="AB32" s="173"/>
      <c r="AC32" s="174"/>
      <c r="AD32" s="175"/>
      <c r="AE32" s="173"/>
      <c r="AF32" s="173"/>
      <c r="AG32" s="174"/>
      <c r="AH32" s="175"/>
      <c r="AI32" s="173"/>
      <c r="AJ32" s="173"/>
      <c r="AK32" s="174"/>
      <c r="AL32" s="175"/>
      <c r="AM32" s="173"/>
      <c r="AN32" s="173"/>
      <c r="AO32" s="173"/>
      <c r="AP32" s="174"/>
      <c r="AQ32" s="175"/>
      <c r="AR32" s="173"/>
      <c r="AS32" s="173"/>
      <c r="AT32" s="166"/>
      <c r="AU32" s="175"/>
      <c r="AV32" s="173"/>
      <c r="AW32" s="173"/>
      <c r="AX32" s="174"/>
      <c r="AY32" s="175"/>
      <c r="AZ32" s="173"/>
      <c r="BA32" s="173"/>
      <c r="BB32" s="173"/>
      <c r="BC32" s="174"/>
      <c r="BD32" s="441"/>
      <c r="BE32" s="434"/>
    </row>
    <row r="33" spans="2:58" ht="3" customHeight="1" x14ac:dyDescent="0.3">
      <c r="B33" s="509">
        <v>8</v>
      </c>
      <c r="C33" s="510" t="s">
        <v>1889</v>
      </c>
      <c r="D33" s="510" t="s">
        <v>1892</v>
      </c>
      <c r="E33" s="511" t="s">
        <v>1893</v>
      </c>
      <c r="F33" s="233"/>
      <c r="G33" s="234"/>
      <c r="H33" s="233"/>
      <c r="I33" s="233"/>
      <c r="J33" s="244"/>
      <c r="K33" s="245"/>
      <c r="L33" s="185"/>
      <c r="M33" s="185"/>
      <c r="N33" s="185"/>
      <c r="O33" s="185"/>
      <c r="P33" s="186"/>
      <c r="Q33" s="187"/>
      <c r="R33" s="185"/>
      <c r="S33" s="185"/>
      <c r="T33" s="186"/>
      <c r="U33" s="187"/>
      <c r="V33" s="185"/>
      <c r="W33" s="185"/>
      <c r="X33" s="185"/>
      <c r="Y33" s="186"/>
      <c r="Z33" s="187"/>
      <c r="AA33" s="185"/>
      <c r="AB33" s="185"/>
      <c r="AC33" s="186"/>
      <c r="AD33" s="187"/>
      <c r="AE33" s="185"/>
      <c r="AF33" s="185"/>
      <c r="AG33" s="186"/>
      <c r="AH33" s="187"/>
      <c r="AI33" s="185"/>
      <c r="AJ33" s="185"/>
      <c r="AK33" s="186"/>
      <c r="AL33" s="187"/>
      <c r="AM33" s="185"/>
      <c r="AN33" s="185"/>
      <c r="AO33" s="185"/>
      <c r="AP33" s="186"/>
      <c r="AQ33" s="187"/>
      <c r="AR33" s="185"/>
      <c r="AS33" s="185"/>
      <c r="AT33" s="185"/>
      <c r="AU33" s="187"/>
      <c r="AV33" s="185"/>
      <c r="AW33" s="185"/>
      <c r="AX33" s="186"/>
      <c r="AY33" s="187"/>
      <c r="AZ33" s="185"/>
      <c r="BA33" s="185"/>
      <c r="BB33" s="185"/>
      <c r="BC33" s="186"/>
      <c r="BD33" s="441" t="s">
        <v>1868</v>
      </c>
      <c r="BE33" s="434"/>
    </row>
    <row r="34" spans="2:58" ht="19.899999999999999" customHeight="1" x14ac:dyDescent="0.3">
      <c r="B34" s="509"/>
      <c r="C34" s="510"/>
      <c r="D34" s="510"/>
      <c r="E34" s="511"/>
      <c r="F34" s="236">
        <f>+G34-14</f>
        <v>45085</v>
      </c>
      <c r="G34" s="237">
        <f>H34-1</f>
        <v>45099</v>
      </c>
      <c r="H34" s="236">
        <v>45100</v>
      </c>
      <c r="I34" s="236">
        <v>45113</v>
      </c>
      <c r="J34" s="238">
        <f>I34+1</f>
        <v>45114</v>
      </c>
      <c r="K34" s="239">
        <f>J34+10</f>
        <v>45124</v>
      </c>
      <c r="L34" s="416" t="s">
        <v>1870</v>
      </c>
      <c r="M34" s="416"/>
      <c r="N34" s="413" t="s">
        <v>1871</v>
      </c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166"/>
      <c r="AG34" s="167"/>
      <c r="AH34" s="168"/>
      <c r="AI34" s="166"/>
      <c r="AJ34" s="166"/>
      <c r="AK34" s="167"/>
      <c r="AL34" s="168"/>
      <c r="AM34" s="166"/>
      <c r="AN34" s="166"/>
      <c r="AO34" s="166"/>
      <c r="AP34" s="167"/>
      <c r="AQ34" s="168"/>
      <c r="AR34" s="246" t="s">
        <v>1853</v>
      </c>
      <c r="AS34" s="246"/>
      <c r="AT34" s="435" t="s">
        <v>1879</v>
      </c>
      <c r="AU34" s="435"/>
      <c r="AV34" s="218" t="s">
        <v>620</v>
      </c>
      <c r="AW34" s="166"/>
      <c r="AX34" s="167"/>
      <c r="AY34" s="168"/>
      <c r="AZ34" s="166"/>
      <c r="BA34" s="166"/>
      <c r="BB34" s="166"/>
      <c r="BC34" s="167"/>
      <c r="BD34" s="441"/>
      <c r="BE34" s="434"/>
      <c r="BF34" s="151" t="s">
        <v>1875</v>
      </c>
    </row>
    <row r="35" spans="2:58" ht="3" customHeight="1" x14ac:dyDescent="0.3">
      <c r="B35" s="509"/>
      <c r="C35" s="510"/>
      <c r="D35" s="510"/>
      <c r="E35" s="511"/>
      <c r="F35" s="240"/>
      <c r="G35" s="241"/>
      <c r="H35" s="240"/>
      <c r="I35" s="240"/>
      <c r="J35" s="247"/>
      <c r="K35" s="240"/>
      <c r="L35" s="173"/>
      <c r="M35" s="173"/>
      <c r="N35" s="173"/>
      <c r="O35" s="173"/>
      <c r="P35" s="174"/>
      <c r="Q35" s="175"/>
      <c r="R35" s="173"/>
      <c r="S35" s="173"/>
      <c r="T35" s="174"/>
      <c r="U35" s="175"/>
      <c r="V35" s="173"/>
      <c r="W35" s="173"/>
      <c r="X35" s="173"/>
      <c r="Y35" s="174"/>
      <c r="Z35" s="175"/>
      <c r="AA35" s="173"/>
      <c r="AB35" s="173"/>
      <c r="AC35" s="174"/>
      <c r="AD35" s="175"/>
      <c r="AE35" s="173"/>
      <c r="AF35" s="173"/>
      <c r="AG35" s="174"/>
      <c r="AH35" s="175"/>
      <c r="AI35" s="173"/>
      <c r="AJ35" s="173"/>
      <c r="AK35" s="174"/>
      <c r="AL35" s="175"/>
      <c r="AM35" s="173"/>
      <c r="AN35" s="173"/>
      <c r="AO35" s="173"/>
      <c r="AP35" s="174"/>
      <c r="AQ35" s="175"/>
      <c r="AR35" s="173"/>
      <c r="AS35" s="173"/>
      <c r="AT35" s="173"/>
      <c r="AU35" s="175"/>
      <c r="AV35" s="173"/>
      <c r="AW35" s="173"/>
      <c r="AX35" s="174"/>
      <c r="AY35" s="175"/>
      <c r="AZ35" s="173"/>
      <c r="BA35" s="173"/>
      <c r="BB35" s="173"/>
      <c r="BC35" s="174"/>
      <c r="BD35" s="441"/>
      <c r="BE35" s="434"/>
    </row>
    <row r="36" spans="2:58" ht="3" customHeight="1" x14ac:dyDescent="0.3">
      <c r="B36" s="437"/>
      <c r="C36" s="467"/>
      <c r="D36" s="467"/>
      <c r="E36" s="470" t="s">
        <v>1894</v>
      </c>
      <c r="F36" s="248"/>
      <c r="G36" s="249"/>
      <c r="H36" s="248"/>
      <c r="I36" s="248"/>
      <c r="J36" s="250"/>
      <c r="K36" s="248"/>
      <c r="L36" s="166"/>
      <c r="M36" s="166"/>
      <c r="N36" s="166"/>
      <c r="O36" s="166"/>
      <c r="P36" s="167"/>
      <c r="Q36" s="168"/>
      <c r="R36" s="166"/>
      <c r="S36" s="166"/>
      <c r="T36" s="167"/>
      <c r="U36" s="168"/>
      <c r="V36" s="166"/>
      <c r="W36" s="166"/>
      <c r="X36" s="166"/>
      <c r="Y36" s="167"/>
      <c r="Z36" s="168"/>
      <c r="AA36" s="166"/>
      <c r="AB36" s="166"/>
      <c r="AC36" s="167"/>
      <c r="AD36" s="168"/>
      <c r="AE36" s="166"/>
      <c r="AF36" s="166"/>
      <c r="AG36" s="167"/>
      <c r="AH36" s="168"/>
      <c r="AI36" s="166"/>
      <c r="AJ36" s="166"/>
      <c r="AK36" s="167"/>
      <c r="AL36" s="168"/>
      <c r="AM36" s="166"/>
      <c r="AN36" s="166"/>
      <c r="AO36" s="166"/>
      <c r="AP36" s="167"/>
      <c r="AQ36" s="168"/>
      <c r="AR36" s="166"/>
      <c r="AS36" s="166"/>
      <c r="AT36" s="166"/>
      <c r="AU36" s="168"/>
      <c r="AV36" s="166"/>
      <c r="AW36" s="166"/>
      <c r="AX36" s="167"/>
      <c r="AY36" s="168"/>
      <c r="AZ36" s="166"/>
      <c r="BA36" s="166"/>
      <c r="BB36" s="166"/>
      <c r="BC36" s="167"/>
      <c r="BD36" s="528"/>
      <c r="BE36" s="434" t="s">
        <v>1886</v>
      </c>
    </row>
    <row r="37" spans="2:58" ht="20.45" customHeight="1" x14ac:dyDescent="0.3">
      <c r="B37" s="438"/>
      <c r="C37" s="468"/>
      <c r="D37" s="468"/>
      <c r="E37" s="471"/>
      <c r="F37" s="248"/>
      <c r="G37" s="249"/>
      <c r="H37" s="248"/>
      <c r="I37" s="248"/>
      <c r="J37" s="250"/>
      <c r="K37" s="248"/>
      <c r="L37" s="166"/>
      <c r="M37" s="166"/>
      <c r="N37" s="166"/>
      <c r="O37" s="166"/>
      <c r="P37" s="167"/>
      <c r="Q37" s="168"/>
      <c r="R37" s="166"/>
      <c r="S37" s="166"/>
      <c r="T37" s="167"/>
      <c r="U37" s="168"/>
      <c r="V37" s="166"/>
      <c r="W37" s="166"/>
      <c r="X37" s="166"/>
      <c r="Y37" s="167"/>
      <c r="Z37" s="168"/>
      <c r="AA37" s="166"/>
      <c r="AB37" s="166"/>
      <c r="AC37" s="167"/>
      <c r="AD37" s="168"/>
      <c r="AE37" s="166"/>
      <c r="AF37" s="166"/>
      <c r="AG37" s="167"/>
      <c r="AH37" s="168"/>
      <c r="AI37" s="166"/>
      <c r="AJ37" s="166"/>
      <c r="AK37" s="167"/>
      <c r="AL37" s="168"/>
      <c r="AM37" s="166"/>
      <c r="AN37" s="166"/>
      <c r="AO37" s="166"/>
      <c r="AP37" s="167"/>
      <c r="AQ37" s="168"/>
      <c r="AR37" s="166"/>
      <c r="AS37" s="166"/>
      <c r="AT37" s="166"/>
      <c r="AU37" s="168"/>
      <c r="AV37" s="166"/>
      <c r="AW37" s="166"/>
      <c r="AX37" s="167"/>
      <c r="AY37" s="168"/>
      <c r="AZ37" s="166"/>
      <c r="BA37" s="166"/>
      <c r="BB37" s="166"/>
      <c r="BC37" s="167"/>
      <c r="BD37" s="529"/>
      <c r="BE37" s="434"/>
    </row>
    <row r="38" spans="2:58" ht="3" customHeight="1" x14ac:dyDescent="0.3">
      <c r="B38" s="439"/>
      <c r="C38" s="469"/>
      <c r="D38" s="469"/>
      <c r="E38" s="472"/>
      <c r="F38" s="248"/>
      <c r="G38" s="249"/>
      <c r="H38" s="248"/>
      <c r="I38" s="248"/>
      <c r="J38" s="250"/>
      <c r="K38" s="248"/>
      <c r="L38" s="166"/>
      <c r="M38" s="166"/>
      <c r="N38" s="166"/>
      <c r="O38" s="166"/>
      <c r="P38" s="167"/>
      <c r="Q38" s="168"/>
      <c r="R38" s="166"/>
      <c r="S38" s="166"/>
      <c r="T38" s="167"/>
      <c r="U38" s="168"/>
      <c r="V38" s="166"/>
      <c r="W38" s="166"/>
      <c r="X38" s="166"/>
      <c r="Y38" s="167"/>
      <c r="Z38" s="168"/>
      <c r="AA38" s="166"/>
      <c r="AB38" s="166"/>
      <c r="AC38" s="167"/>
      <c r="AD38" s="168"/>
      <c r="AE38" s="166"/>
      <c r="AF38" s="166"/>
      <c r="AG38" s="167"/>
      <c r="AH38" s="168"/>
      <c r="AI38" s="166"/>
      <c r="AJ38" s="166"/>
      <c r="AK38" s="167"/>
      <c r="AL38" s="168"/>
      <c r="AM38" s="166"/>
      <c r="AN38" s="166"/>
      <c r="AO38" s="166"/>
      <c r="AP38" s="167"/>
      <c r="AQ38" s="168"/>
      <c r="AR38" s="166"/>
      <c r="AS38" s="166"/>
      <c r="AT38" s="166"/>
      <c r="AU38" s="168"/>
      <c r="AV38" s="166"/>
      <c r="AW38" s="166"/>
      <c r="AX38" s="167"/>
      <c r="AY38" s="168"/>
      <c r="AZ38" s="166"/>
      <c r="BA38" s="166"/>
      <c r="BB38" s="166"/>
      <c r="BC38" s="167"/>
      <c r="BD38" s="530"/>
      <c r="BE38" s="434"/>
    </row>
    <row r="39" spans="2:58" ht="3" customHeight="1" x14ac:dyDescent="0.3">
      <c r="B39" s="447">
        <v>9</v>
      </c>
      <c r="C39" s="510" t="s">
        <v>1889</v>
      </c>
      <c r="D39" s="510" t="s">
        <v>1895</v>
      </c>
      <c r="E39" s="511" t="s">
        <v>1896</v>
      </c>
      <c r="F39" s="233"/>
      <c r="G39" s="234"/>
      <c r="H39" s="233"/>
      <c r="I39" s="233"/>
      <c r="J39" s="235"/>
      <c r="K39" s="233"/>
      <c r="L39" s="185"/>
      <c r="M39" s="185"/>
      <c r="N39" s="185"/>
      <c r="O39" s="185"/>
      <c r="P39" s="186"/>
      <c r="Q39" s="187"/>
      <c r="R39" s="185"/>
      <c r="S39" s="185"/>
      <c r="T39" s="186"/>
      <c r="U39" s="187"/>
      <c r="V39" s="185"/>
      <c r="W39" s="185"/>
      <c r="X39" s="185"/>
      <c r="Y39" s="186"/>
      <c r="Z39" s="187"/>
      <c r="AA39" s="185"/>
      <c r="AB39" s="185"/>
      <c r="AC39" s="186"/>
      <c r="AD39" s="187"/>
      <c r="AE39" s="185"/>
      <c r="AF39" s="185"/>
      <c r="AG39" s="186"/>
      <c r="AH39" s="187"/>
      <c r="AI39" s="185"/>
      <c r="AJ39" s="185"/>
      <c r="AK39" s="186"/>
      <c r="AL39" s="187"/>
      <c r="AM39" s="185"/>
      <c r="AN39" s="185"/>
      <c r="AO39" s="185"/>
      <c r="AP39" s="186"/>
      <c r="AQ39" s="187"/>
      <c r="AR39" s="185"/>
      <c r="AS39" s="185"/>
      <c r="AT39" s="185"/>
      <c r="AU39" s="187"/>
      <c r="AV39" s="185"/>
      <c r="AW39" s="185"/>
      <c r="AX39" s="186"/>
      <c r="AY39" s="187"/>
      <c r="AZ39" s="185"/>
      <c r="BA39" s="185"/>
      <c r="BB39" s="185"/>
      <c r="BC39" s="186"/>
      <c r="BD39" s="441"/>
      <c r="BE39" s="434"/>
    </row>
    <row r="40" spans="2:58" ht="19.899999999999999" customHeight="1" x14ac:dyDescent="0.3">
      <c r="B40" s="447"/>
      <c r="C40" s="510"/>
      <c r="D40" s="510"/>
      <c r="E40" s="511"/>
      <c r="F40" s="236">
        <f>+G40-14</f>
        <v>45075</v>
      </c>
      <c r="G40" s="237">
        <f>H40-1</f>
        <v>45089</v>
      </c>
      <c r="H40" s="236">
        <v>45090</v>
      </c>
      <c r="I40" s="236">
        <v>45106</v>
      </c>
      <c r="J40" s="238">
        <f>I40+1</f>
        <v>45107</v>
      </c>
      <c r="K40" s="239">
        <f>J40+15</f>
        <v>45122</v>
      </c>
      <c r="L40" s="416" t="s">
        <v>1870</v>
      </c>
      <c r="M40" s="416"/>
      <c r="N40" s="416"/>
      <c r="O40" s="416"/>
      <c r="P40" s="417"/>
      <c r="Q40" s="412" t="s">
        <v>1871</v>
      </c>
      <c r="R40" s="413"/>
      <c r="S40" s="413"/>
      <c r="T40" s="413"/>
      <c r="U40" s="413"/>
      <c r="V40" s="413"/>
      <c r="W40" s="413"/>
      <c r="X40" s="413"/>
      <c r="Y40" s="167"/>
      <c r="Z40" s="168"/>
      <c r="AA40" s="166"/>
      <c r="AB40" s="166"/>
      <c r="AC40" s="167"/>
      <c r="AD40" s="168"/>
      <c r="AE40" s="166"/>
      <c r="AF40" s="166"/>
      <c r="AG40" s="167"/>
      <c r="AH40" s="168"/>
      <c r="AI40" s="166"/>
      <c r="AJ40" s="166"/>
      <c r="AK40" s="167"/>
      <c r="AL40" s="168"/>
      <c r="AM40" s="166"/>
      <c r="AN40" s="166"/>
      <c r="AO40" s="166"/>
      <c r="AP40" s="167"/>
      <c r="AQ40" s="460" t="s">
        <v>1853</v>
      </c>
      <c r="AR40" s="524"/>
      <c r="AS40" s="513" t="s">
        <v>1879</v>
      </c>
      <c r="AT40" s="435"/>
      <c r="AU40" s="436" t="s">
        <v>620</v>
      </c>
      <c r="AV40" s="450"/>
      <c r="AW40" s="166"/>
      <c r="AX40" s="167"/>
      <c r="AY40" s="168"/>
      <c r="AZ40" s="166"/>
      <c r="BA40" s="166"/>
      <c r="BB40" s="166"/>
      <c r="BC40" s="167"/>
      <c r="BD40" s="441"/>
      <c r="BE40" s="434"/>
      <c r="BF40" s="151" t="s">
        <v>1897</v>
      </c>
    </row>
    <row r="41" spans="2:58" ht="3" customHeight="1" x14ac:dyDescent="0.3">
      <c r="B41" s="447"/>
      <c r="C41" s="510"/>
      <c r="D41" s="510"/>
      <c r="E41" s="511"/>
      <c r="F41" s="240"/>
      <c r="G41" s="241"/>
      <c r="H41" s="240"/>
      <c r="I41" s="240"/>
      <c r="J41" s="242"/>
      <c r="K41" s="243"/>
      <c r="L41" s="173"/>
      <c r="M41" s="173"/>
      <c r="N41" s="173"/>
      <c r="O41" s="173"/>
      <c r="P41" s="174"/>
      <c r="Q41" s="175"/>
      <c r="R41" s="173"/>
      <c r="S41" s="173"/>
      <c r="T41" s="174"/>
      <c r="U41" s="175"/>
      <c r="V41" s="173"/>
      <c r="W41" s="173"/>
      <c r="X41" s="173"/>
      <c r="Y41" s="174"/>
      <c r="Z41" s="175"/>
      <c r="AA41" s="173"/>
      <c r="AB41" s="173"/>
      <c r="AC41" s="174"/>
      <c r="AD41" s="175"/>
      <c r="AE41" s="173"/>
      <c r="AF41" s="173"/>
      <c r="AG41" s="174"/>
      <c r="AH41" s="175"/>
      <c r="AI41" s="173"/>
      <c r="AJ41" s="173"/>
      <c r="AK41" s="174"/>
      <c r="AL41" s="175"/>
      <c r="AM41" s="173"/>
      <c r="AN41" s="173"/>
      <c r="AO41" s="173"/>
      <c r="AP41" s="174"/>
      <c r="AQ41" s="175"/>
      <c r="AR41" s="173"/>
      <c r="AS41" s="173"/>
      <c r="AT41" s="173"/>
      <c r="AU41" s="175"/>
      <c r="AV41" s="173"/>
      <c r="AW41" s="173"/>
      <c r="AX41" s="174"/>
      <c r="AY41" s="175"/>
      <c r="AZ41" s="173"/>
      <c r="BA41" s="173"/>
      <c r="BB41" s="173"/>
      <c r="BC41" s="174"/>
      <c r="BD41" s="441"/>
      <c r="BE41" s="434"/>
    </row>
    <row r="42" spans="2:58" ht="3" customHeight="1" x14ac:dyDescent="0.3">
      <c r="B42" s="447">
        <v>10</v>
      </c>
      <c r="C42" s="510" t="s">
        <v>1889</v>
      </c>
      <c r="D42" s="510" t="s">
        <v>1898</v>
      </c>
      <c r="E42" s="511" t="s">
        <v>1899</v>
      </c>
      <c r="F42" s="236"/>
      <c r="G42" s="237"/>
      <c r="H42" s="236"/>
      <c r="I42" s="236"/>
      <c r="J42" s="238"/>
      <c r="K42" s="239"/>
      <c r="L42" s="166"/>
      <c r="M42" s="166"/>
      <c r="N42" s="166"/>
      <c r="O42" s="166"/>
      <c r="P42" s="167"/>
      <c r="Q42" s="168"/>
      <c r="R42" s="166"/>
      <c r="S42" s="166"/>
      <c r="T42" s="167"/>
      <c r="U42" s="168"/>
      <c r="V42" s="166"/>
      <c r="W42" s="166"/>
      <c r="X42" s="166"/>
      <c r="Y42" s="167"/>
      <c r="Z42" s="168"/>
      <c r="AA42" s="166"/>
      <c r="AB42" s="166"/>
      <c r="AC42" s="167"/>
      <c r="AD42" s="168"/>
      <c r="AE42" s="166"/>
      <c r="AF42" s="166"/>
      <c r="AG42" s="167"/>
      <c r="AH42" s="168"/>
      <c r="AI42" s="166"/>
      <c r="AJ42" s="166"/>
      <c r="AK42" s="167"/>
      <c r="AL42" s="168"/>
      <c r="AM42" s="166"/>
      <c r="AN42" s="166"/>
      <c r="AO42" s="166"/>
      <c r="AP42" s="167"/>
      <c r="AQ42" s="168"/>
      <c r="AR42" s="166"/>
      <c r="AS42" s="166"/>
      <c r="AT42" s="166"/>
      <c r="AU42" s="168"/>
      <c r="AV42" s="166"/>
      <c r="AW42" s="166"/>
      <c r="AX42" s="167"/>
      <c r="AY42" s="168"/>
      <c r="AZ42" s="166"/>
      <c r="BA42" s="166"/>
      <c r="BB42" s="166"/>
      <c r="BC42" s="167"/>
      <c r="BD42" s="441"/>
      <c r="BE42" s="434"/>
    </row>
    <row r="43" spans="2:58" ht="19.899999999999999" customHeight="1" x14ac:dyDescent="0.3">
      <c r="B43" s="447"/>
      <c r="C43" s="510"/>
      <c r="D43" s="510"/>
      <c r="E43" s="511"/>
      <c r="F43" s="236">
        <f>+G43-14</f>
        <v>45087</v>
      </c>
      <c r="G43" s="237">
        <f>+H43-1</f>
        <v>45101</v>
      </c>
      <c r="H43" s="236">
        <v>45102</v>
      </c>
      <c r="I43" s="236">
        <v>45113</v>
      </c>
      <c r="J43" s="238">
        <f>I43+1</f>
        <v>45114</v>
      </c>
      <c r="K43" s="239">
        <f>J43+7</f>
        <v>45121</v>
      </c>
      <c r="L43" s="416" t="s">
        <v>1870</v>
      </c>
      <c r="M43" s="416"/>
      <c r="N43" s="416"/>
      <c r="O43" s="416"/>
      <c r="P43" s="417"/>
      <c r="Q43" s="412" t="s">
        <v>1871</v>
      </c>
      <c r="R43" s="413"/>
      <c r="S43" s="413"/>
      <c r="T43" s="413"/>
      <c r="U43" s="413"/>
      <c r="V43" s="413"/>
      <c r="W43" s="413"/>
      <c r="X43" s="413"/>
      <c r="Y43" s="167"/>
      <c r="Z43" s="168"/>
      <c r="AA43" s="166"/>
      <c r="AB43" s="166"/>
      <c r="AC43" s="167"/>
      <c r="AD43" s="168"/>
      <c r="AE43" s="166"/>
      <c r="AF43" s="166"/>
      <c r="AG43" s="167"/>
      <c r="AH43" s="168"/>
      <c r="AI43" s="166"/>
      <c r="AJ43" s="166"/>
      <c r="AK43" s="167"/>
      <c r="AL43" s="168"/>
      <c r="AM43" s="166"/>
      <c r="AN43" s="166"/>
      <c r="AO43" s="166"/>
      <c r="AP43" s="167"/>
      <c r="AQ43" s="168"/>
      <c r="AR43" s="461" t="s">
        <v>1853</v>
      </c>
      <c r="AS43" s="524"/>
      <c r="AT43" s="513" t="s">
        <v>1879</v>
      </c>
      <c r="AU43" s="435"/>
      <c r="AV43" s="218" t="s">
        <v>620</v>
      </c>
      <c r="AW43" s="166"/>
      <c r="AX43" s="167"/>
      <c r="AY43" s="168"/>
      <c r="AZ43" s="166"/>
      <c r="BA43" s="166"/>
      <c r="BB43" s="166"/>
      <c r="BC43" s="167"/>
      <c r="BD43" s="441"/>
      <c r="BE43" s="434"/>
      <c r="BF43" s="151" t="s">
        <v>1897</v>
      </c>
    </row>
    <row r="44" spans="2:58" ht="3" customHeight="1" x14ac:dyDescent="0.3">
      <c r="B44" s="447"/>
      <c r="C44" s="510"/>
      <c r="D44" s="510"/>
      <c r="E44" s="511"/>
      <c r="F44" s="236"/>
      <c r="G44" s="237"/>
      <c r="H44" s="236"/>
      <c r="I44" s="236"/>
      <c r="J44" s="251"/>
      <c r="K44" s="236"/>
      <c r="L44" s="166"/>
      <c r="M44" s="166"/>
      <c r="N44" s="166"/>
      <c r="O44" s="166"/>
      <c r="P44" s="167"/>
      <c r="Q44" s="168"/>
      <c r="R44" s="166"/>
      <c r="S44" s="166"/>
      <c r="T44" s="167"/>
      <c r="U44" s="168"/>
      <c r="V44" s="166"/>
      <c r="W44" s="166"/>
      <c r="X44" s="166"/>
      <c r="Y44" s="167"/>
      <c r="Z44" s="168"/>
      <c r="AA44" s="166"/>
      <c r="AB44" s="166"/>
      <c r="AC44" s="167"/>
      <c r="AD44" s="168"/>
      <c r="AE44" s="166"/>
      <c r="AF44" s="166"/>
      <c r="AG44" s="167"/>
      <c r="AH44" s="168"/>
      <c r="AI44" s="166"/>
      <c r="AJ44" s="166"/>
      <c r="AK44" s="167"/>
      <c r="AL44" s="168"/>
      <c r="AM44" s="166"/>
      <c r="AN44" s="166"/>
      <c r="AO44" s="166"/>
      <c r="AP44" s="167"/>
      <c r="AQ44" s="168"/>
      <c r="AR44" s="166"/>
      <c r="AS44" s="166"/>
      <c r="AT44" s="166"/>
      <c r="AU44" s="168"/>
      <c r="AV44" s="166"/>
      <c r="AW44" s="166"/>
      <c r="AX44" s="167"/>
      <c r="AY44" s="168"/>
      <c r="AZ44" s="166"/>
      <c r="BA44" s="166"/>
      <c r="BB44" s="166"/>
      <c r="BC44" s="167"/>
      <c r="BD44" s="441"/>
      <c r="BE44" s="434"/>
    </row>
    <row r="45" spans="2:58" ht="3" customHeight="1" x14ac:dyDescent="0.3">
      <c r="B45" s="509">
        <v>11</v>
      </c>
      <c r="C45" s="510" t="s">
        <v>1889</v>
      </c>
      <c r="D45" s="527" t="s">
        <v>1900</v>
      </c>
      <c r="E45" s="511" t="s">
        <v>1901</v>
      </c>
      <c r="F45" s="233"/>
      <c r="G45" s="234"/>
      <c r="H45" s="233"/>
      <c r="I45" s="233"/>
      <c r="J45" s="235"/>
      <c r="K45" s="233"/>
      <c r="L45" s="185"/>
      <c r="M45" s="185"/>
      <c r="N45" s="185"/>
      <c r="O45" s="185"/>
      <c r="P45" s="186"/>
      <c r="Q45" s="187"/>
      <c r="R45" s="185"/>
      <c r="S45" s="185"/>
      <c r="T45" s="186"/>
      <c r="U45" s="187"/>
      <c r="V45" s="185"/>
      <c r="W45" s="185"/>
      <c r="X45" s="185"/>
      <c r="Y45" s="186"/>
      <c r="Z45" s="187"/>
      <c r="AA45" s="185"/>
      <c r="AB45" s="185"/>
      <c r="AC45" s="186"/>
      <c r="AD45" s="187"/>
      <c r="AE45" s="185"/>
      <c r="AF45" s="185"/>
      <c r="AG45" s="186"/>
      <c r="AH45" s="187"/>
      <c r="AI45" s="185"/>
      <c r="AJ45" s="185"/>
      <c r="AK45" s="186"/>
      <c r="AL45" s="187"/>
      <c r="AM45" s="185"/>
      <c r="AN45" s="185"/>
      <c r="AO45" s="185"/>
      <c r="AP45" s="186"/>
      <c r="AQ45" s="187"/>
      <c r="AR45" s="185"/>
      <c r="AS45" s="185"/>
      <c r="AT45" s="185"/>
      <c r="AU45" s="187"/>
      <c r="AV45" s="185"/>
      <c r="AW45" s="185"/>
      <c r="AX45" s="186"/>
      <c r="AY45" s="187"/>
      <c r="AZ45" s="185"/>
      <c r="BA45" s="185"/>
      <c r="BB45" s="185"/>
      <c r="BC45" s="186"/>
      <c r="BD45" s="441"/>
      <c r="BE45" s="434"/>
    </row>
    <row r="46" spans="2:58" ht="19.899999999999999" customHeight="1" x14ac:dyDescent="0.3">
      <c r="B46" s="509"/>
      <c r="C46" s="510"/>
      <c r="D46" s="527"/>
      <c r="E46" s="511"/>
      <c r="F46" s="236">
        <f>+G46-10</f>
        <v>45086</v>
      </c>
      <c r="G46" s="237">
        <f>H46-1</f>
        <v>45096</v>
      </c>
      <c r="H46" s="236">
        <v>45097</v>
      </c>
      <c r="I46" s="236">
        <v>45110</v>
      </c>
      <c r="J46" s="251">
        <f>I46+1</f>
        <v>45111</v>
      </c>
      <c r="K46" s="236">
        <v>45119</v>
      </c>
      <c r="L46" s="412" t="s">
        <v>1871</v>
      </c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166"/>
      <c r="AG46" s="167"/>
      <c r="AH46" s="168"/>
      <c r="AI46" s="166"/>
      <c r="AJ46" s="166"/>
      <c r="AK46" s="167"/>
      <c r="AL46" s="168"/>
      <c r="AM46" s="166"/>
      <c r="AN46" s="166"/>
      <c r="AO46" s="166"/>
      <c r="AP46" s="167"/>
      <c r="AQ46" s="168"/>
      <c r="AR46" s="460" t="s">
        <v>1853</v>
      </c>
      <c r="AS46" s="524"/>
      <c r="AT46" s="513" t="s">
        <v>1879</v>
      </c>
      <c r="AU46" s="435"/>
      <c r="AV46" s="218" t="s">
        <v>620</v>
      </c>
      <c r="AW46" s="166"/>
      <c r="AX46" s="167"/>
      <c r="AY46" s="168"/>
      <c r="AZ46" s="166"/>
      <c r="BA46" s="166"/>
      <c r="BB46" s="166"/>
      <c r="BC46" s="167"/>
      <c r="BD46" s="441"/>
      <c r="BE46" s="434"/>
      <c r="BF46" s="151" t="s">
        <v>1897</v>
      </c>
    </row>
    <row r="47" spans="2:58" ht="3" customHeight="1" x14ac:dyDescent="0.3">
      <c r="B47" s="509"/>
      <c r="C47" s="510"/>
      <c r="D47" s="527"/>
      <c r="E47" s="511"/>
      <c r="F47" s="240"/>
      <c r="G47" s="241"/>
      <c r="H47" s="240"/>
      <c r="I47" s="240"/>
      <c r="J47" s="247"/>
      <c r="K47" s="240"/>
      <c r="L47" s="173"/>
      <c r="M47" s="173"/>
      <c r="N47" s="173"/>
      <c r="O47" s="173"/>
      <c r="P47" s="174"/>
      <c r="Q47" s="175"/>
      <c r="R47" s="173"/>
      <c r="S47" s="173"/>
      <c r="T47" s="174"/>
      <c r="U47" s="175"/>
      <c r="V47" s="173"/>
      <c r="W47" s="173"/>
      <c r="X47" s="173"/>
      <c r="Y47" s="174"/>
      <c r="Z47" s="175"/>
      <c r="AA47" s="173"/>
      <c r="AB47" s="173"/>
      <c r="AC47" s="174"/>
      <c r="AD47" s="175"/>
      <c r="AE47" s="173"/>
      <c r="AF47" s="173"/>
      <c r="AG47" s="174"/>
      <c r="AH47" s="175"/>
      <c r="AI47" s="173"/>
      <c r="AJ47" s="173"/>
      <c r="AK47" s="174"/>
      <c r="AL47" s="175"/>
      <c r="AM47" s="173"/>
      <c r="AN47" s="173"/>
      <c r="AO47" s="173"/>
      <c r="AP47" s="174"/>
      <c r="AQ47" s="175"/>
      <c r="AR47" s="173"/>
      <c r="AS47" s="173"/>
      <c r="AT47" s="174"/>
      <c r="AU47" s="175"/>
      <c r="AV47" s="173"/>
      <c r="AW47" s="173"/>
      <c r="AX47" s="174"/>
      <c r="AY47" s="175"/>
      <c r="AZ47" s="173"/>
      <c r="BA47" s="173"/>
      <c r="BB47" s="173"/>
      <c r="BC47" s="174"/>
      <c r="BD47" s="441"/>
      <c r="BE47" s="434"/>
    </row>
    <row r="48" spans="2:58" ht="3" customHeight="1" x14ac:dyDescent="0.3">
      <c r="B48" s="509">
        <v>12</v>
      </c>
      <c r="C48" s="510" t="s">
        <v>1889</v>
      </c>
      <c r="D48" s="510" t="s">
        <v>1902</v>
      </c>
      <c r="E48" s="511" t="s">
        <v>1903</v>
      </c>
      <c r="F48" s="233"/>
      <c r="G48" s="234"/>
      <c r="H48" s="233"/>
      <c r="I48" s="233"/>
      <c r="J48" s="235"/>
      <c r="K48" s="233"/>
      <c r="L48" s="185"/>
      <c r="M48" s="185"/>
      <c r="N48" s="185"/>
      <c r="O48" s="185"/>
      <c r="P48" s="186"/>
      <c r="Q48" s="187"/>
      <c r="R48" s="185"/>
      <c r="S48" s="185"/>
      <c r="T48" s="186"/>
      <c r="U48" s="187"/>
      <c r="V48" s="185"/>
      <c r="W48" s="185"/>
      <c r="X48" s="185"/>
      <c r="Y48" s="186"/>
      <c r="Z48" s="187"/>
      <c r="AA48" s="185"/>
      <c r="AB48" s="185"/>
      <c r="AC48" s="186"/>
      <c r="AD48" s="187"/>
      <c r="AE48" s="185"/>
      <c r="AF48" s="185"/>
      <c r="AG48" s="186"/>
      <c r="AH48" s="187"/>
      <c r="AI48" s="185"/>
      <c r="AJ48" s="185"/>
      <c r="AK48" s="186"/>
      <c r="AL48" s="187"/>
      <c r="AM48" s="185"/>
      <c r="AN48" s="185"/>
      <c r="AO48" s="185"/>
      <c r="AP48" s="186"/>
      <c r="AQ48" s="187"/>
      <c r="AR48" s="185"/>
      <c r="AS48" s="185"/>
      <c r="AT48" s="186"/>
      <c r="AU48" s="187"/>
      <c r="AV48" s="185"/>
      <c r="AW48" s="185"/>
      <c r="AX48" s="186"/>
      <c r="AY48" s="187"/>
      <c r="AZ48" s="185"/>
      <c r="BA48" s="185"/>
      <c r="BB48" s="185"/>
      <c r="BC48" s="186"/>
      <c r="BD48" s="441" t="s">
        <v>1868</v>
      </c>
      <c r="BE48" s="434"/>
    </row>
    <row r="49" spans="2:58" ht="19.899999999999999" customHeight="1" x14ac:dyDescent="0.3">
      <c r="B49" s="509"/>
      <c r="C49" s="510"/>
      <c r="D49" s="510"/>
      <c r="E49" s="511"/>
      <c r="F49" s="236">
        <f>+G49-14</f>
        <v>45076</v>
      </c>
      <c r="G49" s="237">
        <f>H49-1</f>
        <v>45090</v>
      </c>
      <c r="H49" s="236">
        <v>45091</v>
      </c>
      <c r="I49" s="236">
        <v>45103</v>
      </c>
      <c r="J49" s="238">
        <f>I49+1</f>
        <v>45104</v>
      </c>
      <c r="K49" s="239">
        <f>J49+11</f>
        <v>45115</v>
      </c>
      <c r="L49" s="416" t="s">
        <v>1870</v>
      </c>
      <c r="M49" s="416"/>
      <c r="N49" s="416"/>
      <c r="O49" s="416"/>
      <c r="P49" s="413" t="s">
        <v>1871</v>
      </c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166"/>
      <c r="AG49" s="167"/>
      <c r="AH49" s="168"/>
      <c r="AI49" s="166"/>
      <c r="AJ49" s="166"/>
      <c r="AK49" s="167"/>
      <c r="AL49" s="168"/>
      <c r="AM49" s="166"/>
      <c r="AN49" s="166"/>
      <c r="AO49" s="166"/>
      <c r="AP49" s="167"/>
      <c r="AQ49" s="460" t="s">
        <v>1853</v>
      </c>
      <c r="AR49" s="524"/>
      <c r="AS49" s="513" t="s">
        <v>1879</v>
      </c>
      <c r="AT49" s="435"/>
      <c r="AU49" s="218" t="s">
        <v>620</v>
      </c>
      <c r="AV49" s="166"/>
      <c r="AW49" s="166"/>
      <c r="AX49" s="167"/>
      <c r="AY49" s="168"/>
      <c r="AZ49" s="166"/>
      <c r="BA49" s="166"/>
      <c r="BB49" s="166"/>
      <c r="BC49" s="167"/>
      <c r="BD49" s="441"/>
      <c r="BE49" s="434"/>
      <c r="BF49" s="151" t="s">
        <v>1897</v>
      </c>
    </row>
    <row r="50" spans="2:58" ht="3" customHeight="1" x14ac:dyDescent="0.3">
      <c r="B50" s="509"/>
      <c r="C50" s="510"/>
      <c r="D50" s="510"/>
      <c r="E50" s="511"/>
      <c r="F50" s="240"/>
      <c r="G50" s="241"/>
      <c r="H50" s="240"/>
      <c r="I50" s="240"/>
      <c r="J50" s="247"/>
      <c r="K50" s="240"/>
      <c r="L50" s="173"/>
      <c r="M50" s="173"/>
      <c r="N50" s="173"/>
      <c r="O50" s="173"/>
      <c r="P50" s="174"/>
      <c r="Q50" s="175"/>
      <c r="R50" s="173"/>
      <c r="S50" s="173"/>
      <c r="T50" s="174"/>
      <c r="U50" s="175"/>
      <c r="V50" s="173"/>
      <c r="W50" s="173"/>
      <c r="X50" s="173"/>
      <c r="Y50" s="174"/>
      <c r="Z50" s="175"/>
      <c r="AA50" s="173"/>
      <c r="AB50" s="173"/>
      <c r="AC50" s="174"/>
      <c r="AD50" s="175"/>
      <c r="AE50" s="173"/>
      <c r="AF50" s="173"/>
      <c r="AG50" s="174"/>
      <c r="AH50" s="175"/>
      <c r="AI50" s="173"/>
      <c r="AJ50" s="173"/>
      <c r="AK50" s="174"/>
      <c r="AL50" s="175"/>
      <c r="AM50" s="173"/>
      <c r="AN50" s="173"/>
      <c r="AO50" s="173"/>
      <c r="AP50" s="174"/>
      <c r="AQ50" s="175"/>
      <c r="AR50" s="173"/>
      <c r="AS50" s="173"/>
      <c r="AT50" s="174"/>
      <c r="AU50" s="175"/>
      <c r="AV50" s="173"/>
      <c r="AW50" s="173"/>
      <c r="AX50" s="174"/>
      <c r="AY50" s="175"/>
      <c r="AZ50" s="173"/>
      <c r="BA50" s="173"/>
      <c r="BB50" s="173"/>
      <c r="BC50" s="174"/>
      <c r="BD50" s="441"/>
      <c r="BE50" s="434"/>
    </row>
    <row r="51" spans="2:58" ht="3" customHeight="1" x14ac:dyDescent="0.3">
      <c r="B51" s="509">
        <v>13</v>
      </c>
      <c r="C51" s="510" t="s">
        <v>1889</v>
      </c>
      <c r="D51" s="525" t="s">
        <v>1904</v>
      </c>
      <c r="E51" s="526" t="s">
        <v>1905</v>
      </c>
      <c r="F51" s="236"/>
      <c r="G51" s="237"/>
      <c r="H51" s="236"/>
      <c r="I51" s="236"/>
      <c r="J51" s="251"/>
      <c r="K51" s="236"/>
      <c r="L51" s="166"/>
      <c r="M51" s="166"/>
      <c r="N51" s="166"/>
      <c r="O51" s="166"/>
      <c r="P51" s="167"/>
      <c r="Q51" s="168"/>
      <c r="R51" s="166"/>
      <c r="S51" s="166"/>
      <c r="T51" s="167"/>
      <c r="U51" s="168"/>
      <c r="V51" s="166"/>
      <c r="W51" s="166"/>
      <c r="X51" s="166"/>
      <c r="Y51" s="167"/>
      <c r="Z51" s="168"/>
      <c r="AA51" s="166"/>
      <c r="AB51" s="166"/>
      <c r="AC51" s="167"/>
      <c r="AD51" s="168"/>
      <c r="AE51" s="166"/>
      <c r="AF51" s="166"/>
      <c r="AG51" s="167"/>
      <c r="AH51" s="168"/>
      <c r="AI51" s="166"/>
      <c r="AJ51" s="166"/>
      <c r="AK51" s="167"/>
      <c r="AL51" s="168"/>
      <c r="AM51" s="166"/>
      <c r="AN51" s="166"/>
      <c r="AO51" s="166"/>
      <c r="AP51" s="167"/>
      <c r="AQ51" s="168"/>
      <c r="AR51" s="166"/>
      <c r="AS51" s="166"/>
      <c r="AT51" s="167"/>
      <c r="AU51" s="168"/>
      <c r="AV51" s="166"/>
      <c r="AW51" s="166"/>
      <c r="AX51" s="167"/>
      <c r="AY51" s="168"/>
      <c r="AZ51" s="166"/>
      <c r="BA51" s="166"/>
      <c r="BB51" s="166"/>
      <c r="BC51" s="167"/>
      <c r="BD51" s="441" t="s">
        <v>1868</v>
      </c>
      <c r="BE51" s="434"/>
    </row>
    <row r="52" spans="2:58" ht="19.899999999999999" customHeight="1" x14ac:dyDescent="0.3">
      <c r="B52" s="509"/>
      <c r="C52" s="510"/>
      <c r="D52" s="510"/>
      <c r="E52" s="511"/>
      <c r="F52" s="236">
        <f>+G52-10</f>
        <v>45086</v>
      </c>
      <c r="G52" s="237">
        <f>H52-1</f>
        <v>45096</v>
      </c>
      <c r="H52" s="236">
        <v>45097</v>
      </c>
      <c r="I52" s="236">
        <v>45115</v>
      </c>
      <c r="J52" s="238">
        <f>I52+1</f>
        <v>45116</v>
      </c>
      <c r="K52" s="239">
        <f>J52+8</f>
        <v>45124</v>
      </c>
      <c r="L52" s="416" t="s">
        <v>1870</v>
      </c>
      <c r="M52" s="416"/>
      <c r="N52" s="416"/>
      <c r="O52" s="416"/>
      <c r="P52" s="417"/>
      <c r="Q52" s="412" t="s">
        <v>1871</v>
      </c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166"/>
      <c r="AG52" s="167"/>
      <c r="AH52" s="168"/>
      <c r="AI52" s="166"/>
      <c r="AJ52" s="166"/>
      <c r="AK52" s="167"/>
      <c r="AL52" s="168"/>
      <c r="AM52" s="166"/>
      <c r="AN52" s="166"/>
      <c r="AO52" s="166"/>
      <c r="AP52" s="167"/>
      <c r="AQ52" s="168"/>
      <c r="AR52" s="461" t="s">
        <v>1882</v>
      </c>
      <c r="AS52" s="524"/>
      <c r="AT52" s="513" t="s">
        <v>1879</v>
      </c>
      <c r="AU52" s="435"/>
      <c r="AV52" s="218" t="s">
        <v>620</v>
      </c>
      <c r="AW52" s="166"/>
      <c r="AX52" s="167"/>
      <c r="AY52" s="168"/>
      <c r="AZ52" s="166"/>
      <c r="BA52" s="166"/>
      <c r="BB52" s="166"/>
      <c r="BC52" s="167"/>
      <c r="BD52" s="441"/>
      <c r="BE52" s="434"/>
      <c r="BF52" s="151" t="s">
        <v>1897</v>
      </c>
    </row>
    <row r="53" spans="2:58" ht="3" customHeight="1" x14ac:dyDescent="0.3">
      <c r="B53" s="509"/>
      <c r="C53" s="510"/>
      <c r="D53" s="510"/>
      <c r="E53" s="511"/>
      <c r="F53" s="236"/>
      <c r="G53" s="237"/>
      <c r="H53" s="236"/>
      <c r="I53" s="236"/>
      <c r="J53" s="251"/>
      <c r="K53" s="236"/>
      <c r="L53" s="166"/>
      <c r="M53" s="166"/>
      <c r="N53" s="166"/>
      <c r="O53" s="166"/>
      <c r="P53" s="167"/>
      <c r="Q53" s="168"/>
      <c r="R53" s="166"/>
      <c r="S53" s="166"/>
      <c r="T53" s="167"/>
      <c r="U53" s="168"/>
      <c r="V53" s="166"/>
      <c r="W53" s="166"/>
      <c r="X53" s="166"/>
      <c r="Y53" s="167"/>
      <c r="Z53" s="168"/>
      <c r="AA53" s="166"/>
      <c r="AB53" s="166"/>
      <c r="AC53" s="167"/>
      <c r="AD53" s="168"/>
      <c r="AE53" s="166"/>
      <c r="AF53" s="166"/>
      <c r="AG53" s="167"/>
      <c r="AH53" s="168"/>
      <c r="AI53" s="166"/>
      <c r="AJ53" s="166"/>
      <c r="AK53" s="167"/>
      <c r="AL53" s="168"/>
      <c r="AM53" s="166"/>
      <c r="AN53" s="166"/>
      <c r="AO53" s="166"/>
      <c r="AP53" s="167"/>
      <c r="AQ53" s="168"/>
      <c r="AR53" s="166"/>
      <c r="AS53" s="166"/>
      <c r="AT53" s="167"/>
      <c r="AU53" s="168"/>
      <c r="AV53" s="166"/>
      <c r="AW53" s="166"/>
      <c r="AX53" s="167"/>
      <c r="AY53" s="168"/>
      <c r="AZ53" s="166"/>
      <c r="BA53" s="166"/>
      <c r="BB53" s="166"/>
      <c r="BC53" s="167"/>
      <c r="BD53" s="441"/>
      <c r="BE53" s="434"/>
    </row>
    <row r="54" spans="2:58" ht="3" customHeight="1" x14ac:dyDescent="0.3">
      <c r="B54" s="437"/>
      <c r="C54" s="514"/>
      <c r="D54" s="514"/>
      <c r="E54" s="517" t="s">
        <v>1906</v>
      </c>
      <c r="F54" s="252"/>
      <c r="G54" s="253"/>
      <c r="H54" s="252"/>
      <c r="I54" s="252"/>
      <c r="J54" s="254"/>
      <c r="K54" s="252"/>
      <c r="L54" s="185"/>
      <c r="M54" s="185"/>
      <c r="N54" s="185"/>
      <c r="O54" s="185"/>
      <c r="P54" s="186"/>
      <c r="Q54" s="187"/>
      <c r="R54" s="185"/>
      <c r="S54" s="185"/>
      <c r="T54" s="186"/>
      <c r="U54" s="187"/>
      <c r="V54" s="185"/>
      <c r="W54" s="185"/>
      <c r="X54" s="185"/>
      <c r="Y54" s="186"/>
      <c r="Z54" s="187"/>
      <c r="AA54" s="185"/>
      <c r="AB54" s="185"/>
      <c r="AC54" s="186"/>
      <c r="AD54" s="187"/>
      <c r="AE54" s="185"/>
      <c r="AF54" s="185"/>
      <c r="AG54" s="186"/>
      <c r="AH54" s="187"/>
      <c r="AI54" s="185"/>
      <c r="AJ54" s="185"/>
      <c r="AK54" s="186"/>
      <c r="AL54" s="187"/>
      <c r="AM54" s="185"/>
      <c r="AN54" s="185"/>
      <c r="AO54" s="185"/>
      <c r="AP54" s="186"/>
      <c r="AQ54" s="187"/>
      <c r="AR54" s="185"/>
      <c r="AS54" s="185"/>
      <c r="AT54" s="186"/>
      <c r="AU54" s="187"/>
      <c r="AV54" s="185"/>
      <c r="AW54" s="185"/>
      <c r="AX54" s="186"/>
      <c r="AY54" s="187"/>
      <c r="AZ54" s="185"/>
      <c r="BA54" s="185"/>
      <c r="BB54" s="185"/>
      <c r="BC54" s="186"/>
      <c r="BD54" s="455" t="s">
        <v>1907</v>
      </c>
      <c r="BE54" s="521" t="s">
        <v>1908</v>
      </c>
    </row>
    <row r="55" spans="2:58" ht="19.899999999999999" customHeight="1" x14ac:dyDescent="0.3">
      <c r="B55" s="438"/>
      <c r="C55" s="515"/>
      <c r="D55" s="515"/>
      <c r="E55" s="518"/>
      <c r="F55" s="255"/>
      <c r="G55" s="256"/>
      <c r="H55" s="255"/>
      <c r="I55" s="255"/>
      <c r="J55" s="257"/>
      <c r="K55" s="255"/>
      <c r="L55" s="166"/>
      <c r="M55" s="166"/>
      <c r="N55" s="166"/>
      <c r="O55" s="166"/>
      <c r="P55" s="167"/>
      <c r="Q55" s="168"/>
      <c r="R55" s="166"/>
      <c r="S55" s="166"/>
      <c r="T55" s="167"/>
      <c r="U55" s="168"/>
      <c r="V55" s="166"/>
      <c r="W55" s="166"/>
      <c r="X55" s="166"/>
      <c r="Y55" s="167"/>
      <c r="Z55" s="168"/>
      <c r="AA55" s="166"/>
      <c r="AB55" s="166"/>
      <c r="AC55" s="167"/>
      <c r="AD55" s="168"/>
      <c r="AE55" s="166"/>
      <c r="AF55" s="166"/>
      <c r="AG55" s="167"/>
      <c r="AH55" s="168"/>
      <c r="AI55" s="166"/>
      <c r="AJ55" s="166"/>
      <c r="AK55" s="167"/>
      <c r="AL55" s="168"/>
      <c r="AM55" s="166"/>
      <c r="AN55" s="166"/>
      <c r="AO55" s="166"/>
      <c r="AP55" s="167"/>
      <c r="AQ55" s="168"/>
      <c r="AR55" s="166"/>
      <c r="AS55" s="166"/>
      <c r="AT55" s="167"/>
      <c r="AU55" s="168"/>
      <c r="AV55" s="166"/>
      <c r="AW55" s="166"/>
      <c r="AX55" s="167"/>
      <c r="AY55" s="168"/>
      <c r="AZ55" s="166"/>
      <c r="BA55" s="166"/>
      <c r="BB55" s="166"/>
      <c r="BC55" s="167"/>
      <c r="BD55" s="520"/>
      <c r="BE55" s="522"/>
    </row>
    <row r="56" spans="2:58" ht="3" customHeight="1" x14ac:dyDescent="0.3">
      <c r="B56" s="439"/>
      <c r="C56" s="516"/>
      <c r="D56" s="516"/>
      <c r="E56" s="519"/>
      <c r="F56" s="255"/>
      <c r="G56" s="256"/>
      <c r="H56" s="255"/>
      <c r="I56" s="255"/>
      <c r="J56" s="257"/>
      <c r="K56" s="255"/>
      <c r="L56" s="166"/>
      <c r="M56" s="166"/>
      <c r="N56" s="166"/>
      <c r="O56" s="166"/>
      <c r="P56" s="167"/>
      <c r="Q56" s="168"/>
      <c r="R56" s="166"/>
      <c r="S56" s="166"/>
      <c r="T56" s="167"/>
      <c r="U56" s="168"/>
      <c r="V56" s="166"/>
      <c r="W56" s="166"/>
      <c r="X56" s="166"/>
      <c r="Y56" s="167"/>
      <c r="Z56" s="168"/>
      <c r="AA56" s="166"/>
      <c r="AB56" s="166"/>
      <c r="AC56" s="167"/>
      <c r="AD56" s="168"/>
      <c r="AE56" s="166"/>
      <c r="AF56" s="166"/>
      <c r="AG56" s="167"/>
      <c r="AH56" s="168"/>
      <c r="AI56" s="166"/>
      <c r="AJ56" s="166"/>
      <c r="AK56" s="167"/>
      <c r="AL56" s="168"/>
      <c r="AM56" s="166"/>
      <c r="AN56" s="166"/>
      <c r="AO56" s="166"/>
      <c r="AP56" s="167"/>
      <c r="AQ56" s="168"/>
      <c r="AR56" s="166"/>
      <c r="AS56" s="166"/>
      <c r="AT56" s="167"/>
      <c r="AU56" s="168"/>
      <c r="AV56" s="166"/>
      <c r="AW56" s="166"/>
      <c r="AX56" s="167"/>
      <c r="AY56" s="168"/>
      <c r="AZ56" s="166"/>
      <c r="BA56" s="166"/>
      <c r="BB56" s="166"/>
      <c r="BC56" s="167"/>
      <c r="BD56" s="440"/>
      <c r="BE56" s="523"/>
    </row>
    <row r="57" spans="2:58" ht="3" customHeight="1" x14ac:dyDescent="0.3">
      <c r="B57" s="509">
        <v>14</v>
      </c>
      <c r="C57" s="510" t="s">
        <v>1889</v>
      </c>
      <c r="D57" s="510" t="s">
        <v>1909</v>
      </c>
      <c r="E57" s="511" t="s">
        <v>1910</v>
      </c>
      <c r="F57" s="233"/>
      <c r="G57" s="234"/>
      <c r="H57" s="233"/>
      <c r="I57" s="233"/>
      <c r="J57" s="235"/>
      <c r="K57" s="233"/>
      <c r="L57" s="185"/>
      <c r="M57" s="185"/>
      <c r="N57" s="185"/>
      <c r="O57" s="185"/>
      <c r="P57" s="186"/>
      <c r="Q57" s="187"/>
      <c r="R57" s="185"/>
      <c r="S57" s="185"/>
      <c r="T57" s="186"/>
      <c r="U57" s="187"/>
      <c r="V57" s="185"/>
      <c r="W57" s="185"/>
      <c r="X57" s="185"/>
      <c r="Y57" s="186"/>
      <c r="Z57" s="187"/>
      <c r="AA57" s="185"/>
      <c r="AB57" s="185"/>
      <c r="AC57" s="186"/>
      <c r="AD57" s="187"/>
      <c r="AE57" s="185"/>
      <c r="AF57" s="185"/>
      <c r="AG57" s="186"/>
      <c r="AH57" s="187"/>
      <c r="AI57" s="185"/>
      <c r="AJ57" s="185"/>
      <c r="AK57" s="186"/>
      <c r="AL57" s="187"/>
      <c r="AM57" s="185"/>
      <c r="AN57" s="185"/>
      <c r="AO57" s="185"/>
      <c r="AP57" s="186"/>
      <c r="AQ57" s="187"/>
      <c r="AR57" s="185"/>
      <c r="AS57" s="185"/>
      <c r="AT57" s="186"/>
      <c r="AU57" s="187"/>
      <c r="AV57" s="185"/>
      <c r="AW57" s="185"/>
      <c r="AX57" s="186"/>
      <c r="AY57" s="187"/>
      <c r="AZ57" s="185"/>
      <c r="BA57" s="185"/>
      <c r="BB57" s="185"/>
      <c r="BC57" s="186"/>
      <c r="BD57" s="441" t="s">
        <v>1868</v>
      </c>
      <c r="BE57" s="434" t="s">
        <v>1911</v>
      </c>
    </row>
    <row r="58" spans="2:58" ht="19.899999999999999" customHeight="1" x14ac:dyDescent="0.3">
      <c r="B58" s="509"/>
      <c r="C58" s="510"/>
      <c r="D58" s="510"/>
      <c r="E58" s="511"/>
      <c r="F58" s="236">
        <v>45031</v>
      </c>
      <c r="G58" s="236">
        <v>45046</v>
      </c>
      <c r="H58" s="236">
        <v>45103</v>
      </c>
      <c r="I58" s="236">
        <v>45116</v>
      </c>
      <c r="J58" s="238">
        <f>I58+1</f>
        <v>45117</v>
      </c>
      <c r="K58" s="239">
        <f>J58+7</f>
        <v>45124</v>
      </c>
      <c r="L58" s="512" t="s">
        <v>1870</v>
      </c>
      <c r="M58" s="512"/>
      <c r="N58" s="512"/>
      <c r="O58" s="512"/>
      <c r="P58" s="413" t="s">
        <v>1871</v>
      </c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166"/>
      <c r="AG58" s="167"/>
      <c r="AH58" s="168"/>
      <c r="AI58" s="166"/>
      <c r="AJ58" s="461" t="s">
        <v>1853</v>
      </c>
      <c r="AK58" s="461"/>
      <c r="AL58" s="168"/>
      <c r="AM58" s="166"/>
      <c r="AN58" s="166"/>
      <c r="AO58" s="166"/>
      <c r="AP58" s="167"/>
      <c r="AQ58" s="168"/>
      <c r="AR58" s="166"/>
      <c r="AS58" s="166"/>
      <c r="AT58" s="513" t="s">
        <v>1879</v>
      </c>
      <c r="AU58" s="435"/>
      <c r="AV58" s="218" t="s">
        <v>620</v>
      </c>
      <c r="AW58" s="166"/>
      <c r="AX58" s="167"/>
      <c r="AY58" s="168"/>
      <c r="AZ58" s="166"/>
      <c r="BA58" s="166"/>
      <c r="BB58" s="166"/>
      <c r="BC58" s="167"/>
      <c r="BD58" s="441"/>
      <c r="BE58" s="434"/>
      <c r="BF58" s="151" t="s">
        <v>1912</v>
      </c>
    </row>
    <row r="59" spans="2:58" ht="3" customHeight="1" x14ac:dyDescent="0.3">
      <c r="B59" s="509"/>
      <c r="C59" s="510"/>
      <c r="D59" s="510"/>
      <c r="E59" s="511"/>
      <c r="F59" s="240"/>
      <c r="G59" s="241"/>
      <c r="H59" s="240"/>
      <c r="I59" s="240"/>
      <c r="J59" s="247"/>
      <c r="K59" s="240"/>
      <c r="L59" s="173"/>
      <c r="M59" s="173"/>
      <c r="N59" s="173"/>
      <c r="O59" s="173"/>
      <c r="P59" s="174"/>
      <c r="Q59" s="175"/>
      <c r="R59" s="173"/>
      <c r="S59" s="173"/>
      <c r="T59" s="174"/>
      <c r="U59" s="175"/>
      <c r="V59" s="173"/>
      <c r="W59" s="173"/>
      <c r="X59" s="173"/>
      <c r="Y59" s="174"/>
      <c r="Z59" s="175"/>
      <c r="AA59" s="173"/>
      <c r="AB59" s="173"/>
      <c r="AC59" s="174"/>
      <c r="AD59" s="175"/>
      <c r="AE59" s="173"/>
      <c r="AF59" s="173"/>
      <c r="AG59" s="174"/>
      <c r="AH59" s="175"/>
      <c r="AI59" s="173"/>
      <c r="AJ59" s="173"/>
      <c r="AK59" s="174"/>
      <c r="AL59" s="175"/>
      <c r="AM59" s="173"/>
      <c r="AN59" s="173"/>
      <c r="AO59" s="173"/>
      <c r="AP59" s="174"/>
      <c r="AQ59" s="175"/>
      <c r="AR59" s="173"/>
      <c r="AS59" s="173"/>
      <c r="AT59" s="174"/>
      <c r="AU59" s="175"/>
      <c r="AV59" s="173"/>
      <c r="AW59" s="173"/>
      <c r="AX59" s="174"/>
      <c r="AY59" s="175"/>
      <c r="AZ59" s="173"/>
      <c r="BA59" s="173"/>
      <c r="BB59" s="173"/>
      <c r="BC59" s="174"/>
      <c r="BD59" s="441"/>
      <c r="BE59" s="434"/>
    </row>
    <row r="60" spans="2:58" ht="3.6" customHeight="1" x14ac:dyDescent="0.3">
      <c r="B60" s="447">
        <v>20</v>
      </c>
      <c r="C60" s="502"/>
      <c r="D60" s="502"/>
      <c r="E60" s="505" t="s">
        <v>1913</v>
      </c>
      <c r="F60" s="258"/>
      <c r="G60" s="259"/>
      <c r="H60" s="258"/>
      <c r="I60" s="258"/>
      <c r="J60" s="260"/>
      <c r="K60" s="258"/>
      <c r="L60" s="185"/>
      <c r="M60" s="185"/>
      <c r="N60" s="185"/>
      <c r="O60" s="185"/>
      <c r="P60" s="186"/>
      <c r="Q60" s="187"/>
      <c r="R60" s="185"/>
      <c r="S60" s="185"/>
      <c r="T60" s="186"/>
      <c r="U60" s="187"/>
      <c r="V60" s="185"/>
      <c r="W60" s="185"/>
      <c r="X60" s="185"/>
      <c r="Y60" s="186"/>
      <c r="Z60" s="187"/>
      <c r="AA60" s="185"/>
      <c r="AB60" s="185"/>
      <c r="AC60" s="186"/>
      <c r="AD60" s="187"/>
      <c r="AE60" s="185"/>
      <c r="AF60" s="185"/>
      <c r="AG60" s="186"/>
      <c r="AH60" s="187"/>
      <c r="AI60" s="185"/>
      <c r="AJ60" s="185"/>
      <c r="AK60" s="186"/>
      <c r="AL60" s="187"/>
      <c r="AM60" s="185"/>
      <c r="AN60" s="185"/>
      <c r="AO60" s="185"/>
      <c r="AP60" s="186"/>
      <c r="AQ60" s="187"/>
      <c r="AR60" s="185"/>
      <c r="AS60" s="185"/>
      <c r="AT60" s="186"/>
      <c r="AU60" s="187"/>
      <c r="AV60" s="185"/>
      <c r="AW60" s="185"/>
      <c r="AX60" s="186"/>
      <c r="AY60" s="187"/>
      <c r="AZ60" s="185"/>
      <c r="BA60" s="185"/>
      <c r="BB60" s="185"/>
      <c r="BC60" s="186"/>
      <c r="BD60" s="441" t="s">
        <v>1914</v>
      </c>
      <c r="BE60" s="434" t="s">
        <v>1915</v>
      </c>
    </row>
    <row r="61" spans="2:58" ht="19.899999999999999" customHeight="1" x14ac:dyDescent="0.3">
      <c r="B61" s="447"/>
      <c r="C61" s="503"/>
      <c r="D61" s="503"/>
      <c r="E61" s="506"/>
      <c r="F61" s="261"/>
      <c r="G61" s="262"/>
      <c r="H61" s="261"/>
      <c r="I61" s="261"/>
      <c r="J61" s="263"/>
      <c r="K61" s="261"/>
      <c r="L61" s="264" t="s">
        <v>1916</v>
      </c>
      <c r="M61" s="264"/>
      <c r="N61" s="264"/>
      <c r="O61" s="264"/>
      <c r="P61" s="264"/>
      <c r="Q61" s="264"/>
      <c r="R61" s="264"/>
      <c r="S61" s="265" t="s">
        <v>1917</v>
      </c>
      <c r="T61" s="231"/>
      <c r="U61" s="231"/>
      <c r="V61" s="231"/>
      <c r="W61" s="231"/>
      <c r="X61" s="228" t="s">
        <v>1918</v>
      </c>
      <c r="Y61" s="228"/>
      <c r="Z61" s="228"/>
      <c r="AA61" s="228"/>
      <c r="AB61" s="228"/>
      <c r="AC61" s="228"/>
      <c r="AD61" s="228"/>
      <c r="AE61" s="228"/>
      <c r="AF61" s="228"/>
      <c r="AG61" s="229"/>
      <c r="AH61" s="266" t="s">
        <v>1919</v>
      </c>
      <c r="AI61" s="267"/>
      <c r="AJ61" s="267"/>
      <c r="AK61" s="268"/>
      <c r="AL61" s="168"/>
      <c r="AM61" s="166"/>
      <c r="AN61" s="166"/>
      <c r="AO61" s="166"/>
      <c r="AP61" s="167"/>
      <c r="AQ61" s="168"/>
      <c r="AR61" s="166"/>
      <c r="AS61" s="166"/>
      <c r="AT61" s="167"/>
      <c r="AU61" s="168"/>
      <c r="AV61" s="166"/>
      <c r="AW61" s="166"/>
      <c r="AX61" s="508" t="s">
        <v>1920</v>
      </c>
      <c r="AY61" s="508"/>
      <c r="AZ61" s="166"/>
      <c r="BA61" s="166"/>
      <c r="BB61" s="166"/>
      <c r="BC61" s="167"/>
      <c r="BD61" s="441"/>
      <c r="BE61" s="434"/>
    </row>
    <row r="62" spans="2:58" ht="3" customHeight="1" x14ac:dyDescent="0.3">
      <c r="B62" s="447"/>
      <c r="C62" s="504"/>
      <c r="D62" s="504"/>
      <c r="E62" s="507"/>
      <c r="F62" s="269"/>
      <c r="G62" s="270"/>
      <c r="H62" s="269"/>
      <c r="I62" s="269"/>
      <c r="J62" s="271"/>
      <c r="K62" s="269"/>
      <c r="L62" s="173"/>
      <c r="M62" s="173"/>
      <c r="N62" s="173"/>
      <c r="O62" s="173"/>
      <c r="P62" s="174"/>
      <c r="Q62" s="175"/>
      <c r="R62" s="173"/>
      <c r="S62" s="173"/>
      <c r="T62" s="174"/>
      <c r="U62" s="175"/>
      <c r="V62" s="173"/>
      <c r="W62" s="173"/>
      <c r="X62" s="173"/>
      <c r="Y62" s="174"/>
      <c r="Z62" s="175"/>
      <c r="AA62" s="173"/>
      <c r="AB62" s="173"/>
      <c r="AC62" s="174"/>
      <c r="AD62" s="175"/>
      <c r="AE62" s="173"/>
      <c r="AF62" s="173"/>
      <c r="AG62" s="174"/>
      <c r="AH62" s="175"/>
      <c r="AI62" s="173"/>
      <c r="AJ62" s="173"/>
      <c r="AK62" s="174"/>
      <c r="AL62" s="175"/>
      <c r="AM62" s="173"/>
      <c r="AN62" s="173"/>
      <c r="AO62" s="173"/>
      <c r="AP62" s="174"/>
      <c r="AQ62" s="175"/>
      <c r="AR62" s="173"/>
      <c r="AS62" s="173"/>
      <c r="AT62" s="174"/>
      <c r="AU62" s="175"/>
      <c r="AV62" s="173"/>
      <c r="AW62" s="173"/>
      <c r="AX62" s="174"/>
      <c r="AY62" s="175"/>
      <c r="AZ62" s="173"/>
      <c r="BA62" s="173"/>
      <c r="BB62" s="173"/>
      <c r="BC62" s="174"/>
      <c r="BD62" s="441"/>
      <c r="BE62" s="434"/>
    </row>
    <row r="63" spans="2:58" ht="3" customHeight="1" x14ac:dyDescent="0.3">
      <c r="B63" s="447">
        <v>21</v>
      </c>
      <c r="C63" s="491"/>
      <c r="D63" s="491"/>
      <c r="E63" s="494" t="s">
        <v>1921</v>
      </c>
      <c r="F63" s="272"/>
      <c r="G63" s="273"/>
      <c r="H63" s="272"/>
      <c r="I63" s="272"/>
      <c r="J63" s="274"/>
      <c r="K63" s="272"/>
      <c r="L63" s="185"/>
      <c r="M63" s="185"/>
      <c r="N63" s="185"/>
      <c r="O63" s="185"/>
      <c r="P63" s="186"/>
      <c r="Q63" s="187"/>
      <c r="R63" s="185"/>
      <c r="S63" s="185"/>
      <c r="T63" s="186"/>
      <c r="U63" s="187"/>
      <c r="V63" s="185"/>
      <c r="W63" s="185"/>
      <c r="X63" s="185"/>
      <c r="Y63" s="186"/>
      <c r="Z63" s="187"/>
      <c r="AA63" s="185"/>
      <c r="AB63" s="185"/>
      <c r="AC63" s="186"/>
      <c r="AD63" s="187"/>
      <c r="AE63" s="185"/>
      <c r="AF63" s="185"/>
      <c r="AG63" s="186"/>
      <c r="AH63" s="187"/>
      <c r="AI63" s="185"/>
      <c r="AJ63" s="185"/>
      <c r="AK63" s="186"/>
      <c r="AL63" s="187"/>
      <c r="AM63" s="185"/>
      <c r="AN63" s="185"/>
      <c r="AO63" s="185"/>
      <c r="AP63" s="186"/>
      <c r="AQ63" s="187"/>
      <c r="AR63" s="185"/>
      <c r="AS63" s="185"/>
      <c r="AT63" s="186"/>
      <c r="AU63" s="187"/>
      <c r="AV63" s="185"/>
      <c r="AW63" s="185"/>
      <c r="AX63" s="186"/>
      <c r="AY63" s="187"/>
      <c r="AZ63" s="185"/>
      <c r="BA63" s="185"/>
      <c r="BB63" s="185"/>
      <c r="BC63" s="186"/>
      <c r="BD63" s="441" t="s">
        <v>1914</v>
      </c>
      <c r="BE63" s="434" t="s">
        <v>1922</v>
      </c>
    </row>
    <row r="64" spans="2:58" ht="20.45" customHeight="1" x14ac:dyDescent="0.3">
      <c r="B64" s="447"/>
      <c r="C64" s="492"/>
      <c r="D64" s="492"/>
      <c r="E64" s="495"/>
      <c r="F64" s="163"/>
      <c r="G64" s="164"/>
      <c r="H64" s="163"/>
      <c r="I64" s="163"/>
      <c r="J64" s="165"/>
      <c r="K64" s="163"/>
      <c r="L64" s="166"/>
      <c r="M64" s="166"/>
      <c r="N64" s="166"/>
      <c r="O64" s="166"/>
      <c r="P64" s="167"/>
      <c r="Q64" s="168"/>
      <c r="R64" s="166"/>
      <c r="S64" s="166"/>
      <c r="T64" s="167"/>
      <c r="U64" s="168"/>
      <c r="V64" s="497" t="s">
        <v>1923</v>
      </c>
      <c r="W64" s="497"/>
      <c r="X64" s="497"/>
      <c r="Y64" s="497"/>
      <c r="Z64" s="497"/>
      <c r="AA64" s="497"/>
      <c r="AB64" s="497"/>
      <c r="AC64" s="497"/>
      <c r="AD64" s="497"/>
      <c r="AE64" s="497"/>
      <c r="AF64" s="497"/>
      <c r="AG64" s="498"/>
      <c r="AH64" s="499" t="s">
        <v>1924</v>
      </c>
      <c r="AI64" s="500"/>
      <c r="AJ64" s="500"/>
      <c r="AK64" s="501"/>
      <c r="AL64" s="275" t="s">
        <v>1925</v>
      </c>
      <c r="AM64" s="166"/>
      <c r="AN64" s="166"/>
      <c r="AO64" s="166"/>
      <c r="AP64" s="167"/>
      <c r="AQ64" s="168"/>
      <c r="AR64" s="166"/>
      <c r="AS64" s="166"/>
      <c r="AT64" s="167"/>
      <c r="AU64" s="168"/>
      <c r="AV64" s="166"/>
      <c r="AW64" s="166"/>
      <c r="AX64" s="167"/>
      <c r="AY64" s="168"/>
      <c r="AZ64" s="166"/>
      <c r="BA64" s="166"/>
      <c r="BB64" s="166"/>
      <c r="BC64" s="167"/>
      <c r="BD64" s="441"/>
      <c r="BE64" s="434"/>
    </row>
    <row r="65" spans="2:58" ht="4.1500000000000004" customHeight="1" x14ac:dyDescent="0.3">
      <c r="B65" s="447"/>
      <c r="C65" s="493"/>
      <c r="D65" s="493"/>
      <c r="E65" s="496"/>
      <c r="F65" s="170"/>
      <c r="G65" s="171"/>
      <c r="H65" s="170"/>
      <c r="I65" s="170"/>
      <c r="J65" s="172"/>
      <c r="K65" s="170"/>
      <c r="L65" s="173"/>
      <c r="M65" s="173"/>
      <c r="N65" s="173"/>
      <c r="O65" s="173"/>
      <c r="P65" s="174"/>
      <c r="Q65" s="175"/>
      <c r="R65" s="173"/>
      <c r="S65" s="173"/>
      <c r="T65" s="174"/>
      <c r="U65" s="175"/>
      <c r="V65" s="173"/>
      <c r="W65" s="173"/>
      <c r="X65" s="173"/>
      <c r="Y65" s="174"/>
      <c r="Z65" s="175"/>
      <c r="AA65" s="173"/>
      <c r="AB65" s="173"/>
      <c r="AC65" s="174"/>
      <c r="AD65" s="175"/>
      <c r="AE65" s="173"/>
      <c r="AF65" s="173"/>
      <c r="AG65" s="174"/>
      <c r="AH65" s="175"/>
      <c r="AI65" s="173"/>
      <c r="AJ65" s="173"/>
      <c r="AK65" s="174"/>
      <c r="AL65" s="175"/>
      <c r="AM65" s="173"/>
      <c r="AN65" s="173"/>
      <c r="AO65" s="173"/>
      <c r="AP65" s="174"/>
      <c r="AQ65" s="175"/>
      <c r="AR65" s="173"/>
      <c r="AS65" s="173"/>
      <c r="AT65" s="174"/>
      <c r="AU65" s="175"/>
      <c r="AV65" s="173"/>
      <c r="AW65" s="173"/>
      <c r="AX65" s="174"/>
      <c r="AY65" s="175"/>
      <c r="AZ65" s="173"/>
      <c r="BA65" s="173"/>
      <c r="BB65" s="173"/>
      <c r="BC65" s="174"/>
      <c r="BD65" s="441"/>
      <c r="BE65" s="434"/>
    </row>
    <row r="66" spans="2:58" ht="3" customHeight="1" thickBot="1" x14ac:dyDescent="0.35">
      <c r="B66" s="447">
        <v>15</v>
      </c>
      <c r="C66" s="482"/>
      <c r="D66" s="482"/>
      <c r="E66" s="485" t="s">
        <v>1926</v>
      </c>
      <c r="F66" s="276"/>
      <c r="G66" s="277"/>
      <c r="H66" s="276"/>
      <c r="I66" s="276"/>
      <c r="J66" s="278"/>
      <c r="K66" s="276"/>
      <c r="L66" s="166"/>
      <c r="M66" s="166"/>
      <c r="N66" s="166"/>
      <c r="O66" s="166"/>
      <c r="P66" s="167"/>
      <c r="Q66" s="168"/>
      <c r="R66" s="166"/>
      <c r="S66" s="166"/>
      <c r="T66" s="167"/>
      <c r="U66" s="168"/>
      <c r="V66" s="166"/>
      <c r="W66" s="166"/>
      <c r="X66" s="166"/>
      <c r="Y66" s="167"/>
      <c r="Z66" s="168"/>
      <c r="AA66" s="166"/>
      <c r="AB66" s="166"/>
      <c r="AC66" s="167"/>
      <c r="AD66" s="168"/>
      <c r="AE66" s="166"/>
      <c r="AF66" s="166"/>
      <c r="AG66" s="167"/>
      <c r="AH66" s="168"/>
      <c r="AI66" s="166"/>
      <c r="AJ66" s="166"/>
      <c r="AK66" s="167"/>
      <c r="AL66" s="168"/>
      <c r="AM66" s="166"/>
      <c r="AN66" s="166"/>
      <c r="AO66" s="166"/>
      <c r="AP66" s="167"/>
      <c r="AQ66" s="168"/>
      <c r="AR66" s="166"/>
      <c r="AS66" s="166"/>
      <c r="AT66" s="167"/>
      <c r="AU66" s="168"/>
      <c r="AV66" s="166"/>
      <c r="AW66" s="166"/>
      <c r="AX66" s="167"/>
      <c r="AY66" s="168"/>
      <c r="AZ66" s="166"/>
      <c r="BA66" s="166"/>
      <c r="BB66" s="166"/>
      <c r="BC66" s="167"/>
      <c r="BD66" s="441"/>
      <c r="BE66" s="434" t="s">
        <v>1927</v>
      </c>
    </row>
    <row r="67" spans="2:58" ht="19.899999999999999" customHeight="1" thickTop="1" thickBot="1" x14ac:dyDescent="0.35">
      <c r="B67" s="447"/>
      <c r="C67" s="483"/>
      <c r="D67" s="483"/>
      <c r="E67" s="486"/>
      <c r="F67" s="276">
        <v>45061</v>
      </c>
      <c r="G67" s="277">
        <f>F67+21</f>
        <v>45082</v>
      </c>
      <c r="H67" s="276">
        <f>G67+1</f>
        <v>45083</v>
      </c>
      <c r="I67" s="276">
        <v>45107</v>
      </c>
      <c r="J67" s="278">
        <v>45108</v>
      </c>
      <c r="K67" s="276">
        <v>45138</v>
      </c>
      <c r="L67" s="166"/>
      <c r="M67" s="166"/>
      <c r="N67" s="279" t="s">
        <v>1928</v>
      </c>
      <c r="O67" s="166"/>
      <c r="P67" s="167"/>
      <c r="Q67" s="168"/>
      <c r="R67" s="166"/>
      <c r="S67" s="166"/>
      <c r="T67" s="167"/>
      <c r="U67" s="168"/>
      <c r="V67" s="166"/>
      <c r="W67" s="166"/>
      <c r="X67" s="166"/>
      <c r="Y67" s="167"/>
      <c r="Z67" s="168"/>
      <c r="AA67" s="166"/>
      <c r="AB67" s="166"/>
      <c r="AC67" s="167"/>
      <c r="AD67" s="168"/>
      <c r="AE67" s="166"/>
      <c r="AF67" s="166"/>
      <c r="AG67" s="167"/>
      <c r="AH67" s="168"/>
      <c r="AI67" s="166"/>
      <c r="AJ67" s="166"/>
      <c r="AK67" s="167"/>
      <c r="AL67" s="280"/>
      <c r="AM67" s="281"/>
      <c r="AN67" s="246" t="s">
        <v>1929</v>
      </c>
      <c r="AO67" s="246"/>
      <c r="AP67" s="282"/>
      <c r="AQ67" s="219"/>
      <c r="AR67" s="283" t="s">
        <v>1930</v>
      </c>
      <c r="AS67" s="284"/>
      <c r="AT67" s="284"/>
      <c r="AU67" s="488" t="s">
        <v>620</v>
      </c>
      <c r="AV67" s="489"/>
      <c r="AW67" s="489"/>
      <c r="AX67" s="490"/>
      <c r="AY67" s="166"/>
      <c r="AZ67" s="166"/>
      <c r="BA67" s="166"/>
      <c r="BB67" s="166"/>
      <c r="BC67" s="167"/>
      <c r="BD67" s="441"/>
      <c r="BE67" s="434"/>
      <c r="BF67" s="151" t="s">
        <v>1931</v>
      </c>
    </row>
    <row r="68" spans="2:58" ht="3" customHeight="1" thickTop="1" x14ac:dyDescent="0.3">
      <c r="B68" s="447"/>
      <c r="C68" s="484"/>
      <c r="D68" s="484"/>
      <c r="E68" s="487"/>
      <c r="F68" s="276"/>
      <c r="G68" s="277"/>
      <c r="H68" s="276"/>
      <c r="I68" s="276"/>
      <c r="J68" s="278"/>
      <c r="K68" s="276"/>
      <c r="L68" s="166"/>
      <c r="M68" s="166"/>
      <c r="N68" s="166"/>
      <c r="O68" s="166"/>
      <c r="P68" s="167"/>
      <c r="Q68" s="168"/>
      <c r="R68" s="166"/>
      <c r="S68" s="166"/>
      <c r="T68" s="167"/>
      <c r="U68" s="168"/>
      <c r="V68" s="166"/>
      <c r="W68" s="166"/>
      <c r="X68" s="166"/>
      <c r="Y68" s="167"/>
      <c r="Z68" s="168"/>
      <c r="AA68" s="166"/>
      <c r="AB68" s="166"/>
      <c r="AC68" s="167"/>
      <c r="AD68" s="168"/>
      <c r="AE68" s="166"/>
      <c r="AF68" s="166"/>
      <c r="AG68" s="167"/>
      <c r="AH68" s="168"/>
      <c r="AI68" s="166"/>
      <c r="AJ68" s="166"/>
      <c r="AK68" s="167"/>
      <c r="AL68" s="168"/>
      <c r="AM68" s="166"/>
      <c r="AN68" s="166"/>
      <c r="AO68" s="166"/>
      <c r="AP68" s="167"/>
      <c r="AQ68" s="168"/>
      <c r="AR68" s="166"/>
      <c r="AS68" s="166"/>
      <c r="AT68" s="167"/>
      <c r="AU68" s="168"/>
      <c r="AV68" s="166"/>
      <c r="AW68" s="166"/>
      <c r="AX68" s="167"/>
      <c r="AY68" s="168"/>
      <c r="AZ68" s="166"/>
      <c r="BA68" s="166"/>
      <c r="BB68" s="166"/>
      <c r="BC68" s="167"/>
      <c r="BD68" s="441"/>
      <c r="BE68" s="434"/>
    </row>
    <row r="69" spans="2:58" ht="3" customHeight="1" x14ac:dyDescent="0.3">
      <c r="B69" s="462">
        <v>16</v>
      </c>
      <c r="C69" s="473" t="s">
        <v>1932</v>
      </c>
      <c r="D69" s="476" t="s">
        <v>1933</v>
      </c>
      <c r="E69" s="479" t="s">
        <v>1934</v>
      </c>
      <c r="F69" s="285"/>
      <c r="G69" s="286"/>
      <c r="H69" s="285"/>
      <c r="I69" s="285"/>
      <c r="J69" s="287"/>
      <c r="K69" s="285"/>
      <c r="L69" s="185"/>
      <c r="M69" s="185"/>
      <c r="N69" s="185"/>
      <c r="O69" s="185"/>
      <c r="P69" s="186"/>
      <c r="Q69" s="187"/>
      <c r="R69" s="185"/>
      <c r="S69" s="185"/>
      <c r="T69" s="186"/>
      <c r="U69" s="187"/>
      <c r="V69" s="185"/>
      <c r="W69" s="185"/>
      <c r="X69" s="185"/>
      <c r="Y69" s="186"/>
      <c r="Z69" s="187"/>
      <c r="AA69" s="185"/>
      <c r="AB69" s="185"/>
      <c r="AC69" s="186"/>
      <c r="AD69" s="187"/>
      <c r="AE69" s="185"/>
      <c r="AF69" s="185"/>
      <c r="AG69" s="186"/>
      <c r="AH69" s="187"/>
      <c r="AI69" s="185"/>
      <c r="AJ69" s="185"/>
      <c r="AK69" s="186"/>
      <c r="AL69" s="187"/>
      <c r="AM69" s="185"/>
      <c r="AN69" s="185"/>
      <c r="AO69" s="185"/>
      <c r="AP69" s="186"/>
      <c r="AQ69" s="187"/>
      <c r="AR69" s="185"/>
      <c r="AS69" s="185"/>
      <c r="AT69" s="186"/>
      <c r="AU69" s="187"/>
      <c r="AV69" s="185"/>
      <c r="AW69" s="185"/>
      <c r="AX69" s="186"/>
      <c r="AY69" s="187"/>
      <c r="AZ69" s="185"/>
      <c r="BA69" s="185"/>
      <c r="BB69" s="185"/>
      <c r="BC69" s="186"/>
      <c r="BD69" s="441"/>
      <c r="BE69" s="442" t="s">
        <v>1935</v>
      </c>
    </row>
    <row r="70" spans="2:58" ht="19.899999999999999" customHeight="1" x14ac:dyDescent="0.3">
      <c r="B70" s="462"/>
      <c r="C70" s="474"/>
      <c r="D70" s="477"/>
      <c r="E70" s="480"/>
      <c r="F70" s="209">
        <v>45017</v>
      </c>
      <c r="G70" s="210">
        <v>45031</v>
      </c>
      <c r="H70" s="288">
        <v>45082</v>
      </c>
      <c r="I70" s="288">
        <v>45094</v>
      </c>
      <c r="J70" s="289">
        <f>I70+1</f>
        <v>45095</v>
      </c>
      <c r="K70" s="288">
        <v>45104</v>
      </c>
      <c r="L70" s="415" t="s">
        <v>1870</v>
      </c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  <c r="AD70" s="412" t="s">
        <v>1871</v>
      </c>
      <c r="AE70" s="413"/>
      <c r="AF70" s="413"/>
      <c r="AG70" s="414"/>
      <c r="AH70" s="461" t="s">
        <v>1853</v>
      </c>
      <c r="AI70" s="461"/>
      <c r="AJ70" s="166"/>
      <c r="AK70" s="167"/>
      <c r="AL70" s="168"/>
      <c r="AM70" s="166"/>
      <c r="AN70" s="166"/>
      <c r="AO70" s="166"/>
      <c r="AP70" s="167"/>
      <c r="AQ70" s="168"/>
      <c r="AR70" s="435" t="s">
        <v>1879</v>
      </c>
      <c r="AS70" s="435"/>
      <c r="AT70" s="218" t="s">
        <v>620</v>
      </c>
      <c r="AU70" s="168"/>
      <c r="AV70" s="166"/>
      <c r="AW70" s="166"/>
      <c r="AX70" s="167"/>
      <c r="AY70" s="168"/>
      <c r="AZ70" s="166"/>
      <c r="BA70" s="166"/>
      <c r="BB70" s="166"/>
      <c r="BC70" s="167"/>
      <c r="BD70" s="441"/>
      <c r="BE70" s="443"/>
    </row>
    <row r="71" spans="2:58" ht="3" customHeight="1" x14ac:dyDescent="0.3">
      <c r="B71" s="462"/>
      <c r="C71" s="475"/>
      <c r="D71" s="478"/>
      <c r="E71" s="481"/>
      <c r="F71" s="290"/>
      <c r="G71" s="291"/>
      <c r="H71" s="290"/>
      <c r="I71" s="290"/>
      <c r="J71" s="292"/>
      <c r="K71" s="290"/>
      <c r="L71" s="173"/>
      <c r="M71" s="173"/>
      <c r="N71" s="173"/>
      <c r="O71" s="173"/>
      <c r="P71" s="174"/>
      <c r="Q71" s="175"/>
      <c r="R71" s="173"/>
      <c r="S71" s="173"/>
      <c r="T71" s="174"/>
      <c r="U71" s="175"/>
      <c r="V71" s="173"/>
      <c r="W71" s="173"/>
      <c r="X71" s="173"/>
      <c r="Y71" s="174"/>
      <c r="Z71" s="175"/>
      <c r="AA71" s="173"/>
      <c r="AB71" s="173"/>
      <c r="AC71" s="174"/>
      <c r="AD71" s="175"/>
      <c r="AE71" s="173"/>
      <c r="AF71" s="173"/>
      <c r="AG71" s="174"/>
      <c r="AH71" s="175"/>
      <c r="AI71" s="173"/>
      <c r="AJ71" s="173"/>
      <c r="AK71" s="174"/>
      <c r="AL71" s="175"/>
      <c r="AM71" s="173"/>
      <c r="AN71" s="173"/>
      <c r="AO71" s="173"/>
      <c r="AP71" s="174"/>
      <c r="AQ71" s="175"/>
      <c r="AR71" s="173"/>
      <c r="AS71" s="173"/>
      <c r="AT71" s="174"/>
      <c r="AU71" s="175"/>
      <c r="AV71" s="173"/>
      <c r="AW71" s="173"/>
      <c r="AX71" s="174"/>
      <c r="AY71" s="175"/>
      <c r="AZ71" s="173"/>
      <c r="BA71" s="173"/>
      <c r="BB71" s="173"/>
      <c r="BC71" s="174"/>
      <c r="BD71" s="441"/>
      <c r="BE71" s="443"/>
    </row>
    <row r="72" spans="2:58" ht="3" customHeight="1" x14ac:dyDescent="0.3">
      <c r="B72" s="437"/>
      <c r="C72" s="467"/>
      <c r="D72" s="467"/>
      <c r="E72" s="470" t="s">
        <v>1936</v>
      </c>
      <c r="F72" s="293"/>
      <c r="G72" s="294"/>
      <c r="H72" s="293"/>
      <c r="I72" s="293"/>
      <c r="J72" s="295"/>
      <c r="K72" s="293"/>
      <c r="L72" s="185"/>
      <c r="M72" s="185"/>
      <c r="N72" s="185"/>
      <c r="O72" s="185"/>
      <c r="P72" s="186"/>
      <c r="Q72" s="187"/>
      <c r="R72" s="185"/>
      <c r="S72" s="185"/>
      <c r="T72" s="186"/>
      <c r="U72" s="187"/>
      <c r="V72" s="185"/>
      <c r="W72" s="185"/>
      <c r="X72" s="185"/>
      <c r="Y72" s="186"/>
      <c r="Z72" s="187"/>
      <c r="AA72" s="185"/>
      <c r="AB72" s="185"/>
      <c r="AC72" s="186"/>
      <c r="AD72" s="187"/>
      <c r="AE72" s="185"/>
      <c r="AF72" s="185"/>
      <c r="AG72" s="186"/>
      <c r="AH72" s="187"/>
      <c r="AI72" s="185"/>
      <c r="AJ72" s="185"/>
      <c r="AK72" s="186"/>
      <c r="AL72" s="187"/>
      <c r="AM72" s="185"/>
      <c r="AN72" s="185"/>
      <c r="AO72" s="185"/>
      <c r="AP72" s="186"/>
      <c r="AQ72" s="187"/>
      <c r="AR72" s="185"/>
      <c r="AS72" s="185"/>
      <c r="AT72" s="186"/>
      <c r="AU72" s="187"/>
      <c r="AV72" s="185"/>
      <c r="AW72" s="185"/>
      <c r="AX72" s="186"/>
      <c r="AY72" s="187"/>
      <c r="AZ72" s="185"/>
      <c r="BA72" s="185"/>
      <c r="BB72" s="185"/>
      <c r="BC72" s="186"/>
      <c r="BD72" s="441" t="s">
        <v>1937</v>
      </c>
      <c r="BE72" s="434" t="s">
        <v>1938</v>
      </c>
    </row>
    <row r="73" spans="2:58" ht="20.45" customHeight="1" x14ac:dyDescent="0.3">
      <c r="B73" s="438"/>
      <c r="C73" s="468"/>
      <c r="D73" s="468"/>
      <c r="E73" s="471"/>
      <c r="F73" s="248"/>
      <c r="G73" s="249"/>
      <c r="H73" s="248"/>
      <c r="I73" s="248"/>
      <c r="J73" s="250"/>
      <c r="K73" s="248"/>
      <c r="L73" s="166"/>
      <c r="M73" s="166"/>
      <c r="N73" s="166"/>
      <c r="O73" s="166"/>
      <c r="P73" s="167"/>
      <c r="Q73" s="168"/>
      <c r="R73" s="166"/>
      <c r="S73" s="166"/>
      <c r="T73" s="167"/>
      <c r="U73" s="168"/>
      <c r="V73" s="166"/>
      <c r="W73" s="166"/>
      <c r="X73" s="166"/>
      <c r="Y73" s="167"/>
      <c r="Z73" s="168"/>
      <c r="AA73" s="166"/>
      <c r="AB73" s="166"/>
      <c r="AC73" s="167"/>
      <c r="AD73" s="168"/>
      <c r="AE73" s="166"/>
      <c r="AF73" s="166"/>
      <c r="AG73" s="167"/>
      <c r="AH73" s="168"/>
      <c r="AI73" s="166"/>
      <c r="AJ73" s="166"/>
      <c r="AK73" s="167"/>
      <c r="AL73" s="168"/>
      <c r="AM73" s="166"/>
      <c r="AN73" s="166"/>
      <c r="AO73" s="166"/>
      <c r="AP73" s="167"/>
      <c r="AQ73" s="168"/>
      <c r="AR73" s="166"/>
      <c r="AS73" s="166"/>
      <c r="AT73" s="167"/>
      <c r="AU73" s="168"/>
      <c r="AV73" s="166"/>
      <c r="AW73" s="166"/>
      <c r="AX73" s="167"/>
      <c r="AY73" s="168"/>
      <c r="AZ73" s="166"/>
      <c r="BA73" s="166"/>
      <c r="BB73" s="166"/>
      <c r="BC73" s="167"/>
      <c r="BD73" s="441"/>
      <c r="BE73" s="434"/>
    </row>
    <row r="74" spans="2:58" ht="3" customHeight="1" x14ac:dyDescent="0.3">
      <c r="B74" s="439"/>
      <c r="C74" s="469"/>
      <c r="D74" s="469"/>
      <c r="E74" s="472"/>
      <c r="F74" s="296"/>
      <c r="G74" s="297"/>
      <c r="H74" s="296"/>
      <c r="I74" s="296"/>
      <c r="J74" s="298"/>
      <c r="K74" s="296"/>
      <c r="L74" s="173"/>
      <c r="M74" s="173"/>
      <c r="N74" s="173"/>
      <c r="O74" s="173"/>
      <c r="P74" s="174"/>
      <c r="Q74" s="175"/>
      <c r="R74" s="173"/>
      <c r="S74" s="173"/>
      <c r="T74" s="174"/>
      <c r="U74" s="175"/>
      <c r="V74" s="173"/>
      <c r="W74" s="173"/>
      <c r="X74" s="173"/>
      <c r="Y74" s="174"/>
      <c r="Z74" s="175"/>
      <c r="AA74" s="173"/>
      <c r="AB74" s="173"/>
      <c r="AC74" s="174"/>
      <c r="AD74" s="175"/>
      <c r="AE74" s="173"/>
      <c r="AF74" s="173"/>
      <c r="AG74" s="174"/>
      <c r="AH74" s="175"/>
      <c r="AI74" s="173"/>
      <c r="AJ74" s="173"/>
      <c r="AK74" s="174"/>
      <c r="AL74" s="175"/>
      <c r="AM74" s="173"/>
      <c r="AN74" s="173"/>
      <c r="AO74" s="173"/>
      <c r="AP74" s="174"/>
      <c r="AQ74" s="175"/>
      <c r="AR74" s="173"/>
      <c r="AS74" s="173"/>
      <c r="AT74" s="174"/>
      <c r="AU74" s="175"/>
      <c r="AV74" s="173"/>
      <c r="AW74" s="173"/>
      <c r="AX74" s="174"/>
      <c r="AY74" s="175"/>
      <c r="AZ74" s="173"/>
      <c r="BA74" s="173"/>
      <c r="BB74" s="173"/>
      <c r="BC74" s="174"/>
      <c r="BD74" s="441"/>
      <c r="BE74" s="434"/>
    </row>
    <row r="75" spans="2:58" ht="3" customHeight="1" x14ac:dyDescent="0.3">
      <c r="B75" s="437"/>
      <c r="C75" s="467"/>
      <c r="D75" s="467"/>
      <c r="E75" s="470" t="s">
        <v>1939</v>
      </c>
      <c r="F75" s="248"/>
      <c r="G75" s="249"/>
      <c r="H75" s="248"/>
      <c r="I75" s="248"/>
      <c r="J75" s="250"/>
      <c r="K75" s="248"/>
      <c r="L75" s="166"/>
      <c r="M75" s="166"/>
      <c r="N75" s="166"/>
      <c r="O75" s="166"/>
      <c r="P75" s="167"/>
      <c r="Q75" s="168"/>
      <c r="R75" s="166"/>
      <c r="S75" s="166"/>
      <c r="T75" s="167"/>
      <c r="U75" s="168"/>
      <c r="V75" s="166"/>
      <c r="W75" s="166"/>
      <c r="X75" s="166"/>
      <c r="Y75" s="167"/>
      <c r="Z75" s="168"/>
      <c r="AA75" s="166"/>
      <c r="AB75" s="166"/>
      <c r="AC75" s="167"/>
      <c r="AD75" s="168"/>
      <c r="AE75" s="166"/>
      <c r="AF75" s="166"/>
      <c r="AG75" s="167"/>
      <c r="AH75" s="168"/>
      <c r="AI75" s="166"/>
      <c r="AJ75" s="166"/>
      <c r="AK75" s="167"/>
      <c r="AL75" s="168"/>
      <c r="AM75" s="166"/>
      <c r="AN75" s="166"/>
      <c r="AO75" s="166"/>
      <c r="AP75" s="167"/>
      <c r="AQ75" s="168"/>
      <c r="AR75" s="166"/>
      <c r="AS75" s="166"/>
      <c r="AT75" s="167"/>
      <c r="AU75" s="168"/>
      <c r="AV75" s="166"/>
      <c r="AW75" s="166"/>
      <c r="AX75" s="167"/>
      <c r="AY75" s="168"/>
      <c r="AZ75" s="166"/>
      <c r="BA75" s="166"/>
      <c r="BB75" s="166"/>
      <c r="BC75" s="167"/>
      <c r="BD75" s="440" t="s">
        <v>1937</v>
      </c>
      <c r="BE75" s="434" t="s">
        <v>1938</v>
      </c>
    </row>
    <row r="76" spans="2:58" ht="19.899999999999999" customHeight="1" x14ac:dyDescent="0.3">
      <c r="B76" s="438"/>
      <c r="C76" s="468"/>
      <c r="D76" s="468"/>
      <c r="E76" s="471"/>
      <c r="F76" s="248"/>
      <c r="G76" s="249"/>
      <c r="H76" s="248"/>
      <c r="I76" s="248"/>
      <c r="J76" s="250"/>
      <c r="K76" s="248"/>
      <c r="L76" s="166"/>
      <c r="M76" s="166"/>
      <c r="N76" s="166"/>
      <c r="O76" s="166"/>
      <c r="P76" s="167"/>
      <c r="Q76" s="168"/>
      <c r="R76" s="166"/>
      <c r="S76" s="166"/>
      <c r="T76" s="167"/>
      <c r="U76" s="168"/>
      <c r="V76" s="166"/>
      <c r="W76" s="166"/>
      <c r="X76" s="166"/>
      <c r="Y76" s="167"/>
      <c r="Z76" s="168"/>
      <c r="AA76" s="166"/>
      <c r="AB76" s="166"/>
      <c r="AC76" s="167"/>
      <c r="AD76" s="168"/>
      <c r="AE76" s="166"/>
      <c r="AF76" s="166"/>
      <c r="AG76" s="167"/>
      <c r="AH76" s="168"/>
      <c r="AI76" s="166"/>
      <c r="AJ76" s="166"/>
      <c r="AK76" s="167"/>
      <c r="AL76" s="168"/>
      <c r="AM76" s="166"/>
      <c r="AN76" s="166"/>
      <c r="AO76" s="166"/>
      <c r="AP76" s="167"/>
      <c r="AQ76" s="168"/>
      <c r="AR76" s="166"/>
      <c r="AS76" s="166"/>
      <c r="AT76" s="167"/>
      <c r="AU76" s="168"/>
      <c r="AV76" s="166"/>
      <c r="AW76" s="166"/>
      <c r="AX76" s="167"/>
      <c r="AY76" s="168"/>
      <c r="AZ76" s="166"/>
      <c r="BA76" s="166"/>
      <c r="BB76" s="166"/>
      <c r="BC76" s="167"/>
      <c r="BD76" s="441"/>
      <c r="BE76" s="434"/>
    </row>
    <row r="77" spans="2:58" ht="3" customHeight="1" x14ac:dyDescent="0.3">
      <c r="B77" s="439"/>
      <c r="C77" s="469"/>
      <c r="D77" s="469"/>
      <c r="E77" s="472"/>
      <c r="F77" s="248"/>
      <c r="G77" s="249"/>
      <c r="H77" s="248"/>
      <c r="I77" s="248"/>
      <c r="J77" s="250"/>
      <c r="K77" s="248"/>
      <c r="L77" s="166"/>
      <c r="M77" s="166"/>
      <c r="N77" s="166"/>
      <c r="O77" s="166"/>
      <c r="P77" s="167"/>
      <c r="Q77" s="168"/>
      <c r="R77" s="166"/>
      <c r="S77" s="166"/>
      <c r="T77" s="167"/>
      <c r="U77" s="168"/>
      <c r="V77" s="166"/>
      <c r="W77" s="166"/>
      <c r="X77" s="166"/>
      <c r="Y77" s="167"/>
      <c r="Z77" s="168"/>
      <c r="AA77" s="166"/>
      <c r="AB77" s="166"/>
      <c r="AC77" s="167"/>
      <c r="AD77" s="168"/>
      <c r="AE77" s="166"/>
      <c r="AF77" s="166"/>
      <c r="AG77" s="167"/>
      <c r="AH77" s="168"/>
      <c r="AI77" s="166"/>
      <c r="AJ77" s="166"/>
      <c r="AK77" s="167"/>
      <c r="AL77" s="168"/>
      <c r="AM77" s="166"/>
      <c r="AN77" s="166"/>
      <c r="AO77" s="166"/>
      <c r="AP77" s="167"/>
      <c r="AQ77" s="168"/>
      <c r="AR77" s="166"/>
      <c r="AS77" s="166"/>
      <c r="AT77" s="167"/>
      <c r="AU77" s="168"/>
      <c r="AV77" s="166"/>
      <c r="AW77" s="166"/>
      <c r="AX77" s="167"/>
      <c r="AY77" s="168"/>
      <c r="AZ77" s="166"/>
      <c r="BA77" s="166"/>
      <c r="BB77" s="166"/>
      <c r="BC77" s="167"/>
      <c r="BD77" s="441"/>
      <c r="BE77" s="434"/>
    </row>
    <row r="78" spans="2:58" ht="3" customHeight="1" x14ac:dyDescent="0.3">
      <c r="B78" s="462">
        <v>17</v>
      </c>
      <c r="C78" s="463" t="s">
        <v>1932</v>
      </c>
      <c r="D78" s="464" t="s">
        <v>1940</v>
      </c>
      <c r="E78" s="465" t="s">
        <v>1941</v>
      </c>
      <c r="F78" s="299"/>
      <c r="G78" s="300"/>
      <c r="H78" s="299"/>
      <c r="I78" s="299"/>
      <c r="J78" s="301"/>
      <c r="K78" s="299"/>
      <c r="L78" s="185"/>
      <c r="M78" s="185"/>
      <c r="N78" s="185"/>
      <c r="O78" s="185"/>
      <c r="P78" s="186"/>
      <c r="Q78" s="187"/>
      <c r="R78" s="185"/>
      <c r="S78" s="185"/>
      <c r="T78" s="186"/>
      <c r="U78" s="187"/>
      <c r="V78" s="185"/>
      <c r="W78" s="185"/>
      <c r="X78" s="185"/>
      <c r="Y78" s="186"/>
      <c r="Z78" s="187"/>
      <c r="AA78" s="185"/>
      <c r="AB78" s="185"/>
      <c r="AC78" s="186"/>
      <c r="AD78" s="187"/>
      <c r="AE78" s="185"/>
      <c r="AF78" s="185"/>
      <c r="AG78" s="186"/>
      <c r="AH78" s="187"/>
      <c r="AI78" s="185"/>
      <c r="AJ78" s="185"/>
      <c r="AK78" s="186"/>
      <c r="AL78" s="187"/>
      <c r="AM78" s="185"/>
      <c r="AN78" s="185"/>
      <c r="AO78" s="185"/>
      <c r="AP78" s="186"/>
      <c r="AQ78" s="187"/>
      <c r="AR78" s="185"/>
      <c r="AS78" s="185"/>
      <c r="AT78" s="186"/>
      <c r="AU78" s="187"/>
      <c r="AV78" s="185"/>
      <c r="AW78" s="185"/>
      <c r="AX78" s="186"/>
      <c r="AY78" s="187"/>
      <c r="AZ78" s="185"/>
      <c r="BA78" s="185"/>
      <c r="BB78" s="185"/>
      <c r="BC78" s="186"/>
      <c r="BD78" s="441"/>
      <c r="BE78" s="442" t="s">
        <v>1942</v>
      </c>
    </row>
    <row r="79" spans="2:58" ht="19.899999999999999" customHeight="1" x14ac:dyDescent="0.3">
      <c r="B79" s="462"/>
      <c r="C79" s="463"/>
      <c r="D79" s="464"/>
      <c r="E79" s="466"/>
      <c r="F79" s="288">
        <v>45070</v>
      </c>
      <c r="G79" s="302">
        <v>45092</v>
      </c>
      <c r="H79" s="288">
        <v>45092</v>
      </c>
      <c r="I79" s="288">
        <v>45104</v>
      </c>
      <c r="J79" s="289">
        <f>I79+1</f>
        <v>45105</v>
      </c>
      <c r="K79" s="288">
        <v>45113</v>
      </c>
      <c r="L79" s="415" t="s">
        <v>1870</v>
      </c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7"/>
      <c r="AD79" s="412" t="s">
        <v>1871</v>
      </c>
      <c r="AE79" s="413"/>
      <c r="AF79" s="413"/>
      <c r="AG79" s="414"/>
      <c r="AH79" s="303" t="s">
        <v>1943</v>
      </c>
      <c r="AI79" s="166"/>
      <c r="AJ79" s="166"/>
      <c r="AK79" s="167"/>
      <c r="AL79" s="168"/>
      <c r="AM79" s="166"/>
      <c r="AN79" s="166"/>
      <c r="AO79" s="166"/>
      <c r="AP79" s="461" t="s">
        <v>1853</v>
      </c>
      <c r="AQ79" s="461"/>
      <c r="AR79" s="461"/>
      <c r="AS79" s="435" t="s">
        <v>1879</v>
      </c>
      <c r="AT79" s="435"/>
      <c r="AU79" s="218" t="s">
        <v>620</v>
      </c>
      <c r="AV79" s="166"/>
      <c r="AW79" s="166"/>
      <c r="AX79" s="167"/>
      <c r="AY79" s="168"/>
      <c r="AZ79" s="166"/>
      <c r="BA79" s="166"/>
      <c r="BB79" s="166"/>
      <c r="BC79" s="167"/>
      <c r="BD79" s="441"/>
      <c r="BE79" s="443"/>
      <c r="BF79" s="151" t="s">
        <v>1944</v>
      </c>
    </row>
    <row r="80" spans="2:58" ht="3" customHeight="1" x14ac:dyDescent="0.3">
      <c r="B80" s="462"/>
      <c r="C80" s="463"/>
      <c r="D80" s="464"/>
      <c r="E80" s="466"/>
      <c r="F80" s="290"/>
      <c r="G80" s="291"/>
      <c r="H80" s="290"/>
      <c r="I80" s="290"/>
      <c r="J80" s="292"/>
      <c r="K80" s="290"/>
      <c r="L80" s="173"/>
      <c r="M80" s="173"/>
      <c r="N80" s="173"/>
      <c r="O80" s="173"/>
      <c r="P80" s="174"/>
      <c r="Q80" s="175"/>
      <c r="R80" s="173"/>
      <c r="S80" s="173"/>
      <c r="T80" s="174"/>
      <c r="U80" s="175"/>
      <c r="V80" s="173"/>
      <c r="W80" s="173"/>
      <c r="X80" s="173"/>
      <c r="Y80" s="174"/>
      <c r="Z80" s="175"/>
      <c r="AA80" s="173"/>
      <c r="AB80" s="173"/>
      <c r="AC80" s="174"/>
      <c r="AD80" s="175"/>
      <c r="AE80" s="173"/>
      <c r="AF80" s="173"/>
      <c r="AG80" s="174"/>
      <c r="AH80" s="175"/>
      <c r="AI80" s="173"/>
      <c r="AJ80" s="173"/>
      <c r="AK80" s="174"/>
      <c r="AL80" s="175"/>
      <c r="AM80" s="173"/>
      <c r="AN80" s="173"/>
      <c r="AO80" s="173"/>
      <c r="AP80" s="174"/>
      <c r="AQ80" s="175"/>
      <c r="AR80" s="173"/>
      <c r="AS80" s="173"/>
      <c r="AT80" s="174"/>
      <c r="AU80" s="175"/>
      <c r="AV80" s="173"/>
      <c r="AW80" s="173"/>
      <c r="AX80" s="174"/>
      <c r="AY80" s="175"/>
      <c r="AZ80" s="173"/>
      <c r="BA80" s="173"/>
      <c r="BB80" s="173"/>
      <c r="BC80" s="174"/>
      <c r="BD80" s="441"/>
      <c r="BE80" s="443"/>
    </row>
    <row r="81" spans="2:58" ht="3" customHeight="1" x14ac:dyDescent="0.3">
      <c r="B81" s="452">
        <v>18</v>
      </c>
      <c r="C81" s="456" t="s">
        <v>1865</v>
      </c>
      <c r="D81" s="456" t="s">
        <v>1945</v>
      </c>
      <c r="E81" s="458" t="s">
        <v>1946</v>
      </c>
      <c r="F81" s="194"/>
      <c r="G81" s="195"/>
      <c r="H81" s="194"/>
      <c r="I81" s="194"/>
      <c r="J81" s="196"/>
      <c r="K81" s="194"/>
      <c r="L81" s="185"/>
      <c r="M81" s="185"/>
      <c r="N81" s="185"/>
      <c r="O81" s="185"/>
      <c r="P81" s="186"/>
      <c r="Q81" s="187"/>
      <c r="R81" s="185"/>
      <c r="S81" s="185"/>
      <c r="T81" s="186"/>
      <c r="U81" s="187"/>
      <c r="V81" s="185"/>
      <c r="W81" s="185"/>
      <c r="X81" s="185"/>
      <c r="Y81" s="186"/>
      <c r="Z81" s="187"/>
      <c r="AA81" s="185"/>
      <c r="AB81" s="185"/>
      <c r="AC81" s="186"/>
      <c r="AD81" s="187"/>
      <c r="AE81" s="185"/>
      <c r="AF81" s="185"/>
      <c r="AG81" s="186"/>
      <c r="AH81" s="187"/>
      <c r="AI81" s="185"/>
      <c r="AJ81" s="185"/>
      <c r="AK81" s="186"/>
      <c r="AL81" s="187"/>
      <c r="AM81" s="185"/>
      <c r="AN81" s="185"/>
      <c r="AO81" s="185"/>
      <c r="AP81" s="186"/>
      <c r="AQ81" s="187"/>
      <c r="AR81" s="185"/>
      <c r="AS81" s="185"/>
      <c r="AT81" s="186"/>
      <c r="AU81" s="187"/>
      <c r="AV81" s="185"/>
      <c r="AW81" s="185"/>
      <c r="AX81" s="186"/>
      <c r="AY81" s="187"/>
      <c r="AZ81" s="185"/>
      <c r="BA81" s="185"/>
      <c r="BB81" s="185"/>
      <c r="BC81" s="186"/>
      <c r="BD81" s="441"/>
      <c r="BE81" s="434"/>
    </row>
    <row r="82" spans="2:58" ht="19.899999999999999" customHeight="1" x14ac:dyDescent="0.3">
      <c r="B82" s="452"/>
      <c r="C82" s="453"/>
      <c r="D82" s="453"/>
      <c r="E82" s="454"/>
      <c r="F82" s="197">
        <f>+G82-14</f>
        <v>45055</v>
      </c>
      <c r="G82" s="198">
        <f>H82-1</f>
        <v>45069</v>
      </c>
      <c r="H82" s="197">
        <v>45070</v>
      </c>
      <c r="I82" s="197">
        <v>45088</v>
      </c>
      <c r="J82" s="199">
        <f>I82+1</f>
        <v>45089</v>
      </c>
      <c r="K82" s="197">
        <v>45102</v>
      </c>
      <c r="L82" s="416" t="s">
        <v>1870</v>
      </c>
      <c r="M82" s="416"/>
      <c r="N82" s="416"/>
      <c r="O82" s="416"/>
      <c r="P82" s="416"/>
      <c r="Q82" s="416"/>
      <c r="R82" s="416"/>
      <c r="S82" s="416"/>
      <c r="T82" s="417"/>
      <c r="U82" s="412" t="s">
        <v>1871</v>
      </c>
      <c r="V82" s="413"/>
      <c r="W82" s="413"/>
      <c r="X82" s="413"/>
      <c r="Y82" s="413"/>
      <c r="Z82" s="413"/>
      <c r="AA82" s="413"/>
      <c r="AB82" s="413"/>
      <c r="AC82" s="414"/>
      <c r="AD82" s="168"/>
      <c r="AE82" s="166"/>
      <c r="AF82" s="166"/>
      <c r="AG82" s="167"/>
      <c r="AH82" s="168"/>
      <c r="AI82" s="166"/>
      <c r="AJ82" s="166"/>
      <c r="AK82" s="167"/>
      <c r="AL82" s="168"/>
      <c r="AM82" s="460" t="s">
        <v>1947</v>
      </c>
      <c r="AN82" s="461"/>
      <c r="AO82" s="435" t="s">
        <v>1879</v>
      </c>
      <c r="AP82" s="435"/>
      <c r="AQ82" s="435"/>
      <c r="AR82" s="435"/>
      <c r="AS82" s="436" t="s">
        <v>620</v>
      </c>
      <c r="AT82" s="450"/>
      <c r="AU82" s="168"/>
      <c r="AV82" s="166"/>
      <c r="AW82" s="166"/>
      <c r="AX82" s="167"/>
      <c r="AY82" s="166"/>
      <c r="AZ82" s="166"/>
      <c r="BA82" s="166"/>
      <c r="BB82" s="166"/>
      <c r="BC82" s="167"/>
      <c r="BD82" s="441"/>
      <c r="BE82" s="434"/>
    </row>
    <row r="83" spans="2:58" ht="3" customHeight="1" x14ac:dyDescent="0.3">
      <c r="B83" s="452"/>
      <c r="C83" s="457"/>
      <c r="D83" s="457"/>
      <c r="E83" s="459"/>
      <c r="F83" s="203"/>
      <c r="G83" s="204"/>
      <c r="H83" s="203"/>
      <c r="I83" s="203"/>
      <c r="J83" s="205"/>
      <c r="K83" s="203"/>
      <c r="L83" s="173"/>
      <c r="M83" s="173"/>
      <c r="N83" s="173"/>
      <c r="O83" s="173"/>
      <c r="P83" s="174"/>
      <c r="Q83" s="175"/>
      <c r="R83" s="173"/>
      <c r="S83" s="173"/>
      <c r="T83" s="174"/>
      <c r="U83" s="175"/>
      <c r="V83" s="173"/>
      <c r="W83" s="173"/>
      <c r="X83" s="173"/>
      <c r="Y83" s="174"/>
      <c r="Z83" s="175"/>
      <c r="AA83" s="173"/>
      <c r="AB83" s="173"/>
      <c r="AC83" s="174"/>
      <c r="AD83" s="175"/>
      <c r="AE83" s="173"/>
      <c r="AF83" s="173"/>
      <c r="AG83" s="174"/>
      <c r="AH83" s="175"/>
      <c r="AI83" s="173"/>
      <c r="AJ83" s="173"/>
      <c r="AK83" s="174"/>
      <c r="AL83" s="175"/>
      <c r="AM83" s="173"/>
      <c r="AN83" s="173"/>
      <c r="AO83" s="173"/>
      <c r="AP83" s="174"/>
      <c r="AQ83" s="173"/>
      <c r="AR83" s="173"/>
      <c r="AS83" s="173"/>
      <c r="AT83" s="174"/>
      <c r="AU83" s="175"/>
      <c r="AV83" s="173"/>
      <c r="AW83" s="173"/>
      <c r="AX83" s="174"/>
      <c r="AY83" s="175"/>
      <c r="AZ83" s="173"/>
      <c r="BA83" s="173"/>
      <c r="BB83" s="173"/>
      <c r="BC83" s="174"/>
      <c r="BD83" s="441"/>
      <c r="BE83" s="434"/>
    </row>
    <row r="84" spans="2:58" ht="3" customHeight="1" x14ac:dyDescent="0.3">
      <c r="B84" s="451">
        <v>18</v>
      </c>
      <c r="C84" s="453" t="s">
        <v>1865</v>
      </c>
      <c r="D84" s="453" t="s">
        <v>1948</v>
      </c>
      <c r="E84" s="454" t="s">
        <v>1949</v>
      </c>
      <c r="F84" s="197"/>
      <c r="G84" s="198"/>
      <c r="H84" s="197"/>
      <c r="I84" s="197"/>
      <c r="J84" s="199"/>
      <c r="K84" s="197"/>
      <c r="L84" s="166"/>
      <c r="M84" s="166"/>
      <c r="N84" s="166"/>
      <c r="O84" s="166"/>
      <c r="P84" s="167"/>
      <c r="Q84" s="168"/>
      <c r="R84" s="166"/>
      <c r="S84" s="166"/>
      <c r="T84" s="167"/>
      <c r="U84" s="168"/>
      <c r="V84" s="166"/>
      <c r="W84" s="166"/>
      <c r="X84" s="166"/>
      <c r="Y84" s="167"/>
      <c r="Z84" s="168"/>
      <c r="AA84" s="166"/>
      <c r="AB84" s="166"/>
      <c r="AC84" s="167"/>
      <c r="AD84" s="168"/>
      <c r="AE84" s="166"/>
      <c r="AF84" s="166"/>
      <c r="AG84" s="167"/>
      <c r="AH84" s="168"/>
      <c r="AI84" s="166"/>
      <c r="AJ84" s="166"/>
      <c r="AK84" s="167"/>
      <c r="AL84" s="168"/>
      <c r="AM84" s="166"/>
      <c r="AN84" s="166"/>
      <c r="AO84" s="166"/>
      <c r="AP84" s="167"/>
      <c r="AQ84" s="166"/>
      <c r="AR84" s="166"/>
      <c r="AS84" s="166"/>
      <c r="AT84" s="167"/>
      <c r="AU84" s="168"/>
      <c r="AV84" s="166"/>
      <c r="AW84" s="166"/>
      <c r="AX84" s="167"/>
      <c r="AY84" s="168"/>
      <c r="AZ84" s="166"/>
      <c r="BA84" s="166"/>
      <c r="BB84" s="166"/>
      <c r="BC84" s="167"/>
      <c r="BD84" s="440"/>
      <c r="BE84" s="442" t="s">
        <v>1950</v>
      </c>
    </row>
    <row r="85" spans="2:58" ht="19.899999999999999" customHeight="1" x14ac:dyDescent="0.3">
      <c r="B85" s="452"/>
      <c r="C85" s="453"/>
      <c r="D85" s="453"/>
      <c r="E85" s="454"/>
      <c r="F85" s="197">
        <f>+G85-10</f>
        <v>45074</v>
      </c>
      <c r="G85" s="198">
        <f>H85-1</f>
        <v>45084</v>
      </c>
      <c r="H85" s="197">
        <v>45085</v>
      </c>
      <c r="I85" s="197">
        <v>45087</v>
      </c>
      <c r="J85" s="199">
        <f>I85+1</f>
        <v>45088</v>
      </c>
      <c r="K85" s="197">
        <v>45101</v>
      </c>
      <c r="L85" s="416" t="s">
        <v>1870</v>
      </c>
      <c r="M85" s="416"/>
      <c r="N85" s="416"/>
      <c r="O85" s="416"/>
      <c r="P85" s="416"/>
      <c r="Q85" s="416"/>
      <c r="R85" s="416"/>
      <c r="S85" s="416"/>
      <c r="T85" s="417"/>
      <c r="U85" s="412" t="s">
        <v>1871</v>
      </c>
      <c r="V85" s="413"/>
      <c r="W85" s="413"/>
      <c r="X85" s="413"/>
      <c r="Y85" s="413"/>
      <c r="Z85" s="413"/>
      <c r="AA85" s="413"/>
      <c r="AB85" s="413"/>
      <c r="AC85" s="414"/>
      <c r="AD85" s="168"/>
      <c r="AE85" s="166"/>
      <c r="AF85" s="166"/>
      <c r="AG85" s="167"/>
      <c r="AH85" s="168"/>
      <c r="AI85" s="166"/>
      <c r="AJ85" s="166"/>
      <c r="AK85" s="167"/>
      <c r="AL85" s="168"/>
      <c r="AM85" s="166"/>
      <c r="AN85" s="304"/>
      <c r="AO85" s="304"/>
      <c r="AP85" s="444" t="s">
        <v>1951</v>
      </c>
      <c r="AQ85" s="445"/>
      <c r="AR85" s="435" t="s">
        <v>1879</v>
      </c>
      <c r="AS85" s="446"/>
      <c r="AT85" s="305" t="s">
        <v>620</v>
      </c>
      <c r="AU85" s="306" t="s">
        <v>1952</v>
      </c>
      <c r="AV85" s="307" t="s">
        <v>1879</v>
      </c>
      <c r="AW85" s="305" t="s">
        <v>620</v>
      </c>
      <c r="AX85" s="167"/>
      <c r="AY85" s="166"/>
      <c r="AZ85" s="166"/>
      <c r="BA85" s="166"/>
      <c r="BB85" s="166"/>
      <c r="BC85" s="167"/>
      <c r="BD85" s="441"/>
      <c r="BE85" s="443"/>
      <c r="BF85" s="151" t="s">
        <v>1897</v>
      </c>
    </row>
    <row r="86" spans="2:58" ht="3" customHeight="1" x14ac:dyDescent="0.3">
      <c r="B86" s="452"/>
      <c r="C86" s="453"/>
      <c r="D86" s="453"/>
      <c r="E86" s="454"/>
      <c r="F86" s="197"/>
      <c r="G86" s="198"/>
      <c r="H86" s="197"/>
      <c r="I86" s="197"/>
      <c r="J86" s="199"/>
      <c r="K86" s="197"/>
      <c r="L86" s="166"/>
      <c r="M86" s="166"/>
      <c r="N86" s="166"/>
      <c r="O86" s="166"/>
      <c r="P86" s="167"/>
      <c r="Q86" s="168"/>
      <c r="R86" s="166"/>
      <c r="S86" s="166"/>
      <c r="T86" s="167"/>
      <c r="U86" s="168"/>
      <c r="V86" s="166"/>
      <c r="W86" s="166"/>
      <c r="X86" s="166"/>
      <c r="Y86" s="167"/>
      <c r="Z86" s="168"/>
      <c r="AA86" s="166"/>
      <c r="AB86" s="166"/>
      <c r="AC86" s="167"/>
      <c r="AD86" s="168"/>
      <c r="AE86" s="166"/>
      <c r="AF86" s="166"/>
      <c r="AG86" s="167"/>
      <c r="AH86" s="168"/>
      <c r="AI86" s="166"/>
      <c r="AJ86" s="166"/>
      <c r="AK86" s="167"/>
      <c r="AL86" s="168"/>
      <c r="AM86" s="166"/>
      <c r="AN86" s="166"/>
      <c r="AO86" s="166"/>
      <c r="AP86" s="167"/>
      <c r="AQ86" s="166"/>
      <c r="AR86" s="166"/>
      <c r="AS86" s="166"/>
      <c r="AT86" s="166"/>
      <c r="AU86" s="168"/>
      <c r="AV86" s="166"/>
      <c r="AW86" s="166"/>
      <c r="AX86" s="167"/>
      <c r="AY86" s="168"/>
      <c r="AZ86" s="166"/>
      <c r="BA86" s="166"/>
      <c r="BB86" s="166"/>
      <c r="BC86" s="167"/>
      <c r="BD86" s="455"/>
      <c r="BE86" s="443"/>
    </row>
    <row r="87" spans="2:58" ht="3" customHeight="1" x14ac:dyDescent="0.3">
      <c r="B87" s="447">
        <v>19</v>
      </c>
      <c r="C87" s="448" t="s">
        <v>1865</v>
      </c>
      <c r="D87" s="448" t="s">
        <v>1953</v>
      </c>
      <c r="E87" s="449" t="s">
        <v>1954</v>
      </c>
      <c r="F87" s="194"/>
      <c r="G87" s="195"/>
      <c r="H87" s="194"/>
      <c r="I87" s="194"/>
      <c r="J87" s="196"/>
      <c r="K87" s="194"/>
      <c r="L87" s="185"/>
      <c r="M87" s="185"/>
      <c r="N87" s="185"/>
      <c r="O87" s="185"/>
      <c r="P87" s="186"/>
      <c r="Q87" s="187"/>
      <c r="R87" s="185"/>
      <c r="S87" s="185"/>
      <c r="T87" s="186"/>
      <c r="U87" s="187"/>
      <c r="V87" s="185"/>
      <c r="W87" s="185"/>
      <c r="X87" s="185"/>
      <c r="Y87" s="186"/>
      <c r="Z87" s="187"/>
      <c r="AA87" s="185"/>
      <c r="AB87" s="185"/>
      <c r="AC87" s="186"/>
      <c r="AD87" s="187"/>
      <c r="AE87" s="185"/>
      <c r="AF87" s="185"/>
      <c r="AG87" s="186"/>
      <c r="AH87" s="187"/>
      <c r="AI87" s="185"/>
      <c r="AJ87" s="185"/>
      <c r="AK87" s="186"/>
      <c r="AL87" s="187"/>
      <c r="AM87" s="185"/>
      <c r="AN87" s="185"/>
      <c r="AO87" s="185"/>
      <c r="AP87" s="186"/>
      <c r="AQ87" s="185"/>
      <c r="AR87" s="185"/>
      <c r="AS87" s="185"/>
      <c r="AT87" s="185"/>
      <c r="AU87" s="187"/>
      <c r="AV87" s="185"/>
      <c r="AW87" s="185"/>
      <c r="AX87" s="186"/>
      <c r="AY87" s="187"/>
      <c r="AZ87" s="185"/>
      <c r="BA87" s="185"/>
      <c r="BB87" s="185"/>
      <c r="BC87" s="186"/>
      <c r="BD87" s="441"/>
      <c r="BE87" s="434"/>
    </row>
    <row r="88" spans="2:58" ht="19.899999999999999" customHeight="1" x14ac:dyDescent="0.3">
      <c r="B88" s="447"/>
      <c r="C88" s="448"/>
      <c r="D88" s="448"/>
      <c r="E88" s="449"/>
      <c r="F88" s="197">
        <f>+G88-14</f>
        <v>45052</v>
      </c>
      <c r="G88" s="198">
        <f>H88-1</f>
        <v>45066</v>
      </c>
      <c r="H88" s="197">
        <v>45067</v>
      </c>
      <c r="I88" s="197">
        <v>45084</v>
      </c>
      <c r="J88" s="199">
        <f>I88+1</f>
        <v>45085</v>
      </c>
      <c r="K88" s="197">
        <v>45095</v>
      </c>
      <c r="L88" s="166"/>
      <c r="M88" s="166"/>
      <c r="N88" s="166"/>
      <c r="O88" s="166"/>
      <c r="P88" s="167"/>
      <c r="Q88" s="168"/>
      <c r="R88" s="166"/>
      <c r="S88" s="166"/>
      <c r="T88" s="167"/>
      <c r="U88" s="168"/>
      <c r="V88" s="166"/>
      <c r="W88" s="166"/>
      <c r="X88" s="166"/>
      <c r="Y88" s="167"/>
      <c r="Z88" s="168"/>
      <c r="AA88" s="166"/>
      <c r="AB88" s="166"/>
      <c r="AC88" s="167"/>
      <c r="AD88" s="168"/>
      <c r="AE88" s="166"/>
      <c r="AF88" s="166"/>
      <c r="AG88" s="167"/>
      <c r="AH88" s="168"/>
      <c r="AI88" s="166"/>
      <c r="AJ88" s="166"/>
      <c r="AK88" s="167"/>
      <c r="AL88" s="168"/>
      <c r="AM88" s="308" t="s">
        <v>1947</v>
      </c>
      <c r="AN88" s="309"/>
      <c r="AO88" s="435" t="s">
        <v>1955</v>
      </c>
      <c r="AP88" s="435"/>
      <c r="AQ88" s="435"/>
      <c r="AR88" s="436" t="s">
        <v>620</v>
      </c>
      <c r="AS88" s="436"/>
      <c r="AT88" s="304"/>
      <c r="AU88" s="168"/>
      <c r="AV88" s="166"/>
      <c r="AW88" s="166"/>
      <c r="AX88" s="167"/>
      <c r="AY88" s="168"/>
      <c r="AZ88" s="166"/>
      <c r="BA88" s="166"/>
      <c r="BB88" s="166"/>
      <c r="BC88" s="167"/>
      <c r="BD88" s="441"/>
      <c r="BE88" s="434"/>
    </row>
    <row r="89" spans="2:58" ht="3" customHeight="1" x14ac:dyDescent="0.3">
      <c r="B89" s="447"/>
      <c r="C89" s="448"/>
      <c r="D89" s="448"/>
      <c r="E89" s="449"/>
      <c r="F89" s="203"/>
      <c r="G89" s="204"/>
      <c r="H89" s="203"/>
      <c r="I89" s="203"/>
      <c r="J89" s="205"/>
      <c r="K89" s="203"/>
      <c r="L89" s="173"/>
      <c r="M89" s="173"/>
      <c r="N89" s="173"/>
      <c r="O89" s="173"/>
      <c r="P89" s="174"/>
      <c r="Q89" s="175"/>
      <c r="R89" s="173"/>
      <c r="S89" s="173"/>
      <c r="T89" s="174"/>
      <c r="U89" s="175"/>
      <c r="V89" s="173"/>
      <c r="W89" s="173"/>
      <c r="X89" s="173"/>
      <c r="Y89" s="174"/>
      <c r="Z89" s="175"/>
      <c r="AA89" s="173"/>
      <c r="AB89" s="173"/>
      <c r="AC89" s="174"/>
      <c r="AD89" s="175"/>
      <c r="AE89" s="173"/>
      <c r="AF89" s="173"/>
      <c r="AG89" s="174"/>
      <c r="AH89" s="175"/>
      <c r="AI89" s="173"/>
      <c r="AJ89" s="173"/>
      <c r="AK89" s="174"/>
      <c r="AL89" s="175"/>
      <c r="AM89" s="173"/>
      <c r="AN89" s="173"/>
      <c r="AO89" s="173"/>
      <c r="AP89" s="174"/>
      <c r="AQ89" s="175"/>
      <c r="AR89" s="173"/>
      <c r="AS89" s="173"/>
      <c r="AT89" s="173"/>
      <c r="AU89" s="175"/>
      <c r="AV89" s="173"/>
      <c r="AW89" s="173"/>
      <c r="AX89" s="174"/>
      <c r="AY89" s="175"/>
      <c r="AZ89" s="173"/>
      <c r="BA89" s="173"/>
      <c r="BB89" s="173"/>
      <c r="BC89" s="174"/>
      <c r="BD89" s="441"/>
      <c r="BE89" s="434"/>
    </row>
    <row r="90" spans="2:58" ht="4.1500000000000004" customHeight="1" x14ac:dyDescent="0.3">
      <c r="B90" s="437"/>
      <c r="C90" s="418"/>
      <c r="D90" s="418"/>
      <c r="E90" s="421" t="s">
        <v>1956</v>
      </c>
      <c r="F90" s="310"/>
      <c r="G90" s="311"/>
      <c r="H90" s="310"/>
      <c r="I90" s="310"/>
      <c r="J90" s="312"/>
      <c r="K90" s="310"/>
      <c r="L90" s="313"/>
      <c r="M90" s="313"/>
      <c r="N90" s="313"/>
      <c r="O90" s="313"/>
      <c r="P90" s="313"/>
      <c r="Q90" s="314"/>
      <c r="R90" s="313"/>
      <c r="S90" s="313"/>
      <c r="T90" s="315"/>
      <c r="U90" s="314"/>
      <c r="V90" s="313"/>
      <c r="W90" s="313"/>
      <c r="X90" s="313"/>
      <c r="Y90" s="315"/>
      <c r="Z90" s="313"/>
      <c r="AA90" s="313"/>
      <c r="AB90" s="313"/>
      <c r="AC90" s="313"/>
      <c r="AD90" s="314"/>
      <c r="AE90" s="313"/>
      <c r="AF90" s="313"/>
      <c r="AG90" s="315"/>
      <c r="AH90" s="313"/>
      <c r="AI90" s="313"/>
      <c r="AJ90" s="313"/>
      <c r="AK90" s="313"/>
      <c r="AL90" s="314"/>
      <c r="AM90" s="313"/>
      <c r="AN90" s="313"/>
      <c r="AO90" s="313"/>
      <c r="AP90" s="315"/>
      <c r="AQ90" s="313"/>
      <c r="AR90" s="313"/>
      <c r="AS90" s="313"/>
      <c r="AT90" s="313"/>
      <c r="AU90" s="314"/>
      <c r="AV90" s="313"/>
      <c r="AW90" s="313"/>
      <c r="AX90" s="315"/>
      <c r="AY90" s="313"/>
      <c r="AZ90" s="313"/>
      <c r="BA90" s="313"/>
      <c r="BB90" s="313"/>
      <c r="BC90" s="313"/>
      <c r="BD90" s="440" t="s">
        <v>1937</v>
      </c>
      <c r="BE90" s="434" t="s">
        <v>1957</v>
      </c>
    </row>
    <row r="91" spans="2:58" ht="19.899999999999999" customHeight="1" x14ac:dyDescent="0.3">
      <c r="B91" s="438"/>
      <c r="C91" s="419"/>
      <c r="D91" s="419"/>
      <c r="E91" s="422"/>
      <c r="F91" s="316"/>
      <c r="G91" s="317"/>
      <c r="H91" s="316"/>
      <c r="I91" s="316"/>
      <c r="J91" s="318"/>
      <c r="K91" s="316"/>
      <c r="L91" s="304"/>
      <c r="M91" s="304"/>
      <c r="N91" s="304"/>
      <c r="O91" s="304"/>
      <c r="P91" s="304"/>
      <c r="Q91" s="319"/>
      <c r="R91" s="304"/>
      <c r="S91" s="304"/>
      <c r="T91" s="320"/>
      <c r="U91" s="319"/>
      <c r="V91" s="304"/>
      <c r="W91" s="304"/>
      <c r="X91" s="304"/>
      <c r="Y91" s="320"/>
      <c r="Z91" s="304"/>
      <c r="AA91" s="304"/>
      <c r="AB91" s="304"/>
      <c r="AC91" s="304"/>
      <c r="AD91" s="319"/>
      <c r="AE91" s="304"/>
      <c r="AF91" s="304"/>
      <c r="AG91" s="320"/>
      <c r="AH91" s="304"/>
      <c r="AI91" s="304"/>
      <c r="AJ91" s="304"/>
      <c r="AK91" s="304"/>
      <c r="AL91" s="319"/>
      <c r="AM91" s="304"/>
      <c r="AN91" s="304"/>
      <c r="AO91" s="304"/>
      <c r="AP91" s="320"/>
      <c r="AQ91" s="304"/>
      <c r="AR91" s="304"/>
      <c r="AS91" s="304"/>
      <c r="AT91" s="304"/>
      <c r="AU91" s="319"/>
      <c r="AV91" s="304"/>
      <c r="AW91" s="304"/>
      <c r="AX91" s="320"/>
      <c r="AY91" s="304"/>
      <c r="AZ91" s="304"/>
      <c r="BA91" s="304"/>
      <c r="BB91" s="304"/>
      <c r="BC91" s="304"/>
      <c r="BD91" s="441"/>
      <c r="BE91" s="434"/>
    </row>
    <row r="92" spans="2:58" ht="4.1500000000000004" customHeight="1" x14ac:dyDescent="0.3">
      <c r="B92" s="439"/>
      <c r="C92" s="420"/>
      <c r="D92" s="420"/>
      <c r="E92" s="423"/>
      <c r="F92" s="321"/>
      <c r="G92" s="322"/>
      <c r="H92" s="321"/>
      <c r="I92" s="321"/>
      <c r="J92" s="323"/>
      <c r="K92" s="321"/>
      <c r="L92" s="324"/>
      <c r="M92" s="324"/>
      <c r="N92" s="324"/>
      <c r="O92" s="324"/>
      <c r="P92" s="324"/>
      <c r="Q92" s="325"/>
      <c r="R92" s="324"/>
      <c r="S92" s="324"/>
      <c r="T92" s="326"/>
      <c r="U92" s="325"/>
      <c r="V92" s="324"/>
      <c r="W92" s="324"/>
      <c r="X92" s="324"/>
      <c r="Y92" s="326"/>
      <c r="Z92" s="324"/>
      <c r="AA92" s="324"/>
      <c r="AB92" s="324"/>
      <c r="AC92" s="324"/>
      <c r="AD92" s="325"/>
      <c r="AE92" s="324"/>
      <c r="AF92" s="324"/>
      <c r="AG92" s="326"/>
      <c r="AH92" s="324"/>
      <c r="AI92" s="324"/>
      <c r="AJ92" s="324"/>
      <c r="AK92" s="324"/>
      <c r="AL92" s="325"/>
      <c r="AM92" s="324"/>
      <c r="AN92" s="324"/>
      <c r="AO92" s="324"/>
      <c r="AP92" s="326"/>
      <c r="AQ92" s="324"/>
      <c r="AR92" s="324"/>
      <c r="AS92" s="324"/>
      <c r="AT92" s="324"/>
      <c r="AU92" s="325"/>
      <c r="AV92" s="324"/>
      <c r="AW92" s="324"/>
      <c r="AX92" s="326"/>
      <c r="AY92" s="324"/>
      <c r="AZ92" s="324"/>
      <c r="BA92" s="324"/>
      <c r="BB92" s="324"/>
      <c r="BC92" s="324"/>
      <c r="BD92" s="441"/>
      <c r="BE92" s="434"/>
    </row>
    <row r="93" spans="2:58" ht="4.1500000000000004" customHeight="1" x14ac:dyDescent="0.3">
      <c r="B93" s="314"/>
      <c r="C93" s="418"/>
      <c r="D93" s="418"/>
      <c r="E93" s="421" t="s">
        <v>1958</v>
      </c>
      <c r="F93" s="310"/>
      <c r="G93" s="311"/>
      <c r="H93" s="310"/>
      <c r="I93" s="310"/>
      <c r="J93" s="312"/>
      <c r="K93" s="310"/>
      <c r="L93" s="313"/>
      <c r="M93" s="313"/>
      <c r="N93" s="313"/>
      <c r="O93" s="313"/>
      <c r="P93" s="313"/>
      <c r="Q93" s="314"/>
      <c r="R93" s="313"/>
      <c r="S93" s="313"/>
      <c r="T93" s="315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4"/>
      <c r="AI93" s="313"/>
      <c r="AJ93" s="313"/>
      <c r="AK93" s="315"/>
      <c r="AL93" s="313"/>
      <c r="AM93" s="313"/>
      <c r="AN93" s="313"/>
      <c r="AO93" s="313"/>
      <c r="AP93" s="313"/>
      <c r="AQ93" s="314"/>
      <c r="AR93" s="313"/>
      <c r="AS93" s="313"/>
      <c r="AT93" s="315"/>
      <c r="AU93" s="313"/>
      <c r="AV93" s="313"/>
      <c r="AW93" s="313"/>
      <c r="AX93" s="313"/>
      <c r="AY93" s="314"/>
      <c r="AZ93" s="313"/>
      <c r="BA93" s="313"/>
      <c r="BB93" s="313"/>
      <c r="BC93" s="315"/>
      <c r="BD93" s="315"/>
      <c r="BE93" s="424" t="s">
        <v>1959</v>
      </c>
    </row>
    <row r="94" spans="2:58" ht="19.899999999999999" customHeight="1" x14ac:dyDescent="0.3">
      <c r="B94" s="319"/>
      <c r="C94" s="419"/>
      <c r="D94" s="419"/>
      <c r="E94" s="422"/>
      <c r="F94" s="316"/>
      <c r="G94" s="317"/>
      <c r="H94" s="316"/>
      <c r="I94" s="316"/>
      <c r="J94" s="318"/>
      <c r="K94" s="316"/>
      <c r="L94" s="304"/>
      <c r="M94" s="304"/>
      <c r="N94" s="304"/>
      <c r="O94" s="304"/>
      <c r="P94" s="304"/>
      <c r="Q94" s="427" t="s">
        <v>1960</v>
      </c>
      <c r="R94" s="428"/>
      <c r="S94" s="429" t="s">
        <v>1859</v>
      </c>
      <c r="T94" s="430"/>
      <c r="U94" s="431" t="s">
        <v>1860</v>
      </c>
      <c r="V94" s="431"/>
      <c r="W94" s="431"/>
      <c r="X94" s="431"/>
      <c r="Y94" s="431"/>
      <c r="Z94" s="432" t="s">
        <v>1928</v>
      </c>
      <c r="AA94" s="433"/>
      <c r="AB94" s="433"/>
      <c r="AC94" s="433"/>
      <c r="AD94" s="433"/>
      <c r="AE94" s="433"/>
      <c r="AF94" s="433"/>
      <c r="AG94" s="304"/>
      <c r="AH94" s="319"/>
      <c r="AI94" s="304"/>
      <c r="AJ94" s="304"/>
      <c r="AK94" s="320"/>
      <c r="AL94" s="304"/>
      <c r="AM94" s="304"/>
      <c r="AN94" s="304"/>
      <c r="AO94" s="304"/>
      <c r="AP94" s="304"/>
      <c r="AQ94" s="319"/>
      <c r="AR94" s="304"/>
      <c r="AS94" s="304"/>
      <c r="AT94" s="320"/>
      <c r="AU94" s="304"/>
      <c r="AV94" s="304"/>
      <c r="AW94" s="304"/>
      <c r="AX94" s="304"/>
      <c r="AY94" s="319"/>
      <c r="AZ94" s="304"/>
      <c r="BA94" s="304"/>
      <c r="BB94" s="304"/>
      <c r="BC94" s="320"/>
      <c r="BD94" s="320"/>
      <c r="BE94" s="425"/>
    </row>
    <row r="95" spans="2:58" ht="3.6" customHeight="1" x14ac:dyDescent="0.3">
      <c r="B95" s="325"/>
      <c r="C95" s="420"/>
      <c r="D95" s="420"/>
      <c r="E95" s="423"/>
      <c r="F95" s="321"/>
      <c r="G95" s="322"/>
      <c r="H95" s="321"/>
      <c r="I95" s="321"/>
      <c r="J95" s="323"/>
      <c r="K95" s="321"/>
      <c r="L95" s="324"/>
      <c r="M95" s="324"/>
      <c r="N95" s="324"/>
      <c r="O95" s="324"/>
      <c r="P95" s="324"/>
      <c r="Q95" s="325"/>
      <c r="R95" s="324"/>
      <c r="S95" s="324"/>
      <c r="T95" s="326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5"/>
      <c r="AI95" s="324"/>
      <c r="AJ95" s="324"/>
      <c r="AK95" s="326"/>
      <c r="AL95" s="324"/>
      <c r="AM95" s="324"/>
      <c r="AN95" s="324"/>
      <c r="AO95" s="324"/>
      <c r="AP95" s="324"/>
      <c r="AQ95" s="325"/>
      <c r="AR95" s="324"/>
      <c r="AS95" s="324"/>
      <c r="AT95" s="326"/>
      <c r="AU95" s="324"/>
      <c r="AV95" s="324"/>
      <c r="AW95" s="324"/>
      <c r="AX95" s="324"/>
      <c r="AY95" s="325"/>
      <c r="AZ95" s="324"/>
      <c r="BA95" s="324"/>
      <c r="BB95" s="324"/>
      <c r="BC95" s="326"/>
      <c r="BD95" s="326"/>
      <c r="BE95" s="426"/>
    </row>
    <row r="96" spans="2:58" ht="8.25" customHeight="1" x14ac:dyDescent="0.3">
      <c r="F96" s="327"/>
      <c r="G96" s="327"/>
      <c r="H96" s="327"/>
      <c r="I96" s="327"/>
      <c r="J96" s="327"/>
      <c r="K96" s="327"/>
      <c r="BE96" s="328"/>
    </row>
    <row r="97" spans="2:57" ht="27" customHeight="1" x14ac:dyDescent="0.3">
      <c r="B97" s="329" t="s">
        <v>1961</v>
      </c>
      <c r="C97" s="330"/>
      <c r="D97" s="330"/>
      <c r="E97" s="331"/>
      <c r="F97" s="330"/>
      <c r="G97" s="330"/>
      <c r="H97" s="330"/>
      <c r="I97" s="330"/>
      <c r="J97" s="330"/>
      <c r="K97" s="330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</row>
    <row r="98" spans="2:57" ht="27" customHeight="1" x14ac:dyDescent="0.3">
      <c r="B98" s="332" t="s">
        <v>1962</v>
      </c>
      <c r="C98" s="333"/>
      <c r="D98" s="333"/>
      <c r="E98" s="332"/>
      <c r="F98" s="333"/>
      <c r="G98" s="333"/>
      <c r="H98" s="333"/>
      <c r="I98" s="333"/>
      <c r="J98" s="334"/>
      <c r="K98" s="334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</row>
    <row r="99" spans="2:57" ht="27" customHeight="1" x14ac:dyDescent="0.3">
      <c r="B99" s="332" t="s">
        <v>1963</v>
      </c>
      <c r="C99" s="333"/>
      <c r="D99" s="333"/>
      <c r="E99" s="332"/>
      <c r="F99" s="333"/>
      <c r="G99" s="333"/>
      <c r="H99" s="333"/>
      <c r="I99" s="333"/>
      <c r="J99" s="334"/>
      <c r="K99" s="334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</row>
    <row r="100" spans="2:57" ht="27" customHeight="1" x14ac:dyDescent="0.3">
      <c r="B100" s="332" t="s">
        <v>1964</v>
      </c>
      <c r="C100" s="333"/>
      <c r="D100" s="333"/>
      <c r="E100" s="332"/>
      <c r="F100" s="333"/>
      <c r="G100" s="333"/>
      <c r="H100" s="333"/>
      <c r="I100" s="333"/>
      <c r="J100" s="334"/>
      <c r="K100" s="334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</row>
    <row r="101" spans="2:57" ht="27" customHeight="1" x14ac:dyDescent="0.3">
      <c r="B101" s="332" t="s">
        <v>1965</v>
      </c>
      <c r="C101" s="333"/>
      <c r="D101" s="333"/>
      <c r="E101" s="332"/>
      <c r="F101" s="333"/>
      <c r="G101" s="333"/>
      <c r="H101" s="333"/>
      <c r="I101" s="333"/>
      <c r="J101" s="334"/>
      <c r="K101" s="334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335"/>
    </row>
  </sheetData>
  <mergeCells count="276">
    <mergeCell ref="BF3:BF5"/>
    <mergeCell ref="L4:P4"/>
    <mergeCell ref="Q4:T4"/>
    <mergeCell ref="U4:Y4"/>
    <mergeCell ref="Z4:AC4"/>
    <mergeCell ref="B3:B5"/>
    <mergeCell ref="C3:C5"/>
    <mergeCell ref="D3:D5"/>
    <mergeCell ref="E3:E5"/>
    <mergeCell ref="F3:G4"/>
    <mergeCell ref="H3:I4"/>
    <mergeCell ref="B6:B8"/>
    <mergeCell ref="C6:C8"/>
    <mergeCell ref="D6:D8"/>
    <mergeCell ref="E6:E8"/>
    <mergeCell ref="BD6:BD8"/>
    <mergeCell ref="BE6:BE8"/>
    <mergeCell ref="AD4:AG4"/>
    <mergeCell ref="AH4:AK4"/>
    <mergeCell ref="AL4:AP4"/>
    <mergeCell ref="AQ4:AT4"/>
    <mergeCell ref="AU4:AX4"/>
    <mergeCell ref="AY4:BC4"/>
    <mergeCell ref="J3:K4"/>
    <mergeCell ref="L3:T3"/>
    <mergeCell ref="U3:BC3"/>
    <mergeCell ref="BD3:BD5"/>
    <mergeCell ref="BE3:BE5"/>
    <mergeCell ref="B9:B11"/>
    <mergeCell ref="C9:C11"/>
    <mergeCell ref="D9:D11"/>
    <mergeCell ref="E9:E11"/>
    <mergeCell ref="BD9:BD11"/>
    <mergeCell ref="BE9:BE11"/>
    <mergeCell ref="Q10:R10"/>
    <mergeCell ref="U10:AA10"/>
    <mergeCell ref="AB10:AK10"/>
    <mergeCell ref="BE15:BE17"/>
    <mergeCell ref="L16:P16"/>
    <mergeCell ref="Q16:W16"/>
    <mergeCell ref="AL16:AM16"/>
    <mergeCell ref="AN16:AP16"/>
    <mergeCell ref="B12:B14"/>
    <mergeCell ref="C12:C14"/>
    <mergeCell ref="D12:D14"/>
    <mergeCell ref="E12:E14"/>
    <mergeCell ref="BD12:BD14"/>
    <mergeCell ref="BE12:BE14"/>
    <mergeCell ref="AQ16:AR16"/>
    <mergeCell ref="B18:B20"/>
    <mergeCell ref="C18:C20"/>
    <mergeCell ref="D18:D20"/>
    <mergeCell ref="E18:E20"/>
    <mergeCell ref="BD18:BD20"/>
    <mergeCell ref="B15:B17"/>
    <mergeCell ref="C15:C17"/>
    <mergeCell ref="D15:D17"/>
    <mergeCell ref="E15:E17"/>
    <mergeCell ref="BD15:BD17"/>
    <mergeCell ref="BE18:BE20"/>
    <mergeCell ref="AO19:AQ19"/>
    <mergeCell ref="AR19:AS19"/>
    <mergeCell ref="AT19:AU19"/>
    <mergeCell ref="B21:B23"/>
    <mergeCell ref="C21:C23"/>
    <mergeCell ref="D21:D23"/>
    <mergeCell ref="E21:E23"/>
    <mergeCell ref="BD21:BD23"/>
    <mergeCell ref="BE21:BE23"/>
    <mergeCell ref="L22:P22"/>
    <mergeCell ref="AQ22:AR22"/>
    <mergeCell ref="AS22:AT22"/>
    <mergeCell ref="B24:B26"/>
    <mergeCell ref="C24:C26"/>
    <mergeCell ref="D24:D26"/>
    <mergeCell ref="E24:E26"/>
    <mergeCell ref="Q22:AG22"/>
    <mergeCell ref="L25:AE25"/>
    <mergeCell ref="BE30:BE32"/>
    <mergeCell ref="L31:P31"/>
    <mergeCell ref="Q31:W31"/>
    <mergeCell ref="AQ31:AR31"/>
    <mergeCell ref="AS31:AT31"/>
    <mergeCell ref="BD24:BD26"/>
    <mergeCell ref="BE24:BE26"/>
    <mergeCell ref="AT25:AU25"/>
    <mergeCell ref="B27:B29"/>
    <mergeCell ref="C27:C29"/>
    <mergeCell ref="D27:D29"/>
    <mergeCell ref="E27:E29"/>
    <mergeCell ref="BD27:BD29"/>
    <mergeCell ref="BE27:BE29"/>
    <mergeCell ref="AU31:AV31"/>
    <mergeCell ref="B33:B35"/>
    <mergeCell ref="C33:C35"/>
    <mergeCell ref="D33:D35"/>
    <mergeCell ref="E33:E35"/>
    <mergeCell ref="BD33:BD35"/>
    <mergeCell ref="N34:AE34"/>
    <mergeCell ref="B30:B32"/>
    <mergeCell ref="C30:C32"/>
    <mergeCell ref="D30:D32"/>
    <mergeCell ref="E30:E32"/>
    <mergeCell ref="BD30:BD32"/>
    <mergeCell ref="BE39:BE41"/>
    <mergeCell ref="L40:P40"/>
    <mergeCell ref="Q40:X40"/>
    <mergeCell ref="AQ40:AR40"/>
    <mergeCell ref="AS40:AT40"/>
    <mergeCell ref="BE33:BE35"/>
    <mergeCell ref="L34:M34"/>
    <mergeCell ref="AT34:AU34"/>
    <mergeCell ref="B36:B38"/>
    <mergeCell ref="C36:C38"/>
    <mergeCell ref="D36:D38"/>
    <mergeCell ref="E36:E38"/>
    <mergeCell ref="BD36:BD38"/>
    <mergeCell ref="BE36:BE38"/>
    <mergeCell ref="AU40:AV40"/>
    <mergeCell ref="B42:B44"/>
    <mergeCell ref="C42:C44"/>
    <mergeCell ref="D42:D44"/>
    <mergeCell ref="E42:E44"/>
    <mergeCell ref="BD42:BD44"/>
    <mergeCell ref="B39:B41"/>
    <mergeCell ref="C39:C41"/>
    <mergeCell ref="D39:D41"/>
    <mergeCell ref="E39:E41"/>
    <mergeCell ref="BD39:BD41"/>
    <mergeCell ref="BE42:BE44"/>
    <mergeCell ref="L43:P43"/>
    <mergeCell ref="Q43:X43"/>
    <mergeCell ref="AR43:AS43"/>
    <mergeCell ref="AT43:AU43"/>
    <mergeCell ref="B45:B47"/>
    <mergeCell ref="C45:C47"/>
    <mergeCell ref="D45:D47"/>
    <mergeCell ref="E45:E47"/>
    <mergeCell ref="BD45:BD47"/>
    <mergeCell ref="AQ49:AR49"/>
    <mergeCell ref="AS49:AT49"/>
    <mergeCell ref="B51:B53"/>
    <mergeCell ref="C51:C53"/>
    <mergeCell ref="D51:D53"/>
    <mergeCell ref="E51:E53"/>
    <mergeCell ref="BE45:BE47"/>
    <mergeCell ref="AR46:AS46"/>
    <mergeCell ref="AT46:AU46"/>
    <mergeCell ref="B48:B50"/>
    <mergeCell ref="C48:C50"/>
    <mergeCell ref="D48:D50"/>
    <mergeCell ref="E48:E50"/>
    <mergeCell ref="BD48:BD50"/>
    <mergeCell ref="BE48:BE50"/>
    <mergeCell ref="B54:B56"/>
    <mergeCell ref="C54:C56"/>
    <mergeCell ref="D54:D56"/>
    <mergeCell ref="E54:E56"/>
    <mergeCell ref="BD54:BD56"/>
    <mergeCell ref="BE54:BE56"/>
    <mergeCell ref="BD51:BD53"/>
    <mergeCell ref="BE51:BE53"/>
    <mergeCell ref="L52:P52"/>
    <mergeCell ref="AR52:AS52"/>
    <mergeCell ref="AT52:AU52"/>
    <mergeCell ref="B57:B59"/>
    <mergeCell ref="C57:C59"/>
    <mergeCell ref="D57:D59"/>
    <mergeCell ref="E57:E59"/>
    <mergeCell ref="BD57:BD59"/>
    <mergeCell ref="BE57:BE59"/>
    <mergeCell ref="L58:O58"/>
    <mergeCell ref="AJ58:AK58"/>
    <mergeCell ref="AT58:AU58"/>
    <mergeCell ref="B63:B65"/>
    <mergeCell ref="C63:C65"/>
    <mergeCell ref="D63:D65"/>
    <mergeCell ref="E63:E65"/>
    <mergeCell ref="BD63:BD65"/>
    <mergeCell ref="BE63:BE65"/>
    <mergeCell ref="V64:AG64"/>
    <mergeCell ref="AH64:AK64"/>
    <mergeCell ref="B60:B62"/>
    <mergeCell ref="C60:C62"/>
    <mergeCell ref="D60:D62"/>
    <mergeCell ref="E60:E62"/>
    <mergeCell ref="BD60:BD62"/>
    <mergeCell ref="BE60:BE62"/>
    <mergeCell ref="AX61:AY61"/>
    <mergeCell ref="B69:B71"/>
    <mergeCell ref="C69:C71"/>
    <mergeCell ref="D69:D71"/>
    <mergeCell ref="E69:E71"/>
    <mergeCell ref="BD69:BD71"/>
    <mergeCell ref="BE69:BE71"/>
    <mergeCell ref="AH70:AI70"/>
    <mergeCell ref="AR70:AS70"/>
    <mergeCell ref="B66:B68"/>
    <mergeCell ref="C66:C68"/>
    <mergeCell ref="D66:D68"/>
    <mergeCell ref="E66:E68"/>
    <mergeCell ref="BD66:BD68"/>
    <mergeCell ref="BE66:BE68"/>
    <mergeCell ref="AU67:AX67"/>
    <mergeCell ref="B75:B77"/>
    <mergeCell ref="C75:C77"/>
    <mergeCell ref="D75:D77"/>
    <mergeCell ref="E75:E77"/>
    <mergeCell ref="BD75:BD77"/>
    <mergeCell ref="BE75:BE77"/>
    <mergeCell ref="B72:B74"/>
    <mergeCell ref="C72:C74"/>
    <mergeCell ref="D72:D74"/>
    <mergeCell ref="E72:E74"/>
    <mergeCell ref="BD72:BD74"/>
    <mergeCell ref="BE72:BE74"/>
    <mergeCell ref="BE81:BE83"/>
    <mergeCell ref="L82:T82"/>
    <mergeCell ref="U82:AC82"/>
    <mergeCell ref="AM82:AN82"/>
    <mergeCell ref="AO82:AR82"/>
    <mergeCell ref="B78:B80"/>
    <mergeCell ref="C78:C80"/>
    <mergeCell ref="D78:D80"/>
    <mergeCell ref="E78:E80"/>
    <mergeCell ref="BD78:BD80"/>
    <mergeCell ref="BE78:BE80"/>
    <mergeCell ref="AP79:AR79"/>
    <mergeCell ref="AS79:AT79"/>
    <mergeCell ref="AS82:AT82"/>
    <mergeCell ref="B84:B86"/>
    <mergeCell ref="C84:C86"/>
    <mergeCell ref="D84:D86"/>
    <mergeCell ref="E84:E86"/>
    <mergeCell ref="BD84:BD86"/>
    <mergeCell ref="B81:B83"/>
    <mergeCell ref="C81:C83"/>
    <mergeCell ref="D81:D83"/>
    <mergeCell ref="E81:E83"/>
    <mergeCell ref="BD81:BD83"/>
    <mergeCell ref="BE84:BE86"/>
    <mergeCell ref="L85:T85"/>
    <mergeCell ref="U85:AC85"/>
    <mergeCell ref="AP85:AQ85"/>
    <mergeCell ref="AR85:AS85"/>
    <mergeCell ref="B87:B89"/>
    <mergeCell ref="C87:C89"/>
    <mergeCell ref="D87:D89"/>
    <mergeCell ref="E87:E89"/>
    <mergeCell ref="BD87:BD89"/>
    <mergeCell ref="BE93:BE95"/>
    <mergeCell ref="Q94:R94"/>
    <mergeCell ref="S94:T94"/>
    <mergeCell ref="U94:Y94"/>
    <mergeCell ref="Z94:AF94"/>
    <mergeCell ref="BE87:BE89"/>
    <mergeCell ref="AO88:AQ88"/>
    <mergeCell ref="AR88:AS88"/>
    <mergeCell ref="B90:B92"/>
    <mergeCell ref="C90:C92"/>
    <mergeCell ref="D90:D92"/>
    <mergeCell ref="E90:E92"/>
    <mergeCell ref="BD90:BD92"/>
    <mergeCell ref="BE90:BE92"/>
    <mergeCell ref="L46:AE46"/>
    <mergeCell ref="P49:AE49"/>
    <mergeCell ref="Q52:AE52"/>
    <mergeCell ref="P58:AE58"/>
    <mergeCell ref="AD79:AG79"/>
    <mergeCell ref="L79:AC79"/>
    <mergeCell ref="L70:AC70"/>
    <mergeCell ref="AD70:AG70"/>
    <mergeCell ref="C93:C95"/>
    <mergeCell ref="D93:D95"/>
    <mergeCell ref="E93:E95"/>
    <mergeCell ref="L49:O49"/>
  </mergeCells>
  <phoneticPr fontId="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1"/>
  <sheetViews>
    <sheetView showGridLines="0" view="pageBreakPreview" zoomScale="85" zoomScaleNormal="70" zoomScaleSheetLayoutView="85" workbookViewId="0">
      <selection activeCell="D9" sqref="D9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1966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145" t="s">
        <v>264</v>
      </c>
      <c r="R1" s="145" t="s">
        <v>123</v>
      </c>
      <c r="S1" s="145" t="s">
        <v>124</v>
      </c>
    </row>
    <row r="2" spans="1:19" ht="33" customHeight="1" x14ac:dyDescent="0.3">
      <c r="A2" s="607" t="s">
        <v>1801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1967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146" t="s">
        <v>15</v>
      </c>
      <c r="G4" s="148" t="s">
        <v>7</v>
      </c>
      <c r="H4" s="149" t="s">
        <v>3</v>
      </c>
      <c r="I4" s="588"/>
      <c r="J4" s="147" t="s">
        <v>5</v>
      </c>
      <c r="K4" s="147" t="s">
        <v>6</v>
      </c>
      <c r="L4" s="147" t="s">
        <v>9</v>
      </c>
      <c r="M4" s="591"/>
      <c r="N4" s="146" t="s">
        <v>5</v>
      </c>
      <c r="O4" s="146" t="s">
        <v>6</v>
      </c>
      <c r="P4" s="146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2">
        <v>1</v>
      </c>
      <c r="B6" s="74" t="s">
        <v>17</v>
      </c>
      <c r="C6" s="79" t="s">
        <v>1569</v>
      </c>
      <c r="D6" s="40" t="s">
        <v>495</v>
      </c>
      <c r="E6" s="40" t="s">
        <v>279</v>
      </c>
      <c r="F6" s="40">
        <v>1.3</v>
      </c>
      <c r="G6" s="80" t="s">
        <v>715</v>
      </c>
      <c r="H6" s="52" t="s">
        <v>716</v>
      </c>
      <c r="I6" s="50" t="s">
        <v>717</v>
      </c>
      <c r="J6" s="40">
        <v>2</v>
      </c>
      <c r="K6" s="40">
        <v>3</v>
      </c>
      <c r="L6" s="40">
        <f t="shared" ref="L6:L19" si="0">J6*K6</f>
        <v>6</v>
      </c>
      <c r="M6" s="81" t="s">
        <v>718</v>
      </c>
      <c r="N6" s="70">
        <v>1</v>
      </c>
      <c r="O6" s="70">
        <v>3</v>
      </c>
      <c r="P6" s="40">
        <f t="shared" ref="P6:P19" si="1">N6*O6</f>
        <v>3</v>
      </c>
      <c r="Q6" s="40"/>
      <c r="R6" s="40" t="s">
        <v>1970</v>
      </c>
      <c r="S6" s="40"/>
    </row>
    <row r="7" spans="1:19" ht="36" x14ac:dyDescent="0.3">
      <c r="A7" s="2">
        <v>2</v>
      </c>
      <c r="B7" s="74" t="s">
        <v>17</v>
      </c>
      <c r="C7" s="79" t="s">
        <v>855</v>
      </c>
      <c r="D7" s="40" t="s">
        <v>1968</v>
      </c>
      <c r="E7" s="40" t="s">
        <v>279</v>
      </c>
      <c r="F7" s="40">
        <v>1.3</v>
      </c>
      <c r="G7" s="81" t="s">
        <v>715</v>
      </c>
      <c r="H7" s="95" t="s">
        <v>721</v>
      </c>
      <c r="I7" s="50" t="s">
        <v>717</v>
      </c>
      <c r="J7" s="40">
        <v>2</v>
      </c>
      <c r="K7" s="40">
        <v>3</v>
      </c>
      <c r="L7" s="40">
        <f t="shared" si="0"/>
        <v>6</v>
      </c>
      <c r="M7" s="81" t="s">
        <v>722</v>
      </c>
      <c r="N7" s="70">
        <v>2</v>
      </c>
      <c r="O7" s="70">
        <v>2</v>
      </c>
      <c r="P7" s="40">
        <f t="shared" si="1"/>
        <v>4</v>
      </c>
      <c r="Q7" s="73"/>
      <c r="R7" s="40" t="s">
        <v>1970</v>
      </c>
      <c r="S7" s="73"/>
    </row>
    <row r="8" spans="1:19" ht="24" x14ac:dyDescent="0.3">
      <c r="A8" s="2">
        <v>3</v>
      </c>
      <c r="B8" s="74" t="s">
        <v>17</v>
      </c>
      <c r="C8" s="79" t="s">
        <v>856</v>
      </c>
      <c r="D8" s="40" t="s">
        <v>279</v>
      </c>
      <c r="E8" s="40" t="s">
        <v>279</v>
      </c>
      <c r="F8" s="40">
        <v>4.0999999999999996</v>
      </c>
      <c r="G8" s="81" t="s">
        <v>724</v>
      </c>
      <c r="H8" s="95" t="s">
        <v>725</v>
      </c>
      <c r="I8" s="50" t="s">
        <v>726</v>
      </c>
      <c r="J8" s="40">
        <v>2</v>
      </c>
      <c r="K8" s="40">
        <v>2</v>
      </c>
      <c r="L8" s="40">
        <f t="shared" si="0"/>
        <v>4</v>
      </c>
      <c r="M8" s="81" t="s">
        <v>727</v>
      </c>
      <c r="N8" s="70">
        <v>2</v>
      </c>
      <c r="O8" s="70">
        <v>1</v>
      </c>
      <c r="P8" s="40">
        <f t="shared" si="1"/>
        <v>2</v>
      </c>
      <c r="Q8" s="73"/>
      <c r="R8" s="40" t="s">
        <v>1970</v>
      </c>
      <c r="S8" s="73"/>
    </row>
    <row r="9" spans="1:19" ht="36" x14ac:dyDescent="0.3">
      <c r="A9" s="2">
        <v>4</v>
      </c>
      <c r="B9" s="74" t="s">
        <v>17</v>
      </c>
      <c r="C9" s="79" t="s">
        <v>858</v>
      </c>
      <c r="D9" s="40" t="s">
        <v>279</v>
      </c>
      <c r="E9" s="40" t="s">
        <v>279</v>
      </c>
      <c r="F9" s="40">
        <v>4.2</v>
      </c>
      <c r="G9" s="81" t="s">
        <v>724</v>
      </c>
      <c r="H9" s="95" t="s">
        <v>729</v>
      </c>
      <c r="I9" s="50" t="s">
        <v>726</v>
      </c>
      <c r="J9" s="40">
        <v>2</v>
      </c>
      <c r="K9" s="40">
        <v>2</v>
      </c>
      <c r="L9" s="40">
        <f t="shared" si="0"/>
        <v>4</v>
      </c>
      <c r="M9" s="81" t="s">
        <v>730</v>
      </c>
      <c r="N9" s="70">
        <v>2</v>
      </c>
      <c r="O9" s="70">
        <v>1</v>
      </c>
      <c r="P9" s="40">
        <f t="shared" si="1"/>
        <v>2</v>
      </c>
      <c r="Q9" s="73"/>
      <c r="R9" s="40" t="s">
        <v>1970</v>
      </c>
      <c r="S9" s="73"/>
    </row>
    <row r="10" spans="1:19" ht="40.5" x14ac:dyDescent="0.3">
      <c r="A10" s="2">
        <v>5</v>
      </c>
      <c r="B10" s="74" t="s">
        <v>1972</v>
      </c>
      <c r="C10" s="79" t="s">
        <v>1802</v>
      </c>
      <c r="D10" s="40" t="s">
        <v>569</v>
      </c>
      <c r="E10" s="40" t="s">
        <v>279</v>
      </c>
      <c r="F10" s="40">
        <v>3.4</v>
      </c>
      <c r="G10" s="81" t="s">
        <v>732</v>
      </c>
      <c r="H10" s="95" t="s">
        <v>733</v>
      </c>
      <c r="I10" s="50" t="s">
        <v>734</v>
      </c>
      <c r="J10" s="40">
        <v>3</v>
      </c>
      <c r="K10" s="40">
        <v>1</v>
      </c>
      <c r="L10" s="40">
        <f t="shared" si="0"/>
        <v>3</v>
      </c>
      <c r="M10" s="81" t="s">
        <v>735</v>
      </c>
      <c r="N10" s="70">
        <v>1</v>
      </c>
      <c r="O10" s="70">
        <v>2</v>
      </c>
      <c r="P10" s="40">
        <f t="shared" si="1"/>
        <v>2</v>
      </c>
      <c r="Q10" s="73"/>
      <c r="R10" s="40" t="s">
        <v>1970</v>
      </c>
      <c r="S10" s="73"/>
    </row>
    <row r="11" spans="1:19" ht="40.5" x14ac:dyDescent="0.3">
      <c r="A11" s="2">
        <v>6</v>
      </c>
      <c r="B11" s="74" t="s">
        <v>1972</v>
      </c>
      <c r="C11" s="79" t="s">
        <v>1803</v>
      </c>
      <c r="D11" s="40" t="s">
        <v>737</v>
      </c>
      <c r="E11" s="40" t="s">
        <v>279</v>
      </c>
      <c r="F11" s="40">
        <v>1.3</v>
      </c>
      <c r="G11" s="81" t="s">
        <v>715</v>
      </c>
      <c r="H11" s="95" t="s">
        <v>738</v>
      </c>
      <c r="I11" s="50" t="s">
        <v>734</v>
      </c>
      <c r="J11" s="40">
        <v>2</v>
      </c>
      <c r="K11" s="40">
        <v>3</v>
      </c>
      <c r="L11" s="40">
        <f t="shared" si="0"/>
        <v>6</v>
      </c>
      <c r="M11" s="81" t="s">
        <v>739</v>
      </c>
      <c r="N11" s="70">
        <v>2</v>
      </c>
      <c r="O11" s="70">
        <v>1</v>
      </c>
      <c r="P11" s="40">
        <f t="shared" si="1"/>
        <v>2</v>
      </c>
      <c r="Q11" s="73"/>
      <c r="R11" s="40" t="s">
        <v>1970</v>
      </c>
      <c r="S11" s="73"/>
    </row>
    <row r="12" spans="1:19" ht="40.5" x14ac:dyDescent="0.3">
      <c r="A12" s="2">
        <v>7</v>
      </c>
      <c r="B12" s="74" t="s">
        <v>1972</v>
      </c>
      <c r="C12" s="79" t="s">
        <v>1804</v>
      </c>
      <c r="D12" s="40" t="s">
        <v>569</v>
      </c>
      <c r="E12" s="40" t="s">
        <v>279</v>
      </c>
      <c r="F12" s="40">
        <v>7.3</v>
      </c>
      <c r="G12" s="81" t="s">
        <v>741</v>
      </c>
      <c r="H12" s="95" t="s">
        <v>742</v>
      </c>
      <c r="I12" s="50" t="s">
        <v>734</v>
      </c>
      <c r="J12" s="40">
        <v>3</v>
      </c>
      <c r="K12" s="40">
        <v>1</v>
      </c>
      <c r="L12" s="40">
        <f t="shared" si="0"/>
        <v>3</v>
      </c>
      <c r="M12" s="81" t="s">
        <v>743</v>
      </c>
      <c r="N12" s="70">
        <v>2</v>
      </c>
      <c r="O12" s="70">
        <v>1</v>
      </c>
      <c r="P12" s="40">
        <f t="shared" si="1"/>
        <v>2</v>
      </c>
      <c r="Q12" s="73"/>
      <c r="R12" s="40" t="s">
        <v>1970</v>
      </c>
      <c r="S12" s="73"/>
    </row>
    <row r="13" spans="1:19" ht="40.5" x14ac:dyDescent="0.3">
      <c r="A13" s="2">
        <v>8</v>
      </c>
      <c r="B13" s="74" t="s">
        <v>1972</v>
      </c>
      <c r="C13" s="79" t="s">
        <v>1805</v>
      </c>
      <c r="D13" s="40" t="s">
        <v>569</v>
      </c>
      <c r="E13" s="40" t="s">
        <v>279</v>
      </c>
      <c r="F13" s="40">
        <v>3.4</v>
      </c>
      <c r="G13" s="81" t="s">
        <v>732</v>
      </c>
      <c r="H13" s="95" t="s">
        <v>745</v>
      </c>
      <c r="I13" s="50" t="s">
        <v>734</v>
      </c>
      <c r="J13" s="40">
        <v>2</v>
      </c>
      <c r="K13" s="40">
        <v>2</v>
      </c>
      <c r="L13" s="40">
        <f t="shared" si="0"/>
        <v>4</v>
      </c>
      <c r="M13" s="81" t="s">
        <v>746</v>
      </c>
      <c r="N13" s="70">
        <v>1</v>
      </c>
      <c r="O13" s="70">
        <v>2</v>
      </c>
      <c r="P13" s="40">
        <f t="shared" si="1"/>
        <v>2</v>
      </c>
      <c r="Q13" s="73"/>
      <c r="R13" s="40" t="s">
        <v>1970</v>
      </c>
      <c r="S13" s="73"/>
    </row>
    <row r="14" spans="1:19" ht="40.5" x14ac:dyDescent="0.3">
      <c r="A14" s="2">
        <v>9</v>
      </c>
      <c r="B14" s="74" t="s">
        <v>1972</v>
      </c>
      <c r="C14" s="79" t="s">
        <v>1806</v>
      </c>
      <c r="D14" s="40" t="s">
        <v>748</v>
      </c>
      <c r="E14" s="40" t="s">
        <v>279</v>
      </c>
      <c r="F14" s="40">
        <v>1.3</v>
      </c>
      <c r="G14" s="81" t="s">
        <v>715</v>
      </c>
      <c r="H14" s="95" t="s">
        <v>749</v>
      </c>
      <c r="I14" s="50" t="s">
        <v>750</v>
      </c>
      <c r="J14" s="40">
        <v>2</v>
      </c>
      <c r="K14" s="40">
        <v>2</v>
      </c>
      <c r="L14" s="40">
        <f t="shared" si="0"/>
        <v>4</v>
      </c>
      <c r="M14" s="81" t="s">
        <v>751</v>
      </c>
      <c r="N14" s="76">
        <v>1</v>
      </c>
      <c r="O14" s="76">
        <v>3</v>
      </c>
      <c r="P14" s="40">
        <f t="shared" si="1"/>
        <v>3</v>
      </c>
      <c r="Q14" s="73"/>
      <c r="R14" s="40" t="s">
        <v>1970</v>
      </c>
      <c r="S14" s="73"/>
    </row>
    <row r="15" spans="1:19" ht="54" x14ac:dyDescent="0.3">
      <c r="A15" s="2">
        <v>10</v>
      </c>
      <c r="B15" s="74" t="s">
        <v>1972</v>
      </c>
      <c r="C15" s="79" t="s">
        <v>1807</v>
      </c>
      <c r="D15" s="40" t="s">
        <v>753</v>
      </c>
      <c r="E15" s="40" t="s">
        <v>279</v>
      </c>
      <c r="F15" s="40">
        <v>1.1000000000000001</v>
      </c>
      <c r="G15" s="81" t="s">
        <v>715</v>
      </c>
      <c r="H15" s="95" t="s">
        <v>754</v>
      </c>
      <c r="I15" s="50" t="s">
        <v>734</v>
      </c>
      <c r="J15" s="40">
        <v>3</v>
      </c>
      <c r="K15" s="40">
        <v>1</v>
      </c>
      <c r="L15" s="40">
        <f t="shared" si="0"/>
        <v>3</v>
      </c>
      <c r="M15" s="81" t="s">
        <v>755</v>
      </c>
      <c r="N15" s="70">
        <v>2</v>
      </c>
      <c r="O15" s="70">
        <v>1</v>
      </c>
      <c r="P15" s="40">
        <f t="shared" si="1"/>
        <v>2</v>
      </c>
      <c r="Q15" s="73"/>
      <c r="R15" s="40" t="s">
        <v>1970</v>
      </c>
      <c r="S15" s="73"/>
    </row>
    <row r="16" spans="1:19" ht="52.9" customHeight="1" x14ac:dyDescent="0.3">
      <c r="A16" s="2">
        <v>11</v>
      </c>
      <c r="B16" s="74" t="s">
        <v>1972</v>
      </c>
      <c r="C16" s="79" t="s">
        <v>1808</v>
      </c>
      <c r="D16" s="40" t="s">
        <v>753</v>
      </c>
      <c r="E16" s="40" t="s">
        <v>279</v>
      </c>
      <c r="F16" s="40">
        <v>5.5</v>
      </c>
      <c r="G16" s="81" t="s">
        <v>757</v>
      </c>
      <c r="H16" s="95" t="s">
        <v>758</v>
      </c>
      <c r="I16" s="50" t="s">
        <v>759</v>
      </c>
      <c r="J16" s="40">
        <v>3</v>
      </c>
      <c r="K16" s="40">
        <v>1</v>
      </c>
      <c r="L16" s="40">
        <f t="shared" si="0"/>
        <v>3</v>
      </c>
      <c r="M16" s="81" t="s">
        <v>760</v>
      </c>
      <c r="N16" s="76">
        <v>2</v>
      </c>
      <c r="O16" s="76">
        <v>1</v>
      </c>
      <c r="P16" s="40">
        <f t="shared" si="1"/>
        <v>2</v>
      </c>
      <c r="Q16" s="73"/>
      <c r="R16" s="40" t="s">
        <v>1970</v>
      </c>
      <c r="S16" s="73"/>
    </row>
    <row r="17" spans="1:19" ht="52.9" customHeight="1" x14ac:dyDescent="0.3">
      <c r="A17" s="2">
        <v>13</v>
      </c>
      <c r="B17" s="74" t="s">
        <v>1972</v>
      </c>
      <c r="C17" s="79" t="s">
        <v>1974</v>
      </c>
      <c r="D17" s="40" t="s">
        <v>569</v>
      </c>
      <c r="E17" s="40" t="s">
        <v>279</v>
      </c>
      <c r="F17" s="40">
        <v>7.2</v>
      </c>
      <c r="G17" s="80" t="s">
        <v>741</v>
      </c>
      <c r="H17" s="95" t="s">
        <v>763</v>
      </c>
      <c r="I17" s="50" t="s">
        <v>764</v>
      </c>
      <c r="J17" s="40">
        <v>3</v>
      </c>
      <c r="K17" s="40">
        <v>1</v>
      </c>
      <c r="L17" s="40">
        <f t="shared" si="0"/>
        <v>3</v>
      </c>
      <c r="M17" s="80" t="s">
        <v>765</v>
      </c>
      <c r="N17" s="76">
        <v>2</v>
      </c>
      <c r="O17" s="76">
        <v>1</v>
      </c>
      <c r="P17" s="40">
        <f t="shared" si="1"/>
        <v>2</v>
      </c>
      <c r="Q17" s="73"/>
      <c r="R17" s="40" t="s">
        <v>1970</v>
      </c>
      <c r="S17" s="73"/>
    </row>
    <row r="18" spans="1:19" ht="52.9" customHeight="1" x14ac:dyDescent="0.3">
      <c r="A18" s="2">
        <v>14</v>
      </c>
      <c r="B18" s="74" t="s">
        <v>1972</v>
      </c>
      <c r="C18" s="79" t="s">
        <v>766</v>
      </c>
      <c r="D18" s="40" t="s">
        <v>569</v>
      </c>
      <c r="E18" s="40" t="s">
        <v>279</v>
      </c>
      <c r="F18" s="2">
        <v>3.4</v>
      </c>
      <c r="G18" s="91" t="s">
        <v>732</v>
      </c>
      <c r="H18" s="95" t="s">
        <v>767</v>
      </c>
      <c r="I18" s="92" t="s">
        <v>734</v>
      </c>
      <c r="J18" s="2">
        <v>3</v>
      </c>
      <c r="K18" s="40">
        <v>1</v>
      </c>
      <c r="L18" s="40">
        <f t="shared" si="0"/>
        <v>3</v>
      </c>
      <c r="M18" s="80" t="s">
        <v>768</v>
      </c>
      <c r="N18" s="76">
        <v>2</v>
      </c>
      <c r="O18" s="76">
        <v>1</v>
      </c>
      <c r="P18" s="40">
        <f t="shared" si="1"/>
        <v>2</v>
      </c>
      <c r="Q18" s="73"/>
      <c r="R18" s="40" t="s">
        <v>1970</v>
      </c>
      <c r="S18" s="73"/>
    </row>
    <row r="19" spans="1:19" ht="52.9" customHeight="1" x14ac:dyDescent="0.3">
      <c r="A19" s="2">
        <v>15</v>
      </c>
      <c r="B19" s="74" t="s">
        <v>1972</v>
      </c>
      <c r="C19" s="79" t="s">
        <v>769</v>
      </c>
      <c r="D19" s="40" t="s">
        <v>569</v>
      </c>
      <c r="E19" s="40" t="s">
        <v>279</v>
      </c>
      <c r="F19" s="40">
        <v>3.2</v>
      </c>
      <c r="G19" s="80" t="s">
        <v>732</v>
      </c>
      <c r="H19" s="95" t="s">
        <v>770</v>
      </c>
      <c r="I19" s="50" t="s">
        <v>734</v>
      </c>
      <c r="J19" s="40">
        <v>3</v>
      </c>
      <c r="K19" s="40">
        <v>1</v>
      </c>
      <c r="L19" s="40">
        <f t="shared" si="0"/>
        <v>3</v>
      </c>
      <c r="M19" s="80" t="s">
        <v>771</v>
      </c>
      <c r="N19" s="76">
        <v>2</v>
      </c>
      <c r="O19" s="76">
        <v>1</v>
      </c>
      <c r="P19" s="40">
        <f t="shared" si="1"/>
        <v>2</v>
      </c>
      <c r="Q19" s="82"/>
      <c r="R19" s="40" t="s">
        <v>1970</v>
      </c>
      <c r="S19" s="73"/>
    </row>
    <row r="20" spans="1:19" ht="52.9" customHeight="1" x14ac:dyDescent="0.3">
      <c r="A20" s="98">
        <v>17</v>
      </c>
      <c r="B20" s="74" t="s">
        <v>1972</v>
      </c>
      <c r="C20" s="79" t="s">
        <v>1975</v>
      </c>
      <c r="D20" s="40" t="s">
        <v>279</v>
      </c>
      <c r="E20" s="40" t="s">
        <v>279</v>
      </c>
      <c r="F20" s="40">
        <v>1.5</v>
      </c>
      <c r="G20" s="80" t="s">
        <v>715</v>
      </c>
      <c r="H20" s="52" t="s">
        <v>777</v>
      </c>
      <c r="I20" s="50" t="s">
        <v>734</v>
      </c>
      <c r="J20" s="40">
        <v>2</v>
      </c>
      <c r="K20" s="40">
        <v>2</v>
      </c>
      <c r="L20" s="40">
        <f>J20*K20</f>
        <v>4</v>
      </c>
      <c r="M20" s="80" t="s">
        <v>778</v>
      </c>
      <c r="N20" s="56">
        <v>2</v>
      </c>
      <c r="O20" s="56">
        <v>1</v>
      </c>
      <c r="P20" s="40">
        <f>N20*O20</f>
        <v>2</v>
      </c>
      <c r="Q20" s="82"/>
      <c r="R20" s="40" t="s">
        <v>1970</v>
      </c>
      <c r="S20" s="73"/>
    </row>
    <row r="21" spans="1:19" ht="52.9" customHeight="1" x14ac:dyDescent="0.3">
      <c r="A21" s="98">
        <v>18</v>
      </c>
      <c r="B21" s="74" t="s">
        <v>1972</v>
      </c>
      <c r="C21" s="107" t="s">
        <v>1065</v>
      </c>
      <c r="D21" s="107" t="s">
        <v>569</v>
      </c>
      <c r="E21" s="107" t="s">
        <v>1033</v>
      </c>
      <c r="F21" s="107">
        <v>3.4</v>
      </c>
      <c r="G21" s="107" t="s">
        <v>376</v>
      </c>
      <c r="H21" s="107" t="s">
        <v>1043</v>
      </c>
      <c r="I21" s="106" t="s">
        <v>1081</v>
      </c>
      <c r="J21" s="2">
        <v>2</v>
      </c>
      <c r="K21" s="2">
        <v>1</v>
      </c>
      <c r="L21" s="104">
        <f t="shared" ref="L21:L25" si="2">J21*K21</f>
        <v>2</v>
      </c>
      <c r="M21" s="68" t="s">
        <v>1083</v>
      </c>
      <c r="N21" s="2">
        <v>2</v>
      </c>
      <c r="O21" s="2">
        <v>1</v>
      </c>
      <c r="P21" s="104">
        <f t="shared" ref="P21:P25" si="3">N21*O21</f>
        <v>2</v>
      </c>
      <c r="Q21" s="40"/>
      <c r="R21" s="40" t="s">
        <v>1831</v>
      </c>
      <c r="S21" s="40"/>
    </row>
    <row r="22" spans="1:19" ht="52.9" customHeight="1" x14ac:dyDescent="0.3">
      <c r="A22" s="98">
        <v>19</v>
      </c>
      <c r="B22" s="74" t="s">
        <v>1973</v>
      </c>
      <c r="C22" s="107" t="s">
        <v>1066</v>
      </c>
      <c r="D22" s="107" t="s">
        <v>569</v>
      </c>
      <c r="E22" s="107" t="s">
        <v>1033</v>
      </c>
      <c r="F22" s="107">
        <v>3.4</v>
      </c>
      <c r="G22" s="107" t="s">
        <v>376</v>
      </c>
      <c r="H22" s="107" t="s">
        <v>1043</v>
      </c>
      <c r="I22" s="106" t="s">
        <v>1081</v>
      </c>
      <c r="J22" s="2">
        <v>2</v>
      </c>
      <c r="K22" s="2">
        <v>1</v>
      </c>
      <c r="L22" s="104">
        <f t="shared" si="2"/>
        <v>2</v>
      </c>
      <c r="M22" s="68" t="s">
        <v>1083</v>
      </c>
      <c r="N22" s="2">
        <v>2</v>
      </c>
      <c r="O22" s="2">
        <v>1</v>
      </c>
      <c r="P22" s="104">
        <f t="shared" si="3"/>
        <v>2</v>
      </c>
      <c r="Q22" s="40"/>
      <c r="R22" s="40" t="s">
        <v>1831</v>
      </c>
      <c r="S22" s="40"/>
    </row>
    <row r="23" spans="1:19" ht="52.9" customHeight="1" x14ac:dyDescent="0.3">
      <c r="A23" s="98">
        <v>20</v>
      </c>
      <c r="B23" s="74" t="s">
        <v>1973</v>
      </c>
      <c r="C23" s="107" t="s">
        <v>1067</v>
      </c>
      <c r="D23" s="107" t="s">
        <v>569</v>
      </c>
      <c r="E23" s="107" t="s">
        <v>1033</v>
      </c>
      <c r="F23" s="107">
        <v>2.1</v>
      </c>
      <c r="G23" s="107" t="s">
        <v>700</v>
      </c>
      <c r="H23" s="107" t="s">
        <v>1058</v>
      </c>
      <c r="I23" s="106" t="s">
        <v>1068</v>
      </c>
      <c r="J23" s="2">
        <v>2</v>
      </c>
      <c r="K23" s="2">
        <v>1</v>
      </c>
      <c r="L23" s="104">
        <f t="shared" si="2"/>
        <v>2</v>
      </c>
      <c r="M23" s="106" t="s">
        <v>1082</v>
      </c>
      <c r="N23" s="2">
        <v>2</v>
      </c>
      <c r="O23" s="2">
        <v>1</v>
      </c>
      <c r="P23" s="104">
        <f t="shared" si="3"/>
        <v>2</v>
      </c>
      <c r="Q23" s="40"/>
      <c r="R23" s="40" t="s">
        <v>1831</v>
      </c>
      <c r="S23" s="40"/>
    </row>
    <row r="24" spans="1:19" ht="52.9" customHeight="1" x14ac:dyDescent="0.3">
      <c r="A24" s="98">
        <v>21</v>
      </c>
      <c r="B24" s="74" t="s">
        <v>202</v>
      </c>
      <c r="C24" s="107" t="s">
        <v>1069</v>
      </c>
      <c r="D24" s="107" t="s">
        <v>569</v>
      </c>
      <c r="E24" s="107" t="s">
        <v>1033</v>
      </c>
      <c r="F24" s="107">
        <v>1.4</v>
      </c>
      <c r="G24" s="107" t="s">
        <v>681</v>
      </c>
      <c r="H24" s="107" t="s">
        <v>1061</v>
      </c>
      <c r="I24" s="106" t="s">
        <v>1085</v>
      </c>
      <c r="J24" s="2">
        <v>2</v>
      </c>
      <c r="K24" s="2">
        <v>1</v>
      </c>
      <c r="L24" s="104">
        <f t="shared" si="2"/>
        <v>2</v>
      </c>
      <c r="M24" s="68" t="s">
        <v>1086</v>
      </c>
      <c r="N24" s="2">
        <v>1</v>
      </c>
      <c r="O24" s="2">
        <v>1</v>
      </c>
      <c r="P24" s="104">
        <f t="shared" si="3"/>
        <v>1</v>
      </c>
      <c r="Q24" s="40"/>
      <c r="R24" s="40" t="s">
        <v>1831</v>
      </c>
      <c r="S24" s="40"/>
    </row>
    <row r="25" spans="1:19" ht="52.9" customHeight="1" x14ac:dyDescent="0.3">
      <c r="A25" s="98">
        <v>22</v>
      </c>
      <c r="B25" s="74" t="s">
        <v>202</v>
      </c>
      <c r="C25" s="107" t="s">
        <v>1062</v>
      </c>
      <c r="D25" s="107" t="s">
        <v>1063</v>
      </c>
      <c r="E25" s="107" t="s">
        <v>1033</v>
      </c>
      <c r="F25" s="107">
        <v>1.4</v>
      </c>
      <c r="G25" s="107" t="s">
        <v>681</v>
      </c>
      <c r="H25" s="107" t="s">
        <v>1064</v>
      </c>
      <c r="I25" s="106" t="s">
        <v>1085</v>
      </c>
      <c r="J25" s="2">
        <v>2</v>
      </c>
      <c r="K25" s="2">
        <v>1</v>
      </c>
      <c r="L25" s="104">
        <f t="shared" si="2"/>
        <v>2</v>
      </c>
      <c r="M25" s="68" t="s">
        <v>1086</v>
      </c>
      <c r="N25" s="2">
        <v>1</v>
      </c>
      <c r="O25" s="2">
        <v>1</v>
      </c>
      <c r="P25" s="104">
        <f t="shared" si="3"/>
        <v>1</v>
      </c>
      <c r="Q25" s="40"/>
      <c r="R25" s="40" t="s">
        <v>1971</v>
      </c>
      <c r="S25" s="40"/>
    </row>
    <row r="26" spans="1:19" ht="52.9" customHeight="1" x14ac:dyDescent="0.3">
      <c r="A26" s="2">
        <v>23</v>
      </c>
      <c r="B26" s="74"/>
      <c r="C26" s="79"/>
      <c r="D26" s="40"/>
      <c r="E26" s="40"/>
      <c r="F26" s="40"/>
      <c r="G26" s="81"/>
      <c r="H26" s="52"/>
      <c r="I26" s="50"/>
      <c r="J26" s="40"/>
      <c r="K26" s="40"/>
      <c r="L26" s="40"/>
      <c r="M26" s="81"/>
      <c r="N26" s="40"/>
      <c r="O26" s="40"/>
      <c r="P26" s="40"/>
      <c r="Q26" s="82"/>
      <c r="R26" s="73"/>
      <c r="S26" s="73"/>
    </row>
    <row r="27" spans="1:19" ht="25.15" customHeight="1" x14ac:dyDescent="0.3">
      <c r="A27" s="593" t="s">
        <v>184</v>
      </c>
      <c r="B27" s="594"/>
      <c r="C27" s="595"/>
      <c r="D27" s="602" t="s">
        <v>185</v>
      </c>
      <c r="E27" s="603"/>
      <c r="F27" s="604" t="s">
        <v>1811</v>
      </c>
      <c r="G27" s="605"/>
      <c r="H27" s="605"/>
      <c r="I27" s="605"/>
      <c r="J27" s="605"/>
      <c r="K27" s="605"/>
      <c r="L27" s="605"/>
      <c r="M27" s="606"/>
      <c r="N27" s="47" t="s">
        <v>186</v>
      </c>
      <c r="O27" s="48"/>
      <c r="P27" s="48"/>
      <c r="Q27" s="48"/>
      <c r="R27" s="48"/>
      <c r="S27" s="49"/>
    </row>
    <row r="28" spans="1:19" ht="25.15" customHeight="1" x14ac:dyDescent="0.3">
      <c r="A28" s="596"/>
      <c r="B28" s="597"/>
      <c r="C28" s="598"/>
      <c r="D28" s="602" t="s">
        <v>187</v>
      </c>
      <c r="E28" s="603"/>
      <c r="F28" s="604" t="s">
        <v>1811</v>
      </c>
      <c r="G28" s="605"/>
      <c r="H28" s="605"/>
      <c r="I28" s="605"/>
      <c r="J28" s="605"/>
      <c r="K28" s="605"/>
      <c r="L28" s="605"/>
      <c r="M28" s="606"/>
      <c r="N28" s="47" t="s">
        <v>186</v>
      </c>
      <c r="O28" s="48"/>
      <c r="P28" s="48"/>
      <c r="Q28" s="48"/>
      <c r="R28" s="48"/>
      <c r="S28" s="49"/>
    </row>
    <row r="29" spans="1:19" ht="25.15" customHeight="1" x14ac:dyDescent="0.3">
      <c r="A29" s="596"/>
      <c r="B29" s="597"/>
      <c r="C29" s="598"/>
      <c r="D29" s="602" t="s">
        <v>129</v>
      </c>
      <c r="E29" s="603"/>
      <c r="F29" s="604"/>
      <c r="G29" s="605"/>
      <c r="H29" s="605"/>
      <c r="I29" s="605"/>
      <c r="J29" s="605"/>
      <c r="K29" s="605"/>
      <c r="L29" s="605"/>
      <c r="M29" s="606"/>
      <c r="N29" s="47" t="s">
        <v>186</v>
      </c>
      <c r="O29" s="48"/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188</v>
      </c>
      <c r="E30" s="603"/>
      <c r="F30" s="604" t="s">
        <v>1969</v>
      </c>
      <c r="G30" s="605"/>
      <c r="H30" s="605"/>
      <c r="I30" s="605"/>
      <c r="J30" s="605"/>
      <c r="K30" s="605"/>
      <c r="L30" s="605"/>
      <c r="M30" s="606"/>
      <c r="N30" s="47" t="s">
        <v>186</v>
      </c>
      <c r="O30" s="48"/>
      <c r="P30" s="48"/>
      <c r="Q30" s="48"/>
      <c r="R30" s="48"/>
      <c r="S30" s="49"/>
    </row>
    <row r="31" spans="1:19" ht="25.15" customHeight="1" x14ac:dyDescent="0.3">
      <c r="A31" s="599"/>
      <c r="B31" s="600"/>
      <c r="C31" s="601"/>
      <c r="D31" s="602" t="s">
        <v>189</v>
      </c>
      <c r="E31" s="603"/>
      <c r="F31" s="604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5"/>
      <c r="R31" s="605"/>
      <c r="S31" s="606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disablePrompts="1" count="4">
    <dataValidation type="list" allowBlank="1" showInputMessage="1" showErrorMessage="1" sqref="K5 K21:K25 O21:O25">
      <formula1>"1, 2, 3, 4"</formula1>
    </dataValidation>
    <dataValidation type="list" allowBlank="1" showInputMessage="1" showErrorMessage="1" sqref="J5 J21:J25 N21:N25">
      <formula1>"1, 2, 3, 4, 5"</formula1>
    </dataValidation>
    <dataValidation type="list" allowBlank="1" showInputMessage="1" showErrorMessage="1" sqref="B26 B6:B9">
      <formula1>"자재반입(입고), 설비(장비)설치_기구, 설비(장비)설치_전장, 시운전"</formula1>
    </dataValidation>
    <dataValidation type="list" allowBlank="1" showInputMessage="1" showErrorMessage="1" sqref="B10:B25">
      <formula1>"기구부 설치, 전장(전기),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U14" sqref="U14"/>
    </sheetView>
  </sheetViews>
  <sheetFormatPr defaultRowHeight="16.5" x14ac:dyDescent="0.3"/>
  <cols>
    <col min="1" max="1" width="3.25" customWidth="1"/>
  </cols>
  <sheetData>
    <row r="1" spans="2:18" ht="26.25" x14ac:dyDescent="0.3">
      <c r="B1" s="664" t="s">
        <v>43</v>
      </c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</row>
    <row r="2" spans="2:18" ht="21" thickBot="1" x14ac:dyDescent="0.35">
      <c r="B2" s="665" t="s">
        <v>68</v>
      </c>
      <c r="C2" s="665"/>
      <c r="D2" s="665"/>
      <c r="E2" s="665"/>
      <c r="F2" s="665"/>
      <c r="G2" s="665"/>
      <c r="H2" s="665"/>
      <c r="J2" s="665" t="s">
        <v>69</v>
      </c>
      <c r="K2" s="665"/>
      <c r="L2" s="665"/>
      <c r="M2" s="665"/>
      <c r="N2" s="665"/>
      <c r="O2" s="665"/>
      <c r="P2" s="665"/>
      <c r="Q2" s="665"/>
      <c r="R2" s="665"/>
    </row>
    <row r="3" spans="2:18" ht="27" customHeight="1" thickBot="1" x14ac:dyDescent="0.35">
      <c r="B3" s="15" t="s">
        <v>44</v>
      </c>
      <c r="C3" s="16" t="s">
        <v>46</v>
      </c>
      <c r="D3" s="632" t="s">
        <v>47</v>
      </c>
      <c r="E3" s="632"/>
      <c r="F3" s="632"/>
      <c r="G3" s="632"/>
      <c r="H3" s="633"/>
      <c r="J3" s="15" t="s">
        <v>44</v>
      </c>
      <c r="K3" s="16" t="s">
        <v>46</v>
      </c>
      <c r="L3" s="632" t="s">
        <v>47</v>
      </c>
      <c r="M3" s="632"/>
      <c r="N3" s="632"/>
      <c r="O3" s="16" t="s">
        <v>46</v>
      </c>
      <c r="P3" s="632" t="s">
        <v>47</v>
      </c>
      <c r="Q3" s="632"/>
      <c r="R3" s="633"/>
    </row>
    <row r="4" spans="2:18" ht="17.25" thickTop="1" x14ac:dyDescent="0.3">
      <c r="B4" s="619" t="s">
        <v>45</v>
      </c>
      <c r="C4" s="17">
        <v>1.1000000000000001</v>
      </c>
      <c r="D4" s="634" t="s">
        <v>51</v>
      </c>
      <c r="E4" s="634"/>
      <c r="F4" s="634"/>
      <c r="G4" s="634"/>
      <c r="H4" s="635"/>
      <c r="J4" s="640" t="s">
        <v>70</v>
      </c>
      <c r="K4" s="17">
        <v>5.0999999999999996</v>
      </c>
      <c r="L4" s="634" t="s">
        <v>74</v>
      </c>
      <c r="M4" s="634"/>
      <c r="N4" s="634"/>
      <c r="O4" s="17">
        <v>5.7</v>
      </c>
      <c r="P4" s="634" t="s">
        <v>90</v>
      </c>
      <c r="Q4" s="634"/>
      <c r="R4" s="635"/>
    </row>
    <row r="5" spans="2:18" x14ac:dyDescent="0.3">
      <c r="B5" s="620"/>
      <c r="C5" s="12">
        <v>1.2</v>
      </c>
      <c r="D5" s="344" t="s">
        <v>52</v>
      </c>
      <c r="E5" s="344"/>
      <c r="F5" s="344"/>
      <c r="G5" s="344"/>
      <c r="H5" s="636"/>
      <c r="J5" s="620"/>
      <c r="K5" s="12">
        <v>5.2</v>
      </c>
      <c r="L5" s="344" t="s">
        <v>75</v>
      </c>
      <c r="M5" s="344"/>
      <c r="N5" s="344"/>
      <c r="O5" s="12">
        <v>5.8</v>
      </c>
      <c r="P5" s="344" t="s">
        <v>91</v>
      </c>
      <c r="Q5" s="344"/>
      <c r="R5" s="636"/>
    </row>
    <row r="6" spans="2:18" x14ac:dyDescent="0.3">
      <c r="B6" s="620"/>
      <c r="C6" s="12">
        <v>1.3</v>
      </c>
      <c r="D6" s="624" t="s">
        <v>53</v>
      </c>
      <c r="E6" s="624"/>
      <c r="F6" s="624"/>
      <c r="G6" s="624"/>
      <c r="H6" s="625"/>
      <c r="J6" s="620"/>
      <c r="K6" s="12">
        <v>5.3</v>
      </c>
      <c r="L6" s="624" t="s">
        <v>76</v>
      </c>
      <c r="M6" s="624"/>
      <c r="N6" s="624"/>
      <c r="O6" s="12">
        <v>5.9</v>
      </c>
      <c r="P6" s="624" t="s">
        <v>92</v>
      </c>
      <c r="Q6" s="624"/>
      <c r="R6" s="625"/>
    </row>
    <row r="7" spans="2:18" x14ac:dyDescent="0.3">
      <c r="B7" s="620"/>
      <c r="C7" s="12">
        <v>1.4</v>
      </c>
      <c r="D7" s="624" t="s">
        <v>54</v>
      </c>
      <c r="E7" s="624"/>
      <c r="F7" s="624"/>
      <c r="G7" s="624"/>
      <c r="H7" s="625"/>
      <c r="J7" s="620"/>
      <c r="K7" s="12">
        <v>5.4</v>
      </c>
      <c r="L7" s="624" t="s">
        <v>77</v>
      </c>
      <c r="M7" s="624"/>
      <c r="N7" s="624"/>
      <c r="O7" s="12"/>
      <c r="P7" s="624"/>
      <c r="Q7" s="624"/>
      <c r="R7" s="625"/>
    </row>
    <row r="8" spans="2:18" x14ac:dyDescent="0.3">
      <c r="B8" s="620"/>
      <c r="C8" s="12">
        <v>1.5</v>
      </c>
      <c r="D8" s="624" t="s">
        <v>55</v>
      </c>
      <c r="E8" s="624"/>
      <c r="F8" s="624"/>
      <c r="G8" s="624"/>
      <c r="H8" s="625"/>
      <c r="J8" s="620"/>
      <c r="K8" s="12">
        <v>5.5</v>
      </c>
      <c r="L8" s="624" t="s">
        <v>78</v>
      </c>
      <c r="M8" s="624"/>
      <c r="N8" s="624"/>
      <c r="O8" s="12"/>
      <c r="P8" s="624"/>
      <c r="Q8" s="624"/>
      <c r="R8" s="625"/>
    </row>
    <row r="9" spans="2:18" ht="17.25" thickBot="1" x14ac:dyDescent="0.35">
      <c r="B9" s="621"/>
      <c r="C9" s="13">
        <v>1.6</v>
      </c>
      <c r="D9" s="628" t="s">
        <v>56</v>
      </c>
      <c r="E9" s="628"/>
      <c r="F9" s="628"/>
      <c r="G9" s="628"/>
      <c r="H9" s="629"/>
      <c r="J9" s="621"/>
      <c r="K9" s="13">
        <v>5.6</v>
      </c>
      <c r="L9" s="628" t="s">
        <v>79</v>
      </c>
      <c r="M9" s="628"/>
      <c r="N9" s="628"/>
      <c r="O9" s="13"/>
      <c r="P9" s="628"/>
      <c r="Q9" s="628"/>
      <c r="R9" s="629"/>
    </row>
    <row r="10" spans="2:18" x14ac:dyDescent="0.3">
      <c r="B10" s="622" t="s">
        <v>48</v>
      </c>
      <c r="C10" s="14">
        <v>2.1</v>
      </c>
      <c r="D10" s="626" t="s">
        <v>57</v>
      </c>
      <c r="E10" s="626"/>
      <c r="F10" s="626"/>
      <c r="G10" s="626"/>
      <c r="H10" s="627"/>
      <c r="J10" s="623" t="s">
        <v>71</v>
      </c>
      <c r="K10" s="18">
        <v>6.1</v>
      </c>
      <c r="L10" s="630" t="s">
        <v>80</v>
      </c>
      <c r="M10" s="630"/>
      <c r="N10" s="630"/>
      <c r="O10" s="18">
        <v>6.5</v>
      </c>
      <c r="P10" s="630" t="s">
        <v>93</v>
      </c>
      <c r="Q10" s="630"/>
      <c r="R10" s="631"/>
    </row>
    <row r="11" spans="2:18" x14ac:dyDescent="0.3">
      <c r="B11" s="620"/>
      <c r="C11" s="12">
        <v>2.2000000000000002</v>
      </c>
      <c r="D11" s="624" t="s">
        <v>58</v>
      </c>
      <c r="E11" s="624"/>
      <c r="F11" s="624"/>
      <c r="G11" s="624"/>
      <c r="H11" s="625"/>
      <c r="J11" s="620"/>
      <c r="K11" s="12">
        <v>6.2</v>
      </c>
      <c r="L11" s="624" t="s">
        <v>81</v>
      </c>
      <c r="M11" s="624"/>
      <c r="N11" s="624"/>
      <c r="O11" s="12">
        <v>6.6</v>
      </c>
      <c r="P11" s="624" t="s">
        <v>90</v>
      </c>
      <c r="Q11" s="624"/>
      <c r="R11" s="625"/>
    </row>
    <row r="12" spans="2:18" ht="17.25" thickBot="1" x14ac:dyDescent="0.35">
      <c r="B12" s="621"/>
      <c r="C12" s="13">
        <v>2.2999999999999998</v>
      </c>
      <c r="D12" s="628" t="s">
        <v>59</v>
      </c>
      <c r="E12" s="628"/>
      <c r="F12" s="628"/>
      <c r="G12" s="628"/>
      <c r="H12" s="629"/>
      <c r="J12" s="620"/>
      <c r="K12" s="12">
        <v>6.3</v>
      </c>
      <c r="L12" s="624" t="s">
        <v>82</v>
      </c>
      <c r="M12" s="624"/>
      <c r="N12" s="624"/>
      <c r="O12" s="12">
        <v>6.7</v>
      </c>
      <c r="P12" s="624" t="s">
        <v>94</v>
      </c>
      <c r="Q12" s="624"/>
      <c r="R12" s="625"/>
    </row>
    <row r="13" spans="2:18" ht="17.45" customHeight="1" thickBot="1" x14ac:dyDescent="0.35">
      <c r="B13" s="623" t="s">
        <v>49</v>
      </c>
      <c r="C13" s="18">
        <v>3.1</v>
      </c>
      <c r="D13" s="630" t="s">
        <v>60</v>
      </c>
      <c r="E13" s="630"/>
      <c r="F13" s="630"/>
      <c r="G13" s="630"/>
      <c r="H13" s="631"/>
      <c r="J13" s="621"/>
      <c r="K13" s="13">
        <v>6.4</v>
      </c>
      <c r="L13" s="628" t="s">
        <v>83</v>
      </c>
      <c r="M13" s="628"/>
      <c r="N13" s="628"/>
      <c r="O13" s="13"/>
      <c r="P13" s="628"/>
      <c r="Q13" s="628"/>
      <c r="R13" s="629"/>
    </row>
    <row r="14" spans="2:18" x14ac:dyDescent="0.3">
      <c r="B14" s="620"/>
      <c r="C14" s="12">
        <v>3.2</v>
      </c>
      <c r="D14" s="624" t="s">
        <v>61</v>
      </c>
      <c r="E14" s="624"/>
      <c r="F14" s="624"/>
      <c r="G14" s="624"/>
      <c r="H14" s="625"/>
      <c r="J14" s="637" t="s">
        <v>72</v>
      </c>
      <c r="K14" s="18">
        <v>7.1</v>
      </c>
      <c r="L14" s="630" t="s">
        <v>84</v>
      </c>
      <c r="M14" s="630"/>
      <c r="N14" s="630"/>
      <c r="O14" s="18">
        <v>7.4</v>
      </c>
      <c r="P14" s="630" t="s">
        <v>95</v>
      </c>
      <c r="Q14" s="630"/>
      <c r="R14" s="631"/>
    </row>
    <row r="15" spans="2:18" x14ac:dyDescent="0.3">
      <c r="B15" s="620"/>
      <c r="C15" s="12">
        <v>3.3</v>
      </c>
      <c r="D15" s="624" t="s">
        <v>62</v>
      </c>
      <c r="E15" s="624"/>
      <c r="F15" s="624"/>
      <c r="G15" s="624"/>
      <c r="H15" s="625"/>
      <c r="J15" s="620"/>
      <c r="K15" s="12">
        <v>7.2</v>
      </c>
      <c r="L15" s="624" t="s">
        <v>85</v>
      </c>
      <c r="M15" s="624"/>
      <c r="N15" s="624"/>
      <c r="O15" s="12">
        <v>7.5</v>
      </c>
      <c r="P15" s="624" t="s">
        <v>96</v>
      </c>
      <c r="Q15" s="624"/>
      <c r="R15" s="625"/>
    </row>
    <row r="16" spans="2:18" ht="17.25" thickBot="1" x14ac:dyDescent="0.35">
      <c r="B16" s="621"/>
      <c r="C16" s="13">
        <v>3.4</v>
      </c>
      <c r="D16" s="628" t="s">
        <v>63</v>
      </c>
      <c r="E16" s="628"/>
      <c r="F16" s="628"/>
      <c r="G16" s="628"/>
      <c r="H16" s="629"/>
      <c r="J16" s="621"/>
      <c r="K16" s="13">
        <v>7.3</v>
      </c>
      <c r="L16" s="628" t="s">
        <v>86</v>
      </c>
      <c r="M16" s="628"/>
      <c r="N16" s="628"/>
      <c r="O16" s="13"/>
      <c r="P16" s="628"/>
      <c r="Q16" s="628"/>
      <c r="R16" s="629"/>
    </row>
    <row r="17" spans="2:26" x14ac:dyDescent="0.3">
      <c r="B17" s="622" t="s">
        <v>50</v>
      </c>
      <c r="C17" s="14">
        <v>4.0999999999999996</v>
      </c>
      <c r="D17" s="626" t="s">
        <v>64</v>
      </c>
      <c r="E17" s="626"/>
      <c r="F17" s="626"/>
      <c r="G17" s="626"/>
      <c r="H17" s="627"/>
      <c r="J17" s="622" t="s">
        <v>73</v>
      </c>
      <c r="K17" s="638">
        <v>8.1</v>
      </c>
      <c r="L17" s="639" t="s">
        <v>87</v>
      </c>
      <c r="M17" s="626"/>
      <c r="N17" s="626"/>
      <c r="O17" s="638">
        <v>8.4</v>
      </c>
      <c r="P17" s="639" t="s">
        <v>97</v>
      </c>
      <c r="Q17" s="626"/>
      <c r="R17" s="627"/>
    </row>
    <row r="18" spans="2:26" x14ac:dyDescent="0.3">
      <c r="B18" s="620"/>
      <c r="C18" s="12">
        <v>4.2</v>
      </c>
      <c r="D18" s="624" t="s">
        <v>65</v>
      </c>
      <c r="E18" s="624"/>
      <c r="F18" s="624"/>
      <c r="G18" s="624"/>
      <c r="H18" s="625"/>
      <c r="J18" s="620"/>
      <c r="K18" s="344"/>
      <c r="L18" s="624"/>
      <c r="M18" s="624"/>
      <c r="N18" s="624"/>
      <c r="O18" s="344"/>
      <c r="P18" s="624"/>
      <c r="Q18" s="624"/>
      <c r="R18" s="625"/>
    </row>
    <row r="19" spans="2:26" x14ac:dyDescent="0.3">
      <c r="B19" s="620"/>
      <c r="C19" s="12">
        <v>4.3</v>
      </c>
      <c r="D19" s="624" t="s">
        <v>66</v>
      </c>
      <c r="E19" s="624"/>
      <c r="F19" s="624"/>
      <c r="G19" s="624"/>
      <c r="H19" s="625"/>
      <c r="J19" s="620"/>
      <c r="K19" s="12">
        <v>8.1999999999999993</v>
      </c>
      <c r="L19" s="624" t="s">
        <v>88</v>
      </c>
      <c r="M19" s="624"/>
      <c r="N19" s="624"/>
      <c r="O19" s="12">
        <v>8.5</v>
      </c>
      <c r="P19" s="624" t="s">
        <v>98</v>
      </c>
      <c r="Q19" s="624"/>
      <c r="R19" s="625"/>
    </row>
    <row r="20" spans="2:26" ht="17.25" thickBot="1" x14ac:dyDescent="0.35">
      <c r="B20" s="621"/>
      <c r="C20" s="13">
        <v>4.4000000000000004</v>
      </c>
      <c r="D20" s="628" t="s">
        <v>67</v>
      </c>
      <c r="E20" s="628"/>
      <c r="F20" s="628"/>
      <c r="G20" s="628"/>
      <c r="H20" s="629"/>
      <c r="J20" s="621"/>
      <c r="K20" s="13">
        <v>8.3000000000000007</v>
      </c>
      <c r="L20" s="628" t="s">
        <v>89</v>
      </c>
      <c r="M20" s="628"/>
      <c r="N20" s="628"/>
      <c r="O20" s="13"/>
      <c r="P20" s="628"/>
      <c r="Q20" s="628"/>
      <c r="R20" s="629"/>
    </row>
    <row r="23" spans="2:26" ht="27" thickBot="1" x14ac:dyDescent="0.35">
      <c r="B23" s="661" t="s">
        <v>99</v>
      </c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O23" s="661" t="s">
        <v>112</v>
      </c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</row>
    <row r="24" spans="2:26" ht="27.6" customHeight="1" thickBot="1" x14ac:dyDescent="0.35">
      <c r="B24" s="660" t="s">
        <v>100</v>
      </c>
      <c r="C24" s="632"/>
      <c r="D24" s="632" t="s">
        <v>101</v>
      </c>
      <c r="E24" s="632"/>
      <c r="F24" s="632"/>
      <c r="G24" s="632"/>
      <c r="H24" s="632"/>
      <c r="I24" s="632"/>
      <c r="J24" s="632"/>
      <c r="K24" s="632"/>
      <c r="L24" s="632"/>
      <c r="M24" s="633"/>
      <c r="O24" s="643" t="s">
        <v>113</v>
      </c>
      <c r="P24" s="644"/>
      <c r="Q24" s="645"/>
      <c r="R24" s="646" t="s">
        <v>101</v>
      </c>
      <c r="S24" s="644"/>
      <c r="T24" s="644"/>
      <c r="U24" s="644"/>
      <c r="V24" s="644"/>
      <c r="W24" s="644"/>
      <c r="X24" s="644"/>
      <c r="Y24" s="644"/>
      <c r="Z24" s="647"/>
    </row>
    <row r="25" spans="2:26" ht="49.9" customHeight="1" thickTop="1" x14ac:dyDescent="0.3">
      <c r="B25" s="28">
        <v>5</v>
      </c>
      <c r="C25" s="29" t="s">
        <v>102</v>
      </c>
      <c r="D25" s="662" t="s">
        <v>107</v>
      </c>
      <c r="E25" s="662"/>
      <c r="F25" s="662"/>
      <c r="G25" s="662"/>
      <c r="H25" s="662"/>
      <c r="I25" s="662"/>
      <c r="J25" s="662"/>
      <c r="K25" s="662"/>
      <c r="L25" s="662"/>
      <c r="M25" s="663"/>
      <c r="N25" s="19"/>
      <c r="O25" s="30">
        <v>4</v>
      </c>
      <c r="P25" s="658" t="s">
        <v>114</v>
      </c>
      <c r="Q25" s="659"/>
      <c r="R25" s="655" t="s">
        <v>121</v>
      </c>
      <c r="S25" s="656"/>
      <c r="T25" s="656"/>
      <c r="U25" s="656"/>
      <c r="V25" s="656"/>
      <c r="W25" s="656"/>
      <c r="X25" s="656"/>
      <c r="Y25" s="656"/>
      <c r="Z25" s="657"/>
    </row>
    <row r="26" spans="2:26" ht="49.9" customHeight="1" x14ac:dyDescent="0.3">
      <c r="B26" s="22">
        <v>4</v>
      </c>
      <c r="C26" s="23" t="s">
        <v>103</v>
      </c>
      <c r="D26" s="641" t="s">
        <v>108</v>
      </c>
      <c r="E26" s="641"/>
      <c r="F26" s="641"/>
      <c r="G26" s="641"/>
      <c r="H26" s="641"/>
      <c r="I26" s="641"/>
      <c r="J26" s="641"/>
      <c r="K26" s="641"/>
      <c r="L26" s="641"/>
      <c r="M26" s="642"/>
      <c r="N26" s="19"/>
      <c r="O26" s="31">
        <v>3</v>
      </c>
      <c r="P26" s="648" t="s">
        <v>115</v>
      </c>
      <c r="Q26" s="649"/>
      <c r="R26" s="655" t="s">
        <v>120</v>
      </c>
      <c r="S26" s="656"/>
      <c r="T26" s="656"/>
      <c r="U26" s="656"/>
      <c r="V26" s="656"/>
      <c r="W26" s="656"/>
      <c r="X26" s="656"/>
      <c r="Y26" s="656"/>
      <c r="Z26" s="657"/>
    </row>
    <row r="27" spans="2:26" ht="49.9" customHeight="1" x14ac:dyDescent="0.3">
      <c r="B27" s="20">
        <v>3</v>
      </c>
      <c r="C27" s="21" t="s">
        <v>104</v>
      </c>
      <c r="D27" s="641" t="s">
        <v>109</v>
      </c>
      <c r="E27" s="641"/>
      <c r="F27" s="641"/>
      <c r="G27" s="641"/>
      <c r="H27" s="641"/>
      <c r="I27" s="641"/>
      <c r="J27" s="641"/>
      <c r="K27" s="641"/>
      <c r="L27" s="641"/>
      <c r="M27" s="642"/>
      <c r="N27" s="19"/>
      <c r="O27" s="31">
        <v>2</v>
      </c>
      <c r="P27" s="648" t="s">
        <v>116</v>
      </c>
      <c r="Q27" s="649"/>
      <c r="R27" s="655" t="s">
        <v>119</v>
      </c>
      <c r="S27" s="656"/>
      <c r="T27" s="656"/>
      <c r="U27" s="656"/>
      <c r="V27" s="656"/>
      <c r="W27" s="656"/>
      <c r="X27" s="656"/>
      <c r="Y27" s="656"/>
      <c r="Z27" s="657"/>
    </row>
    <row r="28" spans="2:26" ht="49.9" customHeight="1" thickBot="1" x14ac:dyDescent="0.35">
      <c r="B28" s="24">
        <v>2</v>
      </c>
      <c r="C28" s="25" t="s">
        <v>105</v>
      </c>
      <c r="D28" s="641" t="s">
        <v>110</v>
      </c>
      <c r="E28" s="641"/>
      <c r="F28" s="641"/>
      <c r="G28" s="641"/>
      <c r="H28" s="641"/>
      <c r="I28" s="641"/>
      <c r="J28" s="641"/>
      <c r="K28" s="641"/>
      <c r="L28" s="641"/>
      <c r="M28" s="642"/>
      <c r="N28" s="19"/>
      <c r="O28" s="32">
        <v>1</v>
      </c>
      <c r="P28" s="650" t="s">
        <v>117</v>
      </c>
      <c r="Q28" s="651"/>
      <c r="R28" s="652" t="s">
        <v>118</v>
      </c>
      <c r="S28" s="653"/>
      <c r="T28" s="653"/>
      <c r="U28" s="653"/>
      <c r="V28" s="653"/>
      <c r="W28" s="653"/>
      <c r="X28" s="653"/>
      <c r="Y28" s="653"/>
      <c r="Z28" s="654"/>
    </row>
    <row r="29" spans="2:26" ht="49.9" customHeight="1" thickBot="1" x14ac:dyDescent="0.35">
      <c r="B29" s="26">
        <v>1</v>
      </c>
      <c r="C29" s="27" t="s">
        <v>106</v>
      </c>
      <c r="D29" s="652" t="s">
        <v>111</v>
      </c>
      <c r="E29" s="653"/>
      <c r="F29" s="653"/>
      <c r="G29" s="653"/>
      <c r="H29" s="653"/>
      <c r="I29" s="653"/>
      <c r="J29" s="653"/>
      <c r="K29" s="653"/>
      <c r="L29" s="653"/>
      <c r="M29" s="654"/>
      <c r="N29" s="19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9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B1" zoomScale="85" zoomScaleNormal="70" zoomScaleSheetLayoutView="85" workbookViewId="0">
      <selection activeCell="N2" sqref="N2:P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277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278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4" t="s">
        <v>17</v>
      </c>
      <c r="C6" s="68" t="s">
        <v>174</v>
      </c>
      <c r="D6" s="40" t="s">
        <v>183</v>
      </c>
      <c r="E6" s="69" t="s">
        <v>279</v>
      </c>
      <c r="F6" s="40">
        <v>1.3</v>
      </c>
      <c r="G6" s="68" t="s">
        <v>53</v>
      </c>
      <c r="H6" s="68" t="s">
        <v>280</v>
      </c>
      <c r="I6" s="50" t="s">
        <v>175</v>
      </c>
      <c r="J6" s="2">
        <v>2</v>
      </c>
      <c r="K6" s="2">
        <v>2</v>
      </c>
      <c r="L6" s="40">
        <f>J6*K6</f>
        <v>4</v>
      </c>
      <c r="M6" s="50" t="s">
        <v>176</v>
      </c>
      <c r="N6" s="40">
        <v>1</v>
      </c>
      <c r="O6" s="40">
        <v>2</v>
      </c>
      <c r="P6" s="40">
        <f>N6*O6</f>
        <v>2</v>
      </c>
      <c r="Q6" s="73" t="s">
        <v>282</v>
      </c>
      <c r="R6" s="73" t="s">
        <v>283</v>
      </c>
      <c r="S6" s="73" t="s">
        <v>284</v>
      </c>
    </row>
    <row r="7" spans="1:19" ht="52.9" customHeight="1" x14ac:dyDescent="0.3">
      <c r="A7" s="2">
        <v>2</v>
      </c>
      <c r="B7" s="74" t="s">
        <v>17</v>
      </c>
      <c r="C7" s="68" t="s">
        <v>285</v>
      </c>
      <c r="D7" s="40" t="s">
        <v>183</v>
      </c>
      <c r="E7" s="69" t="s">
        <v>279</v>
      </c>
      <c r="F7" s="40">
        <v>1.1000000000000001</v>
      </c>
      <c r="G7" s="68" t="s">
        <v>51</v>
      </c>
      <c r="H7" s="68" t="s">
        <v>286</v>
      </c>
      <c r="I7" s="50" t="s">
        <v>175</v>
      </c>
      <c r="J7" s="2">
        <v>2</v>
      </c>
      <c r="K7" s="2">
        <v>2</v>
      </c>
      <c r="L7" s="40">
        <f t="shared" ref="L7:L35" si="0">J7*K7</f>
        <v>4</v>
      </c>
      <c r="M7" s="50" t="s">
        <v>176</v>
      </c>
      <c r="N7" s="40">
        <v>1</v>
      </c>
      <c r="O7" s="40">
        <v>2</v>
      </c>
      <c r="P7" s="40">
        <f t="shared" ref="P7:P34" si="1">N7*O7</f>
        <v>2</v>
      </c>
      <c r="Q7" s="73" t="s">
        <v>282</v>
      </c>
      <c r="R7" s="73" t="s">
        <v>283</v>
      </c>
      <c r="S7" s="73" t="s">
        <v>284</v>
      </c>
    </row>
    <row r="8" spans="1:19" ht="52.9" customHeight="1" x14ac:dyDescent="0.3">
      <c r="A8" s="2">
        <v>3</v>
      </c>
      <c r="B8" s="74" t="s">
        <v>226</v>
      </c>
      <c r="C8" s="87" t="s">
        <v>287</v>
      </c>
      <c r="D8" s="69" t="s">
        <v>279</v>
      </c>
      <c r="E8" s="69" t="s">
        <v>279</v>
      </c>
      <c r="F8" s="40">
        <v>1.4</v>
      </c>
      <c r="G8" s="108" t="s">
        <v>54</v>
      </c>
      <c r="H8" s="87" t="s">
        <v>288</v>
      </c>
      <c r="I8" s="50" t="s">
        <v>289</v>
      </c>
      <c r="J8" s="137">
        <v>2</v>
      </c>
      <c r="K8" s="137">
        <v>1</v>
      </c>
      <c r="L8" s="40">
        <f t="shared" si="0"/>
        <v>2</v>
      </c>
      <c r="M8" s="50" t="s">
        <v>290</v>
      </c>
      <c r="N8" s="40">
        <v>1</v>
      </c>
      <c r="O8" s="40">
        <v>1</v>
      </c>
      <c r="P8" s="40">
        <f t="shared" si="1"/>
        <v>1</v>
      </c>
      <c r="Q8" s="73" t="s">
        <v>282</v>
      </c>
      <c r="R8" s="73" t="s">
        <v>283</v>
      </c>
      <c r="S8" s="73" t="s">
        <v>284</v>
      </c>
    </row>
    <row r="9" spans="1:19" ht="52.9" customHeight="1" x14ac:dyDescent="0.3">
      <c r="A9" s="2">
        <v>4</v>
      </c>
      <c r="B9" s="74" t="s">
        <v>226</v>
      </c>
      <c r="C9" s="87" t="s">
        <v>291</v>
      </c>
      <c r="D9" s="69" t="s">
        <v>279</v>
      </c>
      <c r="E9" s="40" t="s">
        <v>292</v>
      </c>
      <c r="F9" s="40">
        <v>5.5</v>
      </c>
      <c r="G9" s="138" t="s">
        <v>293</v>
      </c>
      <c r="H9" s="87" t="s">
        <v>294</v>
      </c>
      <c r="I9" s="50" t="s">
        <v>295</v>
      </c>
      <c r="J9" s="137">
        <v>2</v>
      </c>
      <c r="K9" s="137">
        <v>1</v>
      </c>
      <c r="L9" s="40">
        <f t="shared" si="0"/>
        <v>2</v>
      </c>
      <c r="M9" s="50" t="s">
        <v>296</v>
      </c>
      <c r="N9" s="40">
        <v>1</v>
      </c>
      <c r="O9" s="40">
        <v>1</v>
      </c>
      <c r="P9" s="40">
        <f t="shared" si="1"/>
        <v>1</v>
      </c>
      <c r="Q9" s="73" t="s">
        <v>282</v>
      </c>
      <c r="R9" s="73" t="s">
        <v>283</v>
      </c>
      <c r="S9" s="73" t="s">
        <v>284</v>
      </c>
    </row>
    <row r="10" spans="1:19" ht="52.9" customHeight="1" x14ac:dyDescent="0.3">
      <c r="A10" s="2">
        <v>5</v>
      </c>
      <c r="B10" s="74" t="s">
        <v>226</v>
      </c>
      <c r="C10" s="87" t="s">
        <v>297</v>
      </c>
      <c r="D10" s="69" t="s">
        <v>279</v>
      </c>
      <c r="E10" s="69" t="s">
        <v>279</v>
      </c>
      <c r="F10" s="40">
        <v>1.2</v>
      </c>
      <c r="G10" s="84" t="s">
        <v>52</v>
      </c>
      <c r="H10" s="87" t="s">
        <v>298</v>
      </c>
      <c r="I10" s="50" t="s">
        <v>295</v>
      </c>
      <c r="J10" s="137">
        <v>2</v>
      </c>
      <c r="K10" s="137">
        <v>1</v>
      </c>
      <c r="L10" s="40">
        <f t="shared" si="0"/>
        <v>2</v>
      </c>
      <c r="M10" s="50" t="s">
        <v>299</v>
      </c>
      <c r="N10" s="40">
        <v>1</v>
      </c>
      <c r="O10" s="40">
        <v>1</v>
      </c>
      <c r="P10" s="40">
        <f t="shared" si="1"/>
        <v>1</v>
      </c>
      <c r="Q10" s="73" t="s">
        <v>282</v>
      </c>
      <c r="R10" s="73" t="s">
        <v>283</v>
      </c>
      <c r="S10" s="73" t="s">
        <v>284</v>
      </c>
    </row>
    <row r="11" spans="1:19" ht="52.9" customHeight="1" x14ac:dyDescent="0.3">
      <c r="A11" s="2">
        <v>6</v>
      </c>
      <c r="B11" s="74" t="s">
        <v>226</v>
      </c>
      <c r="C11" s="87" t="s">
        <v>300</v>
      </c>
      <c r="D11" s="69" t="s">
        <v>279</v>
      </c>
      <c r="E11" s="69" t="s">
        <v>279</v>
      </c>
      <c r="F11" s="40">
        <v>1.2</v>
      </c>
      <c r="G11" s="84" t="s">
        <v>52</v>
      </c>
      <c r="H11" s="87" t="s">
        <v>298</v>
      </c>
      <c r="I11" s="50" t="s">
        <v>295</v>
      </c>
      <c r="J11" s="137">
        <v>2</v>
      </c>
      <c r="K11" s="137">
        <v>1</v>
      </c>
      <c r="L11" s="40">
        <f t="shared" si="0"/>
        <v>2</v>
      </c>
      <c r="M11" s="50" t="s">
        <v>299</v>
      </c>
      <c r="N11" s="40">
        <v>1</v>
      </c>
      <c r="O11" s="40">
        <v>1</v>
      </c>
      <c r="P11" s="40">
        <f t="shared" si="1"/>
        <v>1</v>
      </c>
      <c r="Q11" s="73" t="s">
        <v>282</v>
      </c>
      <c r="R11" s="73" t="s">
        <v>283</v>
      </c>
      <c r="S11" s="73" t="s">
        <v>284</v>
      </c>
    </row>
    <row r="12" spans="1:19" ht="52.9" customHeight="1" x14ac:dyDescent="0.3">
      <c r="A12" s="2">
        <v>7</v>
      </c>
      <c r="B12" s="74" t="s">
        <v>226</v>
      </c>
      <c r="C12" s="88" t="s">
        <v>301</v>
      </c>
      <c r="D12" s="69" t="s">
        <v>279</v>
      </c>
      <c r="E12" s="69" t="s">
        <v>279</v>
      </c>
      <c r="F12" s="40">
        <v>1.5</v>
      </c>
      <c r="G12" s="68" t="s">
        <v>55</v>
      </c>
      <c r="H12" s="87" t="s">
        <v>302</v>
      </c>
      <c r="I12" s="50" t="s">
        <v>295</v>
      </c>
      <c r="J12" s="137">
        <v>2</v>
      </c>
      <c r="K12" s="137">
        <v>1</v>
      </c>
      <c r="L12" s="40">
        <f t="shared" si="0"/>
        <v>2</v>
      </c>
      <c r="M12" s="50" t="s">
        <v>303</v>
      </c>
      <c r="N12" s="40">
        <v>1</v>
      </c>
      <c r="O12" s="40">
        <v>1</v>
      </c>
      <c r="P12" s="40">
        <f t="shared" si="1"/>
        <v>1</v>
      </c>
      <c r="Q12" s="73" t="s">
        <v>282</v>
      </c>
      <c r="R12" s="73" t="s">
        <v>283</v>
      </c>
      <c r="S12" s="73" t="s">
        <v>284</v>
      </c>
    </row>
    <row r="13" spans="1:19" ht="52.9" customHeight="1" x14ac:dyDescent="0.3">
      <c r="A13" s="2">
        <v>8</v>
      </c>
      <c r="B13" s="74" t="s">
        <v>226</v>
      </c>
      <c r="C13" s="53" t="s">
        <v>304</v>
      </c>
      <c r="D13" s="69" t="s">
        <v>279</v>
      </c>
      <c r="E13" s="69" t="s">
        <v>279</v>
      </c>
      <c r="F13" s="56">
        <v>1.3</v>
      </c>
      <c r="G13" s="84" t="s">
        <v>53</v>
      </c>
      <c r="H13" s="84" t="s">
        <v>305</v>
      </c>
      <c r="I13" s="50" t="s">
        <v>175</v>
      </c>
      <c r="J13" s="54">
        <v>2</v>
      </c>
      <c r="K13" s="54">
        <v>1</v>
      </c>
      <c r="L13" s="40">
        <f t="shared" si="0"/>
        <v>2</v>
      </c>
      <c r="M13" s="108" t="s">
        <v>306</v>
      </c>
      <c r="N13" s="56">
        <v>1</v>
      </c>
      <c r="O13" s="56">
        <v>1</v>
      </c>
      <c r="P13" s="40">
        <f t="shared" si="1"/>
        <v>1</v>
      </c>
      <c r="Q13" s="73" t="s">
        <v>282</v>
      </c>
      <c r="R13" s="73" t="s">
        <v>283</v>
      </c>
      <c r="S13" s="73" t="s">
        <v>284</v>
      </c>
    </row>
    <row r="14" spans="1:19" ht="52.9" customHeight="1" x14ac:dyDescent="0.3">
      <c r="A14" s="2">
        <v>9</v>
      </c>
      <c r="B14" s="74" t="s">
        <v>226</v>
      </c>
      <c r="C14" s="53" t="s">
        <v>307</v>
      </c>
      <c r="D14" s="69" t="s">
        <v>308</v>
      </c>
      <c r="E14" s="69" t="s">
        <v>279</v>
      </c>
      <c r="F14" s="56">
        <v>3.2</v>
      </c>
      <c r="G14" s="84" t="s">
        <v>309</v>
      </c>
      <c r="H14" s="84" t="s">
        <v>310</v>
      </c>
      <c r="I14" s="108" t="s">
        <v>311</v>
      </c>
      <c r="J14" s="54">
        <v>2</v>
      </c>
      <c r="K14" s="54">
        <v>1</v>
      </c>
      <c r="L14" s="40">
        <f t="shared" si="0"/>
        <v>2</v>
      </c>
      <c r="M14" s="108" t="s">
        <v>312</v>
      </c>
      <c r="N14" s="40">
        <v>1</v>
      </c>
      <c r="O14" s="40">
        <v>1</v>
      </c>
      <c r="P14" s="40">
        <f t="shared" si="1"/>
        <v>1</v>
      </c>
      <c r="Q14" s="73" t="s">
        <v>282</v>
      </c>
      <c r="R14" s="73" t="s">
        <v>283</v>
      </c>
      <c r="S14" s="73" t="s">
        <v>284</v>
      </c>
    </row>
    <row r="15" spans="1:19" ht="52.9" customHeight="1" x14ac:dyDescent="0.3">
      <c r="A15" s="2">
        <v>10</v>
      </c>
      <c r="B15" s="74" t="s">
        <v>226</v>
      </c>
      <c r="C15" s="53" t="s">
        <v>313</v>
      </c>
      <c r="D15" s="69" t="s">
        <v>314</v>
      </c>
      <c r="E15" s="69" t="s">
        <v>279</v>
      </c>
      <c r="F15" s="56">
        <v>1.3</v>
      </c>
      <c r="G15" s="84" t="s">
        <v>53</v>
      </c>
      <c r="H15" s="87" t="s">
        <v>315</v>
      </c>
      <c r="I15" s="108" t="s">
        <v>316</v>
      </c>
      <c r="J15" s="54">
        <v>2</v>
      </c>
      <c r="K15" s="54">
        <v>2</v>
      </c>
      <c r="L15" s="40">
        <f t="shared" si="0"/>
        <v>4</v>
      </c>
      <c r="M15" s="108" t="s">
        <v>317</v>
      </c>
      <c r="N15" s="56">
        <v>1</v>
      </c>
      <c r="O15" s="56">
        <v>2</v>
      </c>
      <c r="P15" s="40">
        <f t="shared" si="1"/>
        <v>2</v>
      </c>
      <c r="Q15" s="73" t="s">
        <v>282</v>
      </c>
      <c r="R15" s="73" t="s">
        <v>283</v>
      </c>
      <c r="S15" s="73" t="s">
        <v>284</v>
      </c>
    </row>
    <row r="16" spans="1:19" ht="52.9" customHeight="1" x14ac:dyDescent="0.3">
      <c r="A16" s="2">
        <v>11</v>
      </c>
      <c r="B16" s="74" t="s">
        <v>226</v>
      </c>
      <c r="C16" s="53" t="s">
        <v>318</v>
      </c>
      <c r="D16" s="69" t="s">
        <v>314</v>
      </c>
      <c r="E16" s="69" t="s">
        <v>279</v>
      </c>
      <c r="F16" s="56">
        <v>1.3</v>
      </c>
      <c r="G16" s="84" t="s">
        <v>53</v>
      </c>
      <c r="H16" s="87" t="s">
        <v>319</v>
      </c>
      <c r="I16" s="108" t="s">
        <v>316</v>
      </c>
      <c r="J16" s="54">
        <v>2</v>
      </c>
      <c r="K16" s="54">
        <v>2</v>
      </c>
      <c r="L16" s="40">
        <f t="shared" si="0"/>
        <v>4</v>
      </c>
      <c r="M16" s="108" t="s">
        <v>320</v>
      </c>
      <c r="N16" s="56">
        <v>1</v>
      </c>
      <c r="O16" s="56">
        <v>2</v>
      </c>
      <c r="P16" s="40">
        <f t="shared" si="1"/>
        <v>2</v>
      </c>
      <c r="Q16" s="73" t="s">
        <v>282</v>
      </c>
      <c r="R16" s="73" t="s">
        <v>283</v>
      </c>
      <c r="S16" s="73" t="s">
        <v>284</v>
      </c>
    </row>
    <row r="17" spans="1:19" ht="52.9" customHeight="1" x14ac:dyDescent="0.3">
      <c r="A17" s="2">
        <v>12</v>
      </c>
      <c r="B17" s="74" t="s">
        <v>226</v>
      </c>
      <c r="C17" s="53" t="s">
        <v>321</v>
      </c>
      <c r="D17" s="69" t="s">
        <v>308</v>
      </c>
      <c r="E17" s="69" t="s">
        <v>279</v>
      </c>
      <c r="F17" s="56">
        <v>1.3</v>
      </c>
      <c r="G17" s="84" t="s">
        <v>53</v>
      </c>
      <c r="H17" s="87" t="s">
        <v>315</v>
      </c>
      <c r="I17" s="50" t="s">
        <v>322</v>
      </c>
      <c r="J17" s="54">
        <v>2</v>
      </c>
      <c r="K17" s="54">
        <v>2</v>
      </c>
      <c r="L17" s="40">
        <f t="shared" si="0"/>
        <v>4</v>
      </c>
      <c r="M17" s="50" t="s">
        <v>312</v>
      </c>
      <c r="N17" s="56">
        <v>1</v>
      </c>
      <c r="O17" s="56">
        <v>2</v>
      </c>
      <c r="P17" s="40">
        <f t="shared" si="1"/>
        <v>2</v>
      </c>
      <c r="Q17" s="73" t="s">
        <v>282</v>
      </c>
      <c r="R17" s="73" t="s">
        <v>283</v>
      </c>
      <c r="S17" s="73" t="s">
        <v>284</v>
      </c>
    </row>
    <row r="18" spans="1:19" ht="52.9" customHeight="1" x14ac:dyDescent="0.3">
      <c r="A18" s="2">
        <v>13</v>
      </c>
      <c r="B18" s="74" t="s">
        <v>226</v>
      </c>
      <c r="C18" s="53" t="s">
        <v>323</v>
      </c>
      <c r="D18" s="69" t="s">
        <v>308</v>
      </c>
      <c r="E18" s="69" t="s">
        <v>279</v>
      </c>
      <c r="F18" s="56">
        <v>3.2</v>
      </c>
      <c r="G18" s="84" t="s">
        <v>309</v>
      </c>
      <c r="H18" s="84" t="s">
        <v>310</v>
      </c>
      <c r="I18" s="108" t="s">
        <v>311</v>
      </c>
      <c r="J18" s="54">
        <v>2</v>
      </c>
      <c r="K18" s="54">
        <v>1</v>
      </c>
      <c r="L18" s="40">
        <f t="shared" si="0"/>
        <v>2</v>
      </c>
      <c r="M18" s="112" t="s">
        <v>324</v>
      </c>
      <c r="N18" s="56">
        <v>1</v>
      </c>
      <c r="O18" s="56">
        <v>1</v>
      </c>
      <c r="P18" s="40">
        <f t="shared" si="1"/>
        <v>1</v>
      </c>
      <c r="Q18" s="73" t="s">
        <v>282</v>
      </c>
      <c r="R18" s="73" t="s">
        <v>283</v>
      </c>
      <c r="S18" s="73" t="s">
        <v>284</v>
      </c>
    </row>
    <row r="19" spans="1:19" ht="52.9" customHeight="1" x14ac:dyDescent="0.3">
      <c r="A19" s="2">
        <v>14</v>
      </c>
      <c r="B19" s="74" t="s">
        <v>226</v>
      </c>
      <c r="C19" s="53" t="s">
        <v>325</v>
      </c>
      <c r="D19" s="69" t="s">
        <v>308</v>
      </c>
      <c r="E19" s="69" t="s">
        <v>279</v>
      </c>
      <c r="F19" s="56">
        <v>1.3</v>
      </c>
      <c r="G19" s="84" t="s">
        <v>53</v>
      </c>
      <c r="H19" s="87" t="s">
        <v>315</v>
      </c>
      <c r="I19" s="108" t="s">
        <v>311</v>
      </c>
      <c r="J19" s="54">
        <v>2</v>
      </c>
      <c r="K19" s="54">
        <v>1</v>
      </c>
      <c r="L19" s="40">
        <f t="shared" si="0"/>
        <v>2</v>
      </c>
      <c r="M19" s="108" t="s">
        <v>312</v>
      </c>
      <c r="N19" s="56">
        <v>1</v>
      </c>
      <c r="O19" s="56">
        <v>1</v>
      </c>
      <c r="P19" s="40">
        <f t="shared" si="1"/>
        <v>1</v>
      </c>
      <c r="Q19" s="73" t="s">
        <v>284</v>
      </c>
      <c r="R19" s="73" t="s">
        <v>283</v>
      </c>
      <c r="S19" s="73" t="s">
        <v>326</v>
      </c>
    </row>
    <row r="20" spans="1:19" ht="52.9" customHeight="1" x14ac:dyDescent="0.3">
      <c r="A20" s="2">
        <v>15</v>
      </c>
      <c r="B20" s="74" t="s">
        <v>226</v>
      </c>
      <c r="C20" s="53" t="s">
        <v>327</v>
      </c>
      <c r="D20" s="69" t="s">
        <v>308</v>
      </c>
      <c r="E20" s="69" t="s">
        <v>279</v>
      </c>
      <c r="F20" s="56">
        <v>3.2</v>
      </c>
      <c r="G20" s="84" t="s">
        <v>309</v>
      </c>
      <c r="H20" s="84" t="s">
        <v>310</v>
      </c>
      <c r="I20" s="108" t="s">
        <v>311</v>
      </c>
      <c r="J20" s="54">
        <v>2</v>
      </c>
      <c r="K20" s="54">
        <v>1</v>
      </c>
      <c r="L20" s="40">
        <f t="shared" si="0"/>
        <v>2</v>
      </c>
      <c r="M20" s="108" t="s">
        <v>312</v>
      </c>
      <c r="N20" s="56">
        <v>1</v>
      </c>
      <c r="O20" s="56">
        <v>1</v>
      </c>
      <c r="P20" s="40">
        <f t="shared" si="1"/>
        <v>1</v>
      </c>
      <c r="Q20" s="73" t="s">
        <v>284</v>
      </c>
      <c r="R20" s="73" t="s">
        <v>283</v>
      </c>
      <c r="S20" s="73" t="s">
        <v>326</v>
      </c>
    </row>
    <row r="21" spans="1:19" ht="52.9" customHeight="1" x14ac:dyDescent="0.3">
      <c r="A21" s="2">
        <v>16</v>
      </c>
      <c r="B21" s="74" t="s">
        <v>226</v>
      </c>
      <c r="C21" s="53" t="s">
        <v>328</v>
      </c>
      <c r="D21" s="69" t="s">
        <v>329</v>
      </c>
      <c r="E21" s="69" t="s">
        <v>279</v>
      </c>
      <c r="F21" s="56">
        <v>1.3</v>
      </c>
      <c r="G21" s="84" t="s">
        <v>53</v>
      </c>
      <c r="H21" s="87" t="s">
        <v>315</v>
      </c>
      <c r="I21" s="50" t="s">
        <v>322</v>
      </c>
      <c r="J21" s="54">
        <v>2</v>
      </c>
      <c r="K21" s="54">
        <v>2</v>
      </c>
      <c r="L21" s="40">
        <f>J21*K21</f>
        <v>4</v>
      </c>
      <c r="M21" s="108" t="s">
        <v>330</v>
      </c>
      <c r="N21" s="56">
        <v>1</v>
      </c>
      <c r="O21" s="56">
        <v>1</v>
      </c>
      <c r="P21" s="40">
        <f t="shared" si="1"/>
        <v>1</v>
      </c>
      <c r="Q21" s="73" t="s">
        <v>284</v>
      </c>
      <c r="R21" s="73" t="s">
        <v>283</v>
      </c>
      <c r="S21" s="73" t="s">
        <v>326</v>
      </c>
    </row>
    <row r="22" spans="1:19" ht="52.9" customHeight="1" x14ac:dyDescent="0.3">
      <c r="A22" s="2">
        <v>17</v>
      </c>
      <c r="B22" s="74" t="s">
        <v>226</v>
      </c>
      <c r="C22" s="53" t="s">
        <v>331</v>
      </c>
      <c r="D22" s="69" t="s">
        <v>279</v>
      </c>
      <c r="E22" s="69" t="s">
        <v>279</v>
      </c>
      <c r="F22" s="56">
        <v>4.0999999999999996</v>
      </c>
      <c r="G22" s="84" t="s">
        <v>64</v>
      </c>
      <c r="H22" s="84" t="s">
        <v>332</v>
      </c>
      <c r="I22" s="50" t="s">
        <v>295</v>
      </c>
      <c r="J22" s="54">
        <v>2</v>
      </c>
      <c r="K22" s="54">
        <v>1</v>
      </c>
      <c r="L22" s="40">
        <f t="shared" si="0"/>
        <v>2</v>
      </c>
      <c r="M22" s="108" t="s">
        <v>333</v>
      </c>
      <c r="N22" s="56">
        <v>1</v>
      </c>
      <c r="O22" s="56">
        <v>1</v>
      </c>
      <c r="P22" s="40">
        <f t="shared" si="1"/>
        <v>1</v>
      </c>
      <c r="Q22" s="73" t="s">
        <v>284</v>
      </c>
      <c r="R22" s="73" t="s">
        <v>283</v>
      </c>
      <c r="S22" s="73" t="s">
        <v>326</v>
      </c>
    </row>
    <row r="23" spans="1:19" ht="52.9" customHeight="1" x14ac:dyDescent="0.3">
      <c r="A23" s="2">
        <v>18</v>
      </c>
      <c r="B23" s="74" t="s">
        <v>226</v>
      </c>
      <c r="C23" s="53" t="s">
        <v>334</v>
      </c>
      <c r="D23" s="69" t="s">
        <v>279</v>
      </c>
      <c r="E23" s="69" t="s">
        <v>279</v>
      </c>
      <c r="F23" s="56">
        <v>4.0999999999999996</v>
      </c>
      <c r="G23" s="84" t="s">
        <v>64</v>
      </c>
      <c r="H23" s="84" t="s">
        <v>332</v>
      </c>
      <c r="I23" s="50" t="s">
        <v>295</v>
      </c>
      <c r="J23" s="54">
        <v>2</v>
      </c>
      <c r="K23" s="54">
        <v>1</v>
      </c>
      <c r="L23" s="40">
        <f t="shared" si="0"/>
        <v>2</v>
      </c>
      <c r="M23" s="108" t="s">
        <v>333</v>
      </c>
      <c r="N23" s="56">
        <v>1</v>
      </c>
      <c r="O23" s="56">
        <v>1</v>
      </c>
      <c r="P23" s="40">
        <f t="shared" si="1"/>
        <v>1</v>
      </c>
      <c r="Q23" s="73" t="s">
        <v>284</v>
      </c>
      <c r="R23" s="73" t="s">
        <v>283</v>
      </c>
      <c r="S23" s="73" t="s">
        <v>326</v>
      </c>
    </row>
    <row r="24" spans="1:19" ht="52.9" customHeight="1" x14ac:dyDescent="0.3">
      <c r="A24" s="2">
        <v>19</v>
      </c>
      <c r="B24" s="74" t="s">
        <v>226</v>
      </c>
      <c r="C24" s="53" t="s">
        <v>335</v>
      </c>
      <c r="D24" s="69" t="s">
        <v>329</v>
      </c>
      <c r="E24" s="69" t="s">
        <v>279</v>
      </c>
      <c r="F24" s="56">
        <v>1.3</v>
      </c>
      <c r="G24" s="84" t="s">
        <v>53</v>
      </c>
      <c r="H24" s="87" t="s">
        <v>315</v>
      </c>
      <c r="I24" s="50" t="s">
        <v>322</v>
      </c>
      <c r="J24" s="54">
        <v>2</v>
      </c>
      <c r="K24" s="54">
        <v>2</v>
      </c>
      <c r="L24" s="40">
        <f t="shared" si="0"/>
        <v>4</v>
      </c>
      <c r="M24" s="108" t="s">
        <v>330</v>
      </c>
      <c r="N24" s="56">
        <v>1</v>
      </c>
      <c r="O24" s="56">
        <v>2</v>
      </c>
      <c r="P24" s="40">
        <f t="shared" si="1"/>
        <v>2</v>
      </c>
      <c r="Q24" s="73" t="s">
        <v>284</v>
      </c>
      <c r="R24" s="73" t="s">
        <v>283</v>
      </c>
      <c r="S24" s="73" t="s">
        <v>326</v>
      </c>
    </row>
    <row r="25" spans="1:19" ht="52.9" customHeight="1" x14ac:dyDescent="0.3">
      <c r="A25" s="2">
        <v>20</v>
      </c>
      <c r="B25" s="74" t="s">
        <v>226</v>
      </c>
      <c r="C25" s="53" t="s">
        <v>336</v>
      </c>
      <c r="D25" s="69" t="s">
        <v>279</v>
      </c>
      <c r="E25" s="69" t="s">
        <v>279</v>
      </c>
      <c r="F25" s="56">
        <v>4.0999999999999996</v>
      </c>
      <c r="G25" s="84" t="s">
        <v>64</v>
      </c>
      <c r="H25" s="84" t="s">
        <v>332</v>
      </c>
      <c r="I25" s="50" t="s">
        <v>295</v>
      </c>
      <c r="J25" s="54">
        <v>2</v>
      </c>
      <c r="K25" s="54">
        <v>1</v>
      </c>
      <c r="L25" s="40">
        <f t="shared" si="0"/>
        <v>2</v>
      </c>
      <c r="M25" s="108" t="s">
        <v>333</v>
      </c>
      <c r="N25" s="56">
        <v>1</v>
      </c>
      <c r="O25" s="56">
        <v>1</v>
      </c>
      <c r="P25" s="40">
        <f t="shared" si="1"/>
        <v>1</v>
      </c>
      <c r="Q25" s="73" t="s">
        <v>284</v>
      </c>
      <c r="R25" s="73" t="s">
        <v>283</v>
      </c>
      <c r="S25" s="73" t="s">
        <v>326</v>
      </c>
    </row>
    <row r="26" spans="1:19" ht="52.9" customHeight="1" x14ac:dyDescent="0.3">
      <c r="A26" s="2">
        <v>21</v>
      </c>
      <c r="B26" s="74" t="s">
        <v>226</v>
      </c>
      <c r="C26" s="53" t="s">
        <v>337</v>
      </c>
      <c r="D26" s="69" t="s">
        <v>279</v>
      </c>
      <c r="E26" s="69" t="s">
        <v>279</v>
      </c>
      <c r="F26" s="56">
        <v>4.0999999999999996</v>
      </c>
      <c r="G26" s="84" t="s">
        <v>64</v>
      </c>
      <c r="H26" s="84" t="s">
        <v>332</v>
      </c>
      <c r="I26" s="50" t="s">
        <v>295</v>
      </c>
      <c r="J26" s="54">
        <v>2</v>
      </c>
      <c r="K26" s="54">
        <v>1</v>
      </c>
      <c r="L26" s="40">
        <f t="shared" si="0"/>
        <v>2</v>
      </c>
      <c r="M26" s="108" t="s">
        <v>333</v>
      </c>
      <c r="N26" s="56">
        <v>1</v>
      </c>
      <c r="O26" s="56">
        <v>1</v>
      </c>
      <c r="P26" s="40">
        <f t="shared" si="1"/>
        <v>1</v>
      </c>
      <c r="Q26" s="73" t="s">
        <v>284</v>
      </c>
      <c r="R26" s="73" t="s">
        <v>283</v>
      </c>
      <c r="S26" s="73" t="s">
        <v>326</v>
      </c>
    </row>
    <row r="27" spans="1:19" ht="52.9" customHeight="1" x14ac:dyDescent="0.3">
      <c r="A27" s="2">
        <v>22</v>
      </c>
      <c r="B27" s="74" t="s">
        <v>226</v>
      </c>
      <c r="C27" s="53" t="s">
        <v>338</v>
      </c>
      <c r="D27" s="69" t="s">
        <v>308</v>
      </c>
      <c r="E27" s="69" t="s">
        <v>279</v>
      </c>
      <c r="F27" s="56">
        <v>3.2</v>
      </c>
      <c r="G27" s="84" t="s">
        <v>309</v>
      </c>
      <c r="H27" s="84" t="s">
        <v>339</v>
      </c>
      <c r="I27" s="108" t="s">
        <v>311</v>
      </c>
      <c r="J27" s="54">
        <v>2</v>
      </c>
      <c r="K27" s="54">
        <v>2</v>
      </c>
      <c r="L27" s="40">
        <f t="shared" si="0"/>
        <v>4</v>
      </c>
      <c r="M27" s="50" t="s">
        <v>340</v>
      </c>
      <c r="N27" s="56">
        <v>1</v>
      </c>
      <c r="O27" s="56">
        <v>2</v>
      </c>
      <c r="P27" s="40">
        <f t="shared" si="1"/>
        <v>2</v>
      </c>
      <c r="Q27" s="73" t="s">
        <v>326</v>
      </c>
      <c r="R27" s="73" t="s">
        <v>283</v>
      </c>
      <c r="S27" s="73" t="s">
        <v>341</v>
      </c>
    </row>
    <row r="28" spans="1:19" ht="52.9" customHeight="1" x14ac:dyDescent="0.3">
      <c r="A28" s="2">
        <v>23</v>
      </c>
      <c r="B28" s="74" t="s">
        <v>226</v>
      </c>
      <c r="C28" s="53" t="s">
        <v>342</v>
      </c>
      <c r="D28" s="69" t="s">
        <v>343</v>
      </c>
      <c r="E28" s="69" t="s">
        <v>279</v>
      </c>
      <c r="F28" s="56">
        <v>1.3</v>
      </c>
      <c r="G28" s="68" t="s">
        <v>53</v>
      </c>
      <c r="H28" s="87" t="s">
        <v>319</v>
      </c>
      <c r="I28" s="50" t="s">
        <v>322</v>
      </c>
      <c r="J28" s="54">
        <v>2</v>
      </c>
      <c r="K28" s="54">
        <v>2</v>
      </c>
      <c r="L28" s="40">
        <f t="shared" si="0"/>
        <v>4</v>
      </c>
      <c r="M28" s="108" t="s">
        <v>344</v>
      </c>
      <c r="N28" s="56">
        <v>1</v>
      </c>
      <c r="O28" s="56">
        <v>2</v>
      </c>
      <c r="P28" s="40">
        <f t="shared" si="1"/>
        <v>2</v>
      </c>
      <c r="Q28" s="73" t="s">
        <v>326</v>
      </c>
      <c r="R28" s="73" t="s">
        <v>283</v>
      </c>
      <c r="S28" s="73" t="s">
        <v>341</v>
      </c>
    </row>
    <row r="29" spans="1:19" ht="52.9" customHeight="1" x14ac:dyDescent="0.3">
      <c r="A29" s="2">
        <v>24</v>
      </c>
      <c r="B29" s="74" t="s">
        <v>226</v>
      </c>
      <c r="C29" s="53" t="s">
        <v>345</v>
      </c>
      <c r="D29" s="69" t="s">
        <v>343</v>
      </c>
      <c r="E29" s="69" t="s">
        <v>279</v>
      </c>
      <c r="F29" s="56">
        <v>1.1000000000000001</v>
      </c>
      <c r="G29" s="84" t="s">
        <v>51</v>
      </c>
      <c r="H29" s="87" t="s">
        <v>346</v>
      </c>
      <c r="I29" s="50" t="s">
        <v>295</v>
      </c>
      <c r="J29" s="54">
        <v>2</v>
      </c>
      <c r="K29" s="54">
        <v>1</v>
      </c>
      <c r="L29" s="40">
        <f t="shared" si="0"/>
        <v>2</v>
      </c>
      <c r="M29" s="108" t="s">
        <v>347</v>
      </c>
      <c r="N29" s="56">
        <v>1</v>
      </c>
      <c r="O29" s="56">
        <v>1</v>
      </c>
      <c r="P29" s="40">
        <f t="shared" si="1"/>
        <v>1</v>
      </c>
      <c r="Q29" s="73" t="s">
        <v>326</v>
      </c>
      <c r="R29" s="73" t="s">
        <v>283</v>
      </c>
      <c r="S29" s="73" t="s">
        <v>341</v>
      </c>
    </row>
    <row r="30" spans="1:19" ht="52.9" customHeight="1" x14ac:dyDescent="0.3">
      <c r="A30" s="2">
        <v>25</v>
      </c>
      <c r="B30" s="74" t="s">
        <v>226</v>
      </c>
      <c r="C30" s="53" t="s">
        <v>348</v>
      </c>
      <c r="D30" s="69" t="s">
        <v>279</v>
      </c>
      <c r="E30" s="69" t="s">
        <v>279</v>
      </c>
      <c r="F30" s="56">
        <v>1.3</v>
      </c>
      <c r="G30" s="68" t="s">
        <v>53</v>
      </c>
      <c r="H30" s="87" t="s">
        <v>315</v>
      </c>
      <c r="I30" s="50" t="s">
        <v>322</v>
      </c>
      <c r="J30" s="54">
        <v>2</v>
      </c>
      <c r="K30" s="54">
        <v>2</v>
      </c>
      <c r="L30" s="40">
        <f t="shared" si="0"/>
        <v>4</v>
      </c>
      <c r="M30" s="108" t="s">
        <v>344</v>
      </c>
      <c r="N30" s="56">
        <v>1</v>
      </c>
      <c r="O30" s="56">
        <v>2</v>
      </c>
      <c r="P30" s="40">
        <f t="shared" si="1"/>
        <v>2</v>
      </c>
      <c r="Q30" s="73" t="s">
        <v>326</v>
      </c>
      <c r="R30" s="73" t="s">
        <v>283</v>
      </c>
      <c r="S30" s="73" t="s">
        <v>341</v>
      </c>
    </row>
    <row r="31" spans="1:19" ht="52.9" customHeight="1" x14ac:dyDescent="0.3">
      <c r="A31" s="2">
        <v>26</v>
      </c>
      <c r="B31" s="74" t="s">
        <v>226</v>
      </c>
      <c r="C31" s="53" t="s">
        <v>349</v>
      </c>
      <c r="D31" s="69" t="s">
        <v>279</v>
      </c>
      <c r="E31" s="69" t="s">
        <v>279</v>
      </c>
      <c r="F31" s="56">
        <v>1.6</v>
      </c>
      <c r="G31" s="68" t="s">
        <v>56</v>
      </c>
      <c r="H31" s="87" t="s">
        <v>350</v>
      </c>
      <c r="I31" s="108" t="s">
        <v>311</v>
      </c>
      <c r="J31" s="54">
        <v>2</v>
      </c>
      <c r="K31" s="54">
        <v>1</v>
      </c>
      <c r="L31" s="40">
        <f t="shared" si="0"/>
        <v>2</v>
      </c>
      <c r="M31" s="108" t="s">
        <v>312</v>
      </c>
      <c r="N31" s="56">
        <v>1</v>
      </c>
      <c r="O31" s="56">
        <v>1</v>
      </c>
      <c r="P31" s="40">
        <f t="shared" si="1"/>
        <v>1</v>
      </c>
      <c r="Q31" s="73" t="s">
        <v>326</v>
      </c>
      <c r="R31" s="73" t="s">
        <v>283</v>
      </c>
      <c r="S31" s="73" t="s">
        <v>341</v>
      </c>
    </row>
    <row r="32" spans="1:19" ht="52.9" customHeight="1" x14ac:dyDescent="0.3">
      <c r="A32" s="2">
        <v>27</v>
      </c>
      <c r="B32" s="74" t="s">
        <v>226</v>
      </c>
      <c r="C32" s="53" t="s">
        <v>351</v>
      </c>
      <c r="D32" s="69" t="s">
        <v>279</v>
      </c>
      <c r="E32" s="69" t="s">
        <v>279</v>
      </c>
      <c r="F32" s="56">
        <v>1.4</v>
      </c>
      <c r="G32" s="84" t="s">
        <v>54</v>
      </c>
      <c r="H32" s="87" t="s">
        <v>352</v>
      </c>
      <c r="I32" s="50" t="s">
        <v>295</v>
      </c>
      <c r="J32" s="54">
        <v>2</v>
      </c>
      <c r="K32" s="54">
        <v>1</v>
      </c>
      <c r="L32" s="40">
        <f t="shared" si="0"/>
        <v>2</v>
      </c>
      <c r="M32" s="108" t="s">
        <v>353</v>
      </c>
      <c r="N32" s="56">
        <v>1</v>
      </c>
      <c r="O32" s="56">
        <v>1</v>
      </c>
      <c r="P32" s="40">
        <f t="shared" si="1"/>
        <v>1</v>
      </c>
      <c r="Q32" s="73" t="s">
        <v>326</v>
      </c>
      <c r="R32" s="73" t="s">
        <v>283</v>
      </c>
      <c r="S32" s="73" t="s">
        <v>341</v>
      </c>
    </row>
    <row r="33" spans="1:19" ht="52.9" customHeight="1" x14ac:dyDescent="0.3">
      <c r="A33" s="2">
        <v>28</v>
      </c>
      <c r="B33" s="74" t="s">
        <v>226</v>
      </c>
      <c r="C33" s="53" t="s">
        <v>354</v>
      </c>
      <c r="D33" s="69" t="s">
        <v>279</v>
      </c>
      <c r="E33" s="69" t="s">
        <v>279</v>
      </c>
      <c r="F33" s="56">
        <v>1.1000000000000001</v>
      </c>
      <c r="G33" s="84" t="s">
        <v>51</v>
      </c>
      <c r="H33" s="87" t="s">
        <v>355</v>
      </c>
      <c r="I33" s="50" t="s">
        <v>295</v>
      </c>
      <c r="J33" s="54">
        <v>2</v>
      </c>
      <c r="K33" s="54">
        <v>1</v>
      </c>
      <c r="L33" s="40">
        <f t="shared" si="0"/>
        <v>2</v>
      </c>
      <c r="M33" s="108" t="s">
        <v>353</v>
      </c>
      <c r="N33" s="56">
        <v>1</v>
      </c>
      <c r="O33" s="56">
        <v>1</v>
      </c>
      <c r="P33" s="40">
        <f t="shared" si="1"/>
        <v>1</v>
      </c>
      <c r="Q33" s="73" t="s">
        <v>326</v>
      </c>
      <c r="R33" s="73" t="s">
        <v>283</v>
      </c>
      <c r="S33" s="73" t="s">
        <v>341</v>
      </c>
    </row>
    <row r="34" spans="1:19" ht="52.9" customHeight="1" x14ac:dyDescent="0.3">
      <c r="A34" s="2">
        <v>29</v>
      </c>
      <c r="B34" s="74" t="s">
        <v>226</v>
      </c>
      <c r="C34" s="53" t="s">
        <v>356</v>
      </c>
      <c r="D34" s="69" t="s">
        <v>279</v>
      </c>
      <c r="E34" s="69" t="s">
        <v>279</v>
      </c>
      <c r="F34" s="56">
        <v>1.6</v>
      </c>
      <c r="G34" s="84" t="s">
        <v>56</v>
      </c>
      <c r="H34" s="87" t="s">
        <v>357</v>
      </c>
      <c r="I34" s="108" t="s">
        <v>311</v>
      </c>
      <c r="J34" s="54">
        <v>2</v>
      </c>
      <c r="K34" s="54">
        <v>1</v>
      </c>
      <c r="L34" s="40">
        <f t="shared" si="0"/>
        <v>2</v>
      </c>
      <c r="M34" s="50" t="s">
        <v>358</v>
      </c>
      <c r="N34" s="56">
        <v>1</v>
      </c>
      <c r="O34" s="56">
        <v>1</v>
      </c>
      <c r="P34" s="40">
        <f t="shared" si="1"/>
        <v>1</v>
      </c>
      <c r="Q34" s="73" t="s">
        <v>326</v>
      </c>
      <c r="R34" s="73" t="s">
        <v>283</v>
      </c>
      <c r="S34" s="73" t="s">
        <v>341</v>
      </c>
    </row>
    <row r="35" spans="1:19" ht="52.9" customHeight="1" x14ac:dyDescent="0.3">
      <c r="A35" s="2">
        <v>30</v>
      </c>
      <c r="B35" s="74" t="s">
        <v>226</v>
      </c>
      <c r="C35" s="53" t="s">
        <v>359</v>
      </c>
      <c r="D35" s="69" t="s">
        <v>279</v>
      </c>
      <c r="E35" s="69" t="s">
        <v>360</v>
      </c>
      <c r="F35" s="56">
        <v>5.6</v>
      </c>
      <c r="G35" s="84" t="s">
        <v>79</v>
      </c>
      <c r="H35" s="87" t="s">
        <v>361</v>
      </c>
      <c r="I35" s="50" t="s">
        <v>295</v>
      </c>
      <c r="J35" s="54">
        <v>2</v>
      </c>
      <c r="K35" s="54">
        <v>2</v>
      </c>
      <c r="L35" s="40">
        <f t="shared" si="0"/>
        <v>4</v>
      </c>
      <c r="M35" s="108" t="s">
        <v>362</v>
      </c>
      <c r="N35" s="56">
        <v>1</v>
      </c>
      <c r="O35" s="56">
        <v>2</v>
      </c>
      <c r="P35" s="40">
        <v>2</v>
      </c>
      <c r="Q35" s="73" t="s">
        <v>326</v>
      </c>
      <c r="R35" s="73" t="s">
        <v>283</v>
      </c>
      <c r="S35" s="73" t="s">
        <v>341</v>
      </c>
    </row>
    <row r="36" spans="1:19" ht="52.9" customHeight="1" x14ac:dyDescent="0.3">
      <c r="A36" s="2">
        <v>31</v>
      </c>
      <c r="B36" s="74" t="s">
        <v>227</v>
      </c>
      <c r="C36" s="79" t="s">
        <v>363</v>
      </c>
      <c r="D36" s="40" t="s">
        <v>364</v>
      </c>
      <c r="E36" s="40" t="s">
        <v>279</v>
      </c>
      <c r="F36" s="40">
        <v>1.3</v>
      </c>
      <c r="G36" s="80" t="s">
        <v>53</v>
      </c>
      <c r="H36" s="52" t="s">
        <v>365</v>
      </c>
      <c r="I36" s="50" t="s">
        <v>175</v>
      </c>
      <c r="J36" s="40">
        <v>3</v>
      </c>
      <c r="K36" s="40">
        <v>3</v>
      </c>
      <c r="L36" s="40">
        <v>9</v>
      </c>
      <c r="M36" s="50" t="s">
        <v>366</v>
      </c>
      <c r="N36" s="40">
        <v>2</v>
      </c>
      <c r="O36" s="40">
        <v>2</v>
      </c>
      <c r="P36" s="40">
        <v>4</v>
      </c>
      <c r="Q36" s="73" t="s">
        <v>179</v>
      </c>
      <c r="R36" s="73" t="s">
        <v>367</v>
      </c>
      <c r="S36" s="73" t="s">
        <v>281</v>
      </c>
    </row>
    <row r="37" spans="1:19" ht="52.9" customHeight="1" x14ac:dyDescent="0.3">
      <c r="A37" s="2">
        <v>32</v>
      </c>
      <c r="B37" s="74" t="s">
        <v>227</v>
      </c>
      <c r="C37" s="79" t="s">
        <v>368</v>
      </c>
      <c r="D37" s="40" t="s">
        <v>192</v>
      </c>
      <c r="E37" s="40" t="s">
        <v>279</v>
      </c>
      <c r="F37" s="40">
        <v>1.6</v>
      </c>
      <c r="G37" s="80" t="s">
        <v>56</v>
      </c>
      <c r="H37" s="52" t="s">
        <v>369</v>
      </c>
      <c r="I37" s="50" t="s">
        <v>311</v>
      </c>
      <c r="J37" s="40">
        <v>3</v>
      </c>
      <c r="K37" s="40">
        <v>3</v>
      </c>
      <c r="L37" s="40">
        <v>9</v>
      </c>
      <c r="M37" s="50" t="s">
        <v>324</v>
      </c>
      <c r="N37" s="40">
        <v>1</v>
      </c>
      <c r="O37" s="40">
        <v>1</v>
      </c>
      <c r="P37" s="40">
        <v>1</v>
      </c>
      <c r="Q37" s="73" t="s">
        <v>179</v>
      </c>
      <c r="R37" s="73" t="s">
        <v>367</v>
      </c>
      <c r="S37" s="73" t="s">
        <v>281</v>
      </c>
    </row>
    <row r="38" spans="1:19" ht="52.9" customHeight="1" x14ac:dyDescent="0.3">
      <c r="A38" s="2">
        <v>33</v>
      </c>
      <c r="B38" s="74" t="s">
        <v>227</v>
      </c>
      <c r="C38" s="79" t="s">
        <v>370</v>
      </c>
      <c r="D38" s="40" t="s">
        <v>192</v>
      </c>
      <c r="E38" s="40" t="s">
        <v>279</v>
      </c>
      <c r="F38" s="40">
        <v>2.1</v>
      </c>
      <c r="G38" s="80" t="s">
        <v>57</v>
      </c>
      <c r="H38" s="52" t="s">
        <v>371</v>
      </c>
      <c r="I38" s="50" t="s">
        <v>372</v>
      </c>
      <c r="J38" s="40">
        <v>3</v>
      </c>
      <c r="K38" s="40">
        <v>3</v>
      </c>
      <c r="L38" s="40">
        <v>9</v>
      </c>
      <c r="M38" s="50" t="s">
        <v>373</v>
      </c>
      <c r="N38" s="40">
        <v>1</v>
      </c>
      <c r="O38" s="40">
        <v>1</v>
      </c>
      <c r="P38" s="40">
        <v>1</v>
      </c>
      <c r="Q38" s="73" t="s">
        <v>179</v>
      </c>
      <c r="R38" s="73" t="s">
        <v>367</v>
      </c>
      <c r="S38" s="73" t="s">
        <v>281</v>
      </c>
    </row>
    <row r="39" spans="1:19" ht="52.9" customHeight="1" x14ac:dyDescent="0.3">
      <c r="A39" s="2">
        <v>34</v>
      </c>
      <c r="B39" s="74" t="s">
        <v>227</v>
      </c>
      <c r="C39" s="79" t="s">
        <v>374</v>
      </c>
      <c r="D39" s="40" t="s">
        <v>375</v>
      </c>
      <c r="E39" s="40" t="s">
        <v>279</v>
      </c>
      <c r="F39" s="40">
        <v>3.4</v>
      </c>
      <c r="G39" s="80" t="s">
        <v>376</v>
      </c>
      <c r="H39" s="52" t="s">
        <v>377</v>
      </c>
      <c r="I39" s="50" t="s">
        <v>378</v>
      </c>
      <c r="J39" s="40">
        <v>2</v>
      </c>
      <c r="K39" s="40">
        <v>2</v>
      </c>
      <c r="L39" s="40">
        <v>4</v>
      </c>
      <c r="M39" s="50" t="s">
        <v>379</v>
      </c>
      <c r="N39" s="40">
        <v>1</v>
      </c>
      <c r="O39" s="40">
        <v>1</v>
      </c>
      <c r="P39" s="40">
        <v>1</v>
      </c>
      <c r="Q39" s="73" t="s">
        <v>179</v>
      </c>
      <c r="R39" s="73" t="s">
        <v>367</v>
      </c>
      <c r="S39" s="73" t="s">
        <v>281</v>
      </c>
    </row>
    <row r="40" spans="1:19" ht="52.9" customHeight="1" x14ac:dyDescent="0.3">
      <c r="A40" s="2">
        <v>35</v>
      </c>
      <c r="B40" s="74" t="s">
        <v>202</v>
      </c>
      <c r="C40" s="79" t="s">
        <v>380</v>
      </c>
      <c r="D40" s="40" t="s">
        <v>192</v>
      </c>
      <c r="E40" s="40" t="s">
        <v>279</v>
      </c>
      <c r="F40" s="40">
        <v>1.4</v>
      </c>
      <c r="G40" s="80" t="s">
        <v>54</v>
      </c>
      <c r="H40" s="52" t="s">
        <v>381</v>
      </c>
      <c r="I40" s="81" t="s">
        <v>382</v>
      </c>
      <c r="J40" s="40">
        <v>2</v>
      </c>
      <c r="K40" s="40">
        <v>2</v>
      </c>
      <c r="L40" s="40">
        <v>4</v>
      </c>
      <c r="M40" s="81" t="s">
        <v>383</v>
      </c>
      <c r="N40" s="40">
        <v>1</v>
      </c>
      <c r="O40" s="40">
        <v>1</v>
      </c>
      <c r="P40" s="40">
        <v>1</v>
      </c>
      <c r="Q40" s="73" t="s">
        <v>179</v>
      </c>
      <c r="R40" s="73" t="s">
        <v>367</v>
      </c>
      <c r="S40" s="73" t="s">
        <v>281</v>
      </c>
    </row>
    <row r="41" spans="1:19" ht="52.9" customHeight="1" x14ac:dyDescent="0.3">
      <c r="A41" s="2">
        <v>36</v>
      </c>
      <c r="B41" s="74" t="s">
        <v>202</v>
      </c>
      <c r="C41" s="79" t="s">
        <v>384</v>
      </c>
      <c r="D41" s="40" t="s">
        <v>385</v>
      </c>
      <c r="E41" s="40" t="s">
        <v>279</v>
      </c>
      <c r="F41" s="40">
        <v>1.4</v>
      </c>
      <c r="G41" s="80" t="s">
        <v>54</v>
      </c>
      <c r="H41" s="52" t="s">
        <v>386</v>
      </c>
      <c r="I41" s="50" t="s">
        <v>387</v>
      </c>
      <c r="J41" s="40">
        <v>2</v>
      </c>
      <c r="K41" s="40">
        <v>2</v>
      </c>
      <c r="L41" s="40">
        <v>4</v>
      </c>
      <c r="M41" s="81" t="s">
        <v>388</v>
      </c>
      <c r="N41" s="40">
        <v>1</v>
      </c>
      <c r="O41" s="40">
        <v>1</v>
      </c>
      <c r="P41" s="40">
        <v>1</v>
      </c>
      <c r="Q41" s="73" t="s">
        <v>179</v>
      </c>
      <c r="R41" s="73" t="s">
        <v>367</v>
      </c>
      <c r="S41" s="73" t="s">
        <v>281</v>
      </c>
    </row>
    <row r="42" spans="1:19" ht="25.15" customHeight="1" x14ac:dyDescent="0.3">
      <c r="A42" s="593" t="s">
        <v>184</v>
      </c>
      <c r="B42" s="594"/>
      <c r="C42" s="595"/>
      <c r="D42" s="602" t="s">
        <v>185</v>
      </c>
      <c r="E42" s="603"/>
      <c r="F42" s="604"/>
      <c r="G42" s="605"/>
      <c r="H42" s="605"/>
      <c r="I42" s="605"/>
      <c r="J42" s="605"/>
      <c r="K42" s="605"/>
      <c r="L42" s="605"/>
      <c r="M42" s="606"/>
      <c r="N42" s="47" t="s">
        <v>186</v>
      </c>
      <c r="O42" s="48"/>
      <c r="P42" s="48"/>
      <c r="Q42" s="48"/>
      <c r="R42" s="48"/>
      <c r="S42" s="49"/>
    </row>
    <row r="43" spans="1:19" ht="25.15" customHeight="1" x14ac:dyDescent="0.3">
      <c r="A43" s="596"/>
      <c r="B43" s="597"/>
      <c r="C43" s="598"/>
      <c r="D43" s="602" t="s">
        <v>187</v>
      </c>
      <c r="E43" s="603"/>
      <c r="F43" s="604"/>
      <c r="G43" s="605"/>
      <c r="H43" s="605"/>
      <c r="I43" s="605"/>
      <c r="J43" s="605"/>
      <c r="K43" s="605"/>
      <c r="L43" s="605"/>
      <c r="M43" s="606"/>
      <c r="N43" s="47" t="s">
        <v>186</v>
      </c>
      <c r="O43" s="48"/>
      <c r="P43" s="48"/>
      <c r="Q43" s="48"/>
      <c r="R43" s="48"/>
      <c r="S43" s="49"/>
    </row>
    <row r="44" spans="1:19" ht="25.15" customHeight="1" x14ac:dyDescent="0.3">
      <c r="A44" s="596"/>
      <c r="B44" s="597"/>
      <c r="C44" s="598"/>
      <c r="D44" s="602" t="s">
        <v>129</v>
      </c>
      <c r="E44" s="603"/>
      <c r="F44" s="604"/>
      <c r="G44" s="605"/>
      <c r="H44" s="605"/>
      <c r="I44" s="605"/>
      <c r="J44" s="605"/>
      <c r="K44" s="605"/>
      <c r="L44" s="605"/>
      <c r="M44" s="606"/>
      <c r="N44" s="47" t="s">
        <v>186</v>
      </c>
      <c r="O44" s="48"/>
      <c r="P44" s="48"/>
      <c r="Q44" s="48"/>
      <c r="R44" s="48"/>
      <c r="S44" s="49"/>
    </row>
    <row r="45" spans="1:19" ht="25.15" customHeight="1" x14ac:dyDescent="0.3">
      <c r="A45" s="596"/>
      <c r="B45" s="597"/>
      <c r="C45" s="598"/>
      <c r="D45" s="602" t="s">
        <v>188</v>
      </c>
      <c r="E45" s="603"/>
      <c r="F45" s="604"/>
      <c r="G45" s="605"/>
      <c r="H45" s="605"/>
      <c r="I45" s="605"/>
      <c r="J45" s="605"/>
      <c r="K45" s="605"/>
      <c r="L45" s="605"/>
      <c r="M45" s="606"/>
      <c r="N45" s="47" t="s">
        <v>186</v>
      </c>
      <c r="O45" s="48"/>
      <c r="P45" s="48"/>
      <c r="Q45" s="48"/>
      <c r="R45" s="48"/>
      <c r="S45" s="49"/>
    </row>
    <row r="46" spans="1:19" ht="25.15" customHeight="1" x14ac:dyDescent="0.3">
      <c r="A46" s="599"/>
      <c r="B46" s="600"/>
      <c r="C46" s="601"/>
      <c r="D46" s="602" t="s">
        <v>189</v>
      </c>
      <c r="E46" s="603"/>
      <c r="F46" s="604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/>
      <c r="S46" s="606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11" sqref="G11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441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390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56">
        <v>1</v>
      </c>
      <c r="B6" s="666" t="s">
        <v>17</v>
      </c>
      <c r="C6" s="58" t="s">
        <v>239</v>
      </c>
      <c r="D6" s="55" t="s">
        <v>240</v>
      </c>
      <c r="E6" s="54" t="s">
        <v>241</v>
      </c>
      <c r="F6" s="40">
        <v>1.3</v>
      </c>
      <c r="G6" s="52" t="s">
        <v>195</v>
      </c>
      <c r="H6" s="52" t="s">
        <v>228</v>
      </c>
      <c r="I6" s="50" t="s">
        <v>212</v>
      </c>
      <c r="J6" s="40">
        <v>2</v>
      </c>
      <c r="K6" s="40">
        <v>4</v>
      </c>
      <c r="L6" s="40">
        <v>8</v>
      </c>
      <c r="M6" s="50" t="s">
        <v>213</v>
      </c>
      <c r="N6" s="40">
        <v>1</v>
      </c>
      <c r="O6" s="40">
        <v>4</v>
      </c>
      <c r="P6" s="40">
        <v>4</v>
      </c>
      <c r="Q6" s="40" t="s">
        <v>269</v>
      </c>
      <c r="R6" s="40" t="s">
        <v>391</v>
      </c>
      <c r="S6" s="40" t="s">
        <v>270</v>
      </c>
    </row>
    <row r="7" spans="1:19" ht="40.5" x14ac:dyDescent="0.3">
      <c r="A7" s="2">
        <v>2</v>
      </c>
      <c r="B7" s="667"/>
      <c r="C7" s="53" t="s">
        <v>242</v>
      </c>
      <c r="D7" s="54" t="s">
        <v>243</v>
      </c>
      <c r="E7" s="54" t="s">
        <v>190</v>
      </c>
      <c r="F7" s="40">
        <v>4.0999999999999996</v>
      </c>
      <c r="G7" s="52" t="s">
        <v>196</v>
      </c>
      <c r="H7" s="52" t="s">
        <v>229</v>
      </c>
      <c r="I7" s="50" t="s">
        <v>212</v>
      </c>
      <c r="J7" s="40">
        <v>2</v>
      </c>
      <c r="K7" s="40">
        <v>2</v>
      </c>
      <c r="L7" s="40">
        <v>4</v>
      </c>
      <c r="M7" s="50" t="s">
        <v>221</v>
      </c>
      <c r="N7" s="40">
        <v>1</v>
      </c>
      <c r="O7" s="40">
        <v>2</v>
      </c>
      <c r="P7" s="40">
        <v>2</v>
      </c>
      <c r="Q7" s="73"/>
      <c r="R7" s="73"/>
      <c r="S7" s="73"/>
    </row>
    <row r="8" spans="1:19" ht="27" x14ac:dyDescent="0.3">
      <c r="A8" s="56">
        <v>3</v>
      </c>
      <c r="B8" s="667"/>
      <c r="C8" s="53"/>
      <c r="D8" s="54" t="s">
        <v>243</v>
      </c>
      <c r="E8" s="54" t="s">
        <v>190</v>
      </c>
      <c r="F8" s="40" t="s">
        <v>203</v>
      </c>
      <c r="G8" s="52" t="s">
        <v>197</v>
      </c>
      <c r="H8" s="52" t="s">
        <v>230</v>
      </c>
      <c r="I8" s="50" t="s">
        <v>212</v>
      </c>
      <c r="J8" s="40">
        <v>2</v>
      </c>
      <c r="K8" s="40">
        <v>2</v>
      </c>
      <c r="L8" s="40">
        <v>4</v>
      </c>
      <c r="M8" s="50" t="s">
        <v>222</v>
      </c>
      <c r="N8" s="40">
        <v>1</v>
      </c>
      <c r="O8" s="40">
        <v>2</v>
      </c>
      <c r="P8" s="40">
        <v>2</v>
      </c>
      <c r="Q8" s="73"/>
      <c r="R8" s="73"/>
      <c r="S8" s="73"/>
    </row>
    <row r="9" spans="1:19" ht="54" x14ac:dyDescent="0.3">
      <c r="A9" s="2">
        <v>4</v>
      </c>
      <c r="B9" s="667"/>
      <c r="C9" s="53" t="s">
        <v>191</v>
      </c>
      <c r="D9" s="55" t="s">
        <v>244</v>
      </c>
      <c r="E9" s="54" t="s">
        <v>190</v>
      </c>
      <c r="F9" s="40" t="s">
        <v>204</v>
      </c>
      <c r="G9" s="52" t="s">
        <v>54</v>
      </c>
      <c r="H9" s="52" t="s">
        <v>231</v>
      </c>
      <c r="I9" s="50" t="s">
        <v>175</v>
      </c>
      <c r="J9" s="40">
        <v>1</v>
      </c>
      <c r="K9" s="40">
        <v>2</v>
      </c>
      <c r="L9" s="40">
        <v>2</v>
      </c>
      <c r="M9" s="50" t="s">
        <v>214</v>
      </c>
      <c r="N9" s="40">
        <v>1</v>
      </c>
      <c r="O9" s="40">
        <v>2</v>
      </c>
      <c r="P9" s="40">
        <v>2</v>
      </c>
      <c r="Q9" s="73"/>
      <c r="R9" s="73"/>
      <c r="S9" s="73"/>
    </row>
    <row r="10" spans="1:19" ht="54" x14ac:dyDescent="0.3">
      <c r="A10" s="56">
        <v>5</v>
      </c>
      <c r="B10" s="668"/>
      <c r="C10" s="53"/>
      <c r="D10" s="55" t="s">
        <v>244</v>
      </c>
      <c r="E10" s="54" t="s">
        <v>190</v>
      </c>
      <c r="F10" s="40" t="s">
        <v>204</v>
      </c>
      <c r="G10" s="52" t="s">
        <v>197</v>
      </c>
      <c r="H10" s="52" t="s">
        <v>232</v>
      </c>
      <c r="I10" s="50" t="s">
        <v>175</v>
      </c>
      <c r="J10" s="40">
        <v>1</v>
      </c>
      <c r="K10" s="40">
        <v>3</v>
      </c>
      <c r="L10" s="40">
        <v>3</v>
      </c>
      <c r="M10" s="50" t="s">
        <v>215</v>
      </c>
      <c r="N10" s="40">
        <v>1</v>
      </c>
      <c r="O10" s="40">
        <v>3</v>
      </c>
      <c r="P10" s="40">
        <v>3</v>
      </c>
      <c r="Q10" s="73"/>
      <c r="R10" s="73"/>
      <c r="S10" s="73"/>
    </row>
    <row r="11" spans="1:19" ht="40.5" x14ac:dyDescent="0.3">
      <c r="A11" s="2">
        <v>6</v>
      </c>
      <c r="B11" s="666" t="s">
        <v>226</v>
      </c>
      <c r="C11" s="53" t="s">
        <v>245</v>
      </c>
      <c r="D11" s="54" t="s">
        <v>193</v>
      </c>
      <c r="E11" s="54" t="s">
        <v>190</v>
      </c>
      <c r="F11" s="40" t="s">
        <v>204</v>
      </c>
      <c r="G11" s="52" t="s">
        <v>51</v>
      </c>
      <c r="H11" s="52" t="s">
        <v>198</v>
      </c>
      <c r="I11" s="50" t="s">
        <v>257</v>
      </c>
      <c r="J11" s="40">
        <v>1</v>
      </c>
      <c r="K11" s="40">
        <v>3</v>
      </c>
      <c r="L11" s="40">
        <v>3</v>
      </c>
      <c r="M11" s="50" t="s">
        <v>216</v>
      </c>
      <c r="N11" s="40">
        <v>1</v>
      </c>
      <c r="O11" s="40">
        <v>3</v>
      </c>
      <c r="P11" s="40">
        <v>3</v>
      </c>
      <c r="Q11" s="73"/>
      <c r="R11" s="73"/>
      <c r="S11" s="73"/>
    </row>
    <row r="12" spans="1:19" ht="40.5" x14ac:dyDescent="0.3">
      <c r="A12" s="56">
        <v>7</v>
      </c>
      <c r="B12" s="667"/>
      <c r="C12" s="53"/>
      <c r="D12" s="54" t="s">
        <v>193</v>
      </c>
      <c r="E12" s="54" t="s">
        <v>190</v>
      </c>
      <c r="F12" s="40" t="s">
        <v>205</v>
      </c>
      <c r="G12" s="57" t="s">
        <v>195</v>
      </c>
      <c r="H12" s="52" t="s">
        <v>233</v>
      </c>
      <c r="I12" s="50" t="s">
        <v>258</v>
      </c>
      <c r="J12" s="40">
        <v>3</v>
      </c>
      <c r="K12" s="40">
        <v>2</v>
      </c>
      <c r="L12" s="40">
        <v>6</v>
      </c>
      <c r="M12" s="50" t="s">
        <v>218</v>
      </c>
      <c r="N12" s="40">
        <v>2</v>
      </c>
      <c r="O12" s="40">
        <v>2</v>
      </c>
      <c r="P12" s="40">
        <v>4</v>
      </c>
      <c r="Q12" s="73"/>
      <c r="R12" s="73"/>
      <c r="S12" s="73"/>
    </row>
    <row r="13" spans="1:19" ht="40.5" x14ac:dyDescent="0.3">
      <c r="A13" s="2">
        <v>8</v>
      </c>
      <c r="B13" s="667"/>
      <c r="C13" s="53" t="s">
        <v>246</v>
      </c>
      <c r="D13" s="54" t="s">
        <v>193</v>
      </c>
      <c r="E13" s="54" t="s">
        <v>190</v>
      </c>
      <c r="F13" s="40" t="s">
        <v>206</v>
      </c>
      <c r="G13" s="52" t="s">
        <v>51</v>
      </c>
      <c r="H13" s="52" t="s">
        <v>198</v>
      </c>
      <c r="I13" s="50" t="s">
        <v>257</v>
      </c>
      <c r="J13" s="40">
        <v>1</v>
      </c>
      <c r="K13" s="40">
        <v>3</v>
      </c>
      <c r="L13" s="40">
        <v>3</v>
      </c>
      <c r="M13" s="50" t="s">
        <v>216</v>
      </c>
      <c r="N13" s="40">
        <v>1</v>
      </c>
      <c r="O13" s="40">
        <v>3</v>
      </c>
      <c r="P13" s="40">
        <v>3</v>
      </c>
      <c r="Q13" s="73"/>
      <c r="R13" s="73"/>
      <c r="S13" s="73"/>
    </row>
    <row r="14" spans="1:19" ht="40.5" x14ac:dyDescent="0.3">
      <c r="A14" s="56">
        <v>9</v>
      </c>
      <c r="B14" s="667"/>
      <c r="C14" s="53"/>
      <c r="D14" s="54" t="s">
        <v>193</v>
      </c>
      <c r="E14" s="54" t="s">
        <v>190</v>
      </c>
      <c r="F14" s="40" t="s">
        <v>203</v>
      </c>
      <c r="G14" s="57" t="s">
        <v>195</v>
      </c>
      <c r="H14" s="52" t="s">
        <v>233</v>
      </c>
      <c r="I14" s="50" t="s">
        <v>258</v>
      </c>
      <c r="J14" s="40">
        <v>3</v>
      </c>
      <c r="K14" s="40">
        <v>2</v>
      </c>
      <c r="L14" s="40">
        <v>6</v>
      </c>
      <c r="M14" s="50" t="s">
        <v>218</v>
      </c>
      <c r="N14" s="40">
        <v>2</v>
      </c>
      <c r="O14" s="40">
        <v>2</v>
      </c>
      <c r="P14" s="40">
        <v>4</v>
      </c>
      <c r="Q14" s="82"/>
      <c r="R14" s="73"/>
      <c r="S14" s="73"/>
    </row>
    <row r="15" spans="1:19" ht="54" x14ac:dyDescent="0.3">
      <c r="A15" s="2">
        <v>10</v>
      </c>
      <c r="B15" s="667"/>
      <c r="C15" s="666" t="s">
        <v>247</v>
      </c>
      <c r="D15" s="55" t="s">
        <v>244</v>
      </c>
      <c r="E15" s="54" t="s">
        <v>190</v>
      </c>
      <c r="F15" s="40">
        <v>1.1000000000000001</v>
      </c>
      <c r="G15" s="52" t="s">
        <v>51</v>
      </c>
      <c r="H15" s="52" t="s">
        <v>199</v>
      </c>
      <c r="I15" s="50" t="s">
        <v>175</v>
      </c>
      <c r="J15" s="40">
        <v>2</v>
      </c>
      <c r="K15" s="40">
        <v>3</v>
      </c>
      <c r="L15" s="40">
        <v>6</v>
      </c>
      <c r="M15" s="50" t="s">
        <v>223</v>
      </c>
      <c r="N15" s="40">
        <v>1</v>
      </c>
      <c r="O15" s="40">
        <v>3</v>
      </c>
      <c r="P15" s="40">
        <v>3</v>
      </c>
      <c r="Q15" s="73"/>
      <c r="R15" s="73"/>
      <c r="S15" s="73"/>
    </row>
    <row r="16" spans="1:19" ht="54" x14ac:dyDescent="0.3">
      <c r="A16" s="56">
        <v>11</v>
      </c>
      <c r="B16" s="667"/>
      <c r="C16" s="667"/>
      <c r="D16" s="55" t="s">
        <v>244</v>
      </c>
      <c r="E16" s="54" t="s">
        <v>190</v>
      </c>
      <c r="F16" s="40">
        <v>4.0999999999999996</v>
      </c>
      <c r="G16" s="57" t="s">
        <v>195</v>
      </c>
      <c r="H16" s="52" t="s">
        <v>234</v>
      </c>
      <c r="I16" s="50" t="s">
        <v>259</v>
      </c>
      <c r="J16" s="40">
        <v>2</v>
      </c>
      <c r="K16" s="40">
        <v>4</v>
      </c>
      <c r="L16" s="40">
        <v>8</v>
      </c>
      <c r="M16" s="50" t="s">
        <v>224</v>
      </c>
      <c r="N16" s="40">
        <v>1</v>
      </c>
      <c r="O16" s="40">
        <v>4</v>
      </c>
      <c r="P16" s="40">
        <v>4</v>
      </c>
      <c r="Q16" s="82"/>
      <c r="R16" s="73"/>
      <c r="S16" s="73"/>
    </row>
    <row r="17" spans="1:19" ht="54" x14ac:dyDescent="0.3">
      <c r="A17" s="2">
        <v>12</v>
      </c>
      <c r="B17" s="667"/>
      <c r="C17" s="667"/>
      <c r="D17" s="55" t="s">
        <v>244</v>
      </c>
      <c r="E17" s="54" t="s">
        <v>190</v>
      </c>
      <c r="F17" s="40" t="s">
        <v>207</v>
      </c>
      <c r="G17" s="52" t="s">
        <v>54</v>
      </c>
      <c r="H17" s="52" t="s">
        <v>231</v>
      </c>
      <c r="I17" s="50" t="s">
        <v>175</v>
      </c>
      <c r="J17" s="40">
        <v>1</v>
      </c>
      <c r="K17" s="40">
        <v>2</v>
      </c>
      <c r="L17" s="40">
        <v>2</v>
      </c>
      <c r="M17" s="50" t="s">
        <v>214</v>
      </c>
      <c r="N17" s="40">
        <v>1</v>
      </c>
      <c r="O17" s="40">
        <v>2</v>
      </c>
      <c r="P17" s="40">
        <v>2</v>
      </c>
      <c r="Q17" s="82"/>
      <c r="R17" s="73"/>
      <c r="S17" s="73"/>
    </row>
    <row r="18" spans="1:19" ht="54" x14ac:dyDescent="0.3">
      <c r="A18" s="56">
        <v>13</v>
      </c>
      <c r="B18" s="667"/>
      <c r="C18" s="668"/>
      <c r="D18" s="55" t="s">
        <v>244</v>
      </c>
      <c r="E18" s="54" t="s">
        <v>190</v>
      </c>
      <c r="F18" s="40" t="s">
        <v>208</v>
      </c>
      <c r="G18" s="52" t="s">
        <v>197</v>
      </c>
      <c r="H18" s="52" t="s">
        <v>232</v>
      </c>
      <c r="I18" s="50" t="s">
        <v>175</v>
      </c>
      <c r="J18" s="40">
        <v>1</v>
      </c>
      <c r="K18" s="40">
        <v>3</v>
      </c>
      <c r="L18" s="40">
        <v>3</v>
      </c>
      <c r="M18" s="50" t="s">
        <v>215</v>
      </c>
      <c r="N18" s="40">
        <v>1</v>
      </c>
      <c r="O18" s="40">
        <v>3</v>
      </c>
      <c r="P18" s="40">
        <v>3</v>
      </c>
      <c r="Q18" s="82"/>
      <c r="R18" s="73"/>
      <c r="S18" s="73"/>
    </row>
    <row r="19" spans="1:19" ht="40.5" x14ac:dyDescent="0.3">
      <c r="A19" s="2">
        <v>14</v>
      </c>
      <c r="B19" s="667"/>
      <c r="C19" s="53" t="s">
        <v>248</v>
      </c>
      <c r="D19" s="54" t="s">
        <v>193</v>
      </c>
      <c r="E19" s="54" t="s">
        <v>190</v>
      </c>
      <c r="F19" s="40" t="s">
        <v>209</v>
      </c>
      <c r="G19" s="52" t="s">
        <v>51</v>
      </c>
      <c r="H19" s="52" t="s">
        <v>198</v>
      </c>
      <c r="I19" s="50" t="s">
        <v>257</v>
      </c>
      <c r="J19" s="40">
        <v>1</v>
      </c>
      <c r="K19" s="40">
        <v>3</v>
      </c>
      <c r="L19" s="40">
        <v>3</v>
      </c>
      <c r="M19" s="50" t="s">
        <v>216</v>
      </c>
      <c r="N19" s="40">
        <v>1</v>
      </c>
      <c r="O19" s="40">
        <v>3</v>
      </c>
      <c r="P19" s="40">
        <v>3</v>
      </c>
      <c r="Q19" s="82"/>
      <c r="R19" s="73"/>
      <c r="S19" s="73"/>
    </row>
    <row r="20" spans="1:19" ht="40.5" x14ac:dyDescent="0.3">
      <c r="A20" s="56">
        <v>15</v>
      </c>
      <c r="B20" s="667"/>
      <c r="C20" s="53"/>
      <c r="D20" s="54" t="s">
        <v>193</v>
      </c>
      <c r="E20" s="54" t="s">
        <v>190</v>
      </c>
      <c r="F20" s="40" t="s">
        <v>204</v>
      </c>
      <c r="G20" s="57" t="s">
        <v>195</v>
      </c>
      <c r="H20" s="52" t="s">
        <v>233</v>
      </c>
      <c r="I20" s="50" t="s">
        <v>258</v>
      </c>
      <c r="J20" s="40">
        <v>3</v>
      </c>
      <c r="K20" s="40">
        <v>2</v>
      </c>
      <c r="L20" s="40">
        <v>6</v>
      </c>
      <c r="M20" s="50" t="s">
        <v>218</v>
      </c>
      <c r="N20" s="40">
        <v>2</v>
      </c>
      <c r="O20" s="40">
        <v>2</v>
      </c>
      <c r="P20" s="40">
        <v>4</v>
      </c>
      <c r="Q20" s="73"/>
      <c r="R20" s="73"/>
      <c r="S20" s="73"/>
    </row>
    <row r="21" spans="1:19" ht="40.5" x14ac:dyDescent="0.3">
      <c r="A21" s="2">
        <v>16</v>
      </c>
      <c r="B21" s="667"/>
      <c r="C21" s="53" t="s">
        <v>249</v>
      </c>
      <c r="D21" s="54" t="s">
        <v>193</v>
      </c>
      <c r="E21" s="54" t="s">
        <v>190</v>
      </c>
      <c r="F21" s="40" t="s">
        <v>204</v>
      </c>
      <c r="G21" s="52" t="s">
        <v>51</v>
      </c>
      <c r="H21" s="52" t="s">
        <v>198</v>
      </c>
      <c r="I21" s="50" t="s">
        <v>257</v>
      </c>
      <c r="J21" s="40">
        <v>1</v>
      </c>
      <c r="K21" s="40">
        <v>3</v>
      </c>
      <c r="L21" s="40">
        <v>3</v>
      </c>
      <c r="M21" s="50" t="s">
        <v>216</v>
      </c>
      <c r="N21" s="40">
        <v>1</v>
      </c>
      <c r="O21" s="40">
        <v>3</v>
      </c>
      <c r="P21" s="40">
        <v>3</v>
      </c>
      <c r="Q21" s="73"/>
      <c r="R21" s="73"/>
      <c r="S21" s="73"/>
    </row>
    <row r="22" spans="1:19" ht="40.5" x14ac:dyDescent="0.3">
      <c r="A22" s="56">
        <v>17</v>
      </c>
      <c r="B22" s="667"/>
      <c r="C22" s="53"/>
      <c r="D22" s="54" t="s">
        <v>193</v>
      </c>
      <c r="E22" s="54" t="s">
        <v>190</v>
      </c>
      <c r="F22" s="40" t="s">
        <v>204</v>
      </c>
      <c r="G22" s="57" t="s">
        <v>195</v>
      </c>
      <c r="H22" s="52" t="s">
        <v>233</v>
      </c>
      <c r="I22" s="50" t="s">
        <v>258</v>
      </c>
      <c r="J22" s="40">
        <v>3</v>
      </c>
      <c r="K22" s="40">
        <v>2</v>
      </c>
      <c r="L22" s="40">
        <v>6</v>
      </c>
      <c r="M22" s="50" t="s">
        <v>218</v>
      </c>
      <c r="N22" s="40">
        <v>2</v>
      </c>
      <c r="O22" s="40">
        <v>2</v>
      </c>
      <c r="P22" s="40">
        <v>4</v>
      </c>
      <c r="Q22" s="73"/>
      <c r="R22" s="73"/>
      <c r="S22" s="73"/>
    </row>
    <row r="23" spans="1:19" ht="27" x14ac:dyDescent="0.3">
      <c r="A23" s="2">
        <v>18</v>
      </c>
      <c r="B23" s="667"/>
      <c r="C23" s="53"/>
      <c r="D23" s="54" t="s">
        <v>250</v>
      </c>
      <c r="E23" s="54" t="s">
        <v>190</v>
      </c>
      <c r="F23" s="40" t="s">
        <v>205</v>
      </c>
      <c r="G23" s="52" t="s">
        <v>51</v>
      </c>
      <c r="H23" s="52" t="s">
        <v>235</v>
      </c>
      <c r="I23" s="50" t="s">
        <v>212</v>
      </c>
      <c r="J23" s="40">
        <v>1</v>
      </c>
      <c r="K23" s="40">
        <v>3</v>
      </c>
      <c r="L23" s="40">
        <v>3</v>
      </c>
      <c r="M23" s="50" t="s">
        <v>225</v>
      </c>
      <c r="N23" s="40">
        <v>1</v>
      </c>
      <c r="O23" s="40">
        <v>3</v>
      </c>
      <c r="P23" s="40">
        <v>3</v>
      </c>
      <c r="Q23" s="73"/>
      <c r="R23" s="73"/>
      <c r="S23" s="73"/>
    </row>
    <row r="24" spans="1:19" ht="54" x14ac:dyDescent="0.3">
      <c r="A24" s="56">
        <v>19</v>
      </c>
      <c r="B24" s="667"/>
      <c r="C24" s="53" t="s">
        <v>251</v>
      </c>
      <c r="D24" s="55" t="s">
        <v>244</v>
      </c>
      <c r="E24" s="54" t="s">
        <v>190</v>
      </c>
      <c r="F24" s="40" t="s">
        <v>206</v>
      </c>
      <c r="G24" s="52" t="s">
        <v>51</v>
      </c>
      <c r="H24" s="52" t="s">
        <v>198</v>
      </c>
      <c r="I24" s="50" t="s">
        <v>257</v>
      </c>
      <c r="J24" s="40">
        <v>1</v>
      </c>
      <c r="K24" s="40">
        <v>3</v>
      </c>
      <c r="L24" s="40">
        <v>3</v>
      </c>
      <c r="M24" s="50" t="s">
        <v>216</v>
      </c>
      <c r="N24" s="40">
        <v>1</v>
      </c>
      <c r="O24" s="40">
        <v>3</v>
      </c>
      <c r="P24" s="40">
        <v>3</v>
      </c>
      <c r="Q24" s="73"/>
      <c r="R24" s="73"/>
      <c r="S24" s="73"/>
    </row>
    <row r="25" spans="1:19" ht="54" x14ac:dyDescent="0.3">
      <c r="A25" s="2">
        <v>20</v>
      </c>
      <c r="B25" s="667"/>
      <c r="C25" s="53"/>
      <c r="D25" s="55" t="s">
        <v>244</v>
      </c>
      <c r="E25" s="54" t="s">
        <v>190</v>
      </c>
      <c r="F25" s="40" t="s">
        <v>203</v>
      </c>
      <c r="G25" s="57" t="s">
        <v>195</v>
      </c>
      <c r="H25" s="52" t="s">
        <v>234</v>
      </c>
      <c r="I25" s="50" t="s">
        <v>259</v>
      </c>
      <c r="J25" s="40">
        <v>2</v>
      </c>
      <c r="K25" s="40">
        <v>4</v>
      </c>
      <c r="L25" s="40">
        <v>8</v>
      </c>
      <c r="M25" s="50" t="s">
        <v>224</v>
      </c>
      <c r="N25" s="40">
        <v>2</v>
      </c>
      <c r="O25" s="40">
        <v>4</v>
      </c>
      <c r="P25" s="40">
        <v>8</v>
      </c>
      <c r="Q25" s="82"/>
      <c r="R25" s="73"/>
      <c r="S25" s="73"/>
    </row>
    <row r="26" spans="1:19" ht="40.5" x14ac:dyDescent="0.3">
      <c r="A26" s="56">
        <v>21</v>
      </c>
      <c r="B26" s="667"/>
      <c r="C26" s="53" t="s">
        <v>252</v>
      </c>
      <c r="D26" s="54" t="s">
        <v>193</v>
      </c>
      <c r="E26" s="54" t="s">
        <v>190</v>
      </c>
      <c r="F26" s="40" t="s">
        <v>205</v>
      </c>
      <c r="G26" s="52" t="s">
        <v>51</v>
      </c>
      <c r="H26" s="52" t="s">
        <v>198</v>
      </c>
      <c r="I26" s="50" t="s">
        <v>257</v>
      </c>
      <c r="J26" s="40">
        <v>1</v>
      </c>
      <c r="K26" s="40">
        <v>3</v>
      </c>
      <c r="L26" s="40">
        <v>3</v>
      </c>
      <c r="M26" s="50" t="s">
        <v>216</v>
      </c>
      <c r="N26" s="40">
        <v>1</v>
      </c>
      <c r="O26" s="40">
        <v>3</v>
      </c>
      <c r="P26" s="40">
        <v>3</v>
      </c>
      <c r="Q26" s="73"/>
      <c r="R26" s="73"/>
      <c r="S26" s="73"/>
    </row>
    <row r="27" spans="1:19" ht="40.5" x14ac:dyDescent="0.3">
      <c r="A27" s="2">
        <v>22</v>
      </c>
      <c r="B27" s="668"/>
      <c r="C27" s="53"/>
      <c r="D27" s="54" t="s">
        <v>193</v>
      </c>
      <c r="E27" s="54" t="s">
        <v>190</v>
      </c>
      <c r="F27" s="40" t="s">
        <v>210</v>
      </c>
      <c r="G27" s="57" t="s">
        <v>195</v>
      </c>
      <c r="H27" s="52" t="s">
        <v>233</v>
      </c>
      <c r="I27" s="50" t="s">
        <v>258</v>
      </c>
      <c r="J27" s="40">
        <v>3</v>
      </c>
      <c r="K27" s="40">
        <v>2</v>
      </c>
      <c r="L27" s="40">
        <v>6</v>
      </c>
      <c r="M27" s="50" t="s">
        <v>218</v>
      </c>
      <c r="N27" s="40">
        <v>2</v>
      </c>
      <c r="O27" s="40">
        <v>2</v>
      </c>
      <c r="P27" s="40">
        <v>4</v>
      </c>
      <c r="Q27" s="40"/>
      <c r="R27" s="40"/>
      <c r="S27" s="40"/>
    </row>
    <row r="28" spans="1:19" ht="40.5" x14ac:dyDescent="0.3">
      <c r="A28" s="56">
        <v>23</v>
      </c>
      <c r="B28" s="666" t="s">
        <v>227</v>
      </c>
      <c r="C28" s="53" t="s">
        <v>253</v>
      </c>
      <c r="D28" s="54" t="s">
        <v>193</v>
      </c>
      <c r="E28" s="54" t="s">
        <v>190</v>
      </c>
      <c r="F28" s="40">
        <v>1.1000000000000001</v>
      </c>
      <c r="G28" s="52" t="s">
        <v>51</v>
      </c>
      <c r="H28" s="52" t="s">
        <v>198</v>
      </c>
      <c r="I28" s="50" t="s">
        <v>257</v>
      </c>
      <c r="J28" s="40">
        <v>1</v>
      </c>
      <c r="K28" s="40">
        <v>3</v>
      </c>
      <c r="L28" s="40">
        <v>3</v>
      </c>
      <c r="M28" s="50" t="s">
        <v>216</v>
      </c>
      <c r="N28" s="40">
        <v>1</v>
      </c>
      <c r="O28" s="40">
        <v>3</v>
      </c>
      <c r="P28" s="40">
        <v>3</v>
      </c>
      <c r="Q28" s="73"/>
      <c r="R28" s="73"/>
      <c r="S28" s="73"/>
    </row>
    <row r="29" spans="1:19" ht="40.5" x14ac:dyDescent="0.3">
      <c r="A29" s="2">
        <v>24</v>
      </c>
      <c r="B29" s="667"/>
      <c r="C29" s="53"/>
      <c r="D29" s="54" t="s">
        <v>193</v>
      </c>
      <c r="E29" s="54" t="s">
        <v>190</v>
      </c>
      <c r="F29" s="40" t="s">
        <v>207</v>
      </c>
      <c r="G29" s="57" t="s">
        <v>195</v>
      </c>
      <c r="H29" s="52" t="s">
        <v>233</v>
      </c>
      <c r="I29" s="50" t="s">
        <v>258</v>
      </c>
      <c r="J29" s="40">
        <v>3</v>
      </c>
      <c r="K29" s="40">
        <v>2</v>
      </c>
      <c r="L29" s="40">
        <v>6</v>
      </c>
      <c r="M29" s="50" t="s">
        <v>218</v>
      </c>
      <c r="N29" s="40">
        <v>2</v>
      </c>
      <c r="O29" s="40">
        <v>2</v>
      </c>
      <c r="P29" s="40">
        <v>4</v>
      </c>
      <c r="Q29" s="73"/>
      <c r="R29" s="73"/>
      <c r="S29" s="73"/>
    </row>
    <row r="30" spans="1:19" ht="37.5" customHeight="1" x14ac:dyDescent="0.3">
      <c r="A30" s="56">
        <v>25</v>
      </c>
      <c r="B30" s="667"/>
      <c r="C30" s="58" t="s">
        <v>254</v>
      </c>
      <c r="D30" s="54" t="s">
        <v>192</v>
      </c>
      <c r="E30" s="54" t="s">
        <v>190</v>
      </c>
      <c r="F30" s="40" t="s">
        <v>205</v>
      </c>
      <c r="G30" s="52" t="s">
        <v>57</v>
      </c>
      <c r="H30" s="52" t="s">
        <v>200</v>
      </c>
      <c r="I30" s="50" t="s">
        <v>260</v>
      </c>
      <c r="J30" s="40">
        <v>2</v>
      </c>
      <c r="K30" s="40">
        <v>2</v>
      </c>
      <c r="L30" s="40">
        <v>4</v>
      </c>
      <c r="M30" s="50" t="s">
        <v>219</v>
      </c>
      <c r="N30" s="40">
        <v>2</v>
      </c>
      <c r="O30" s="40">
        <v>1</v>
      </c>
      <c r="P30" s="40">
        <v>2</v>
      </c>
      <c r="Q30" s="73"/>
      <c r="R30" s="73"/>
      <c r="S30" s="73"/>
    </row>
    <row r="31" spans="1:19" ht="37.5" customHeight="1" x14ac:dyDescent="0.3">
      <c r="A31" s="2">
        <v>26</v>
      </c>
      <c r="B31" s="668"/>
      <c r="C31" s="58" t="s">
        <v>255</v>
      </c>
      <c r="D31" s="54" t="s">
        <v>192</v>
      </c>
      <c r="E31" s="54" t="s">
        <v>190</v>
      </c>
      <c r="F31" s="40" t="s">
        <v>211</v>
      </c>
      <c r="G31" s="52" t="s">
        <v>57</v>
      </c>
      <c r="H31" s="52" t="s">
        <v>200</v>
      </c>
      <c r="I31" s="50" t="s">
        <v>260</v>
      </c>
      <c r="J31" s="40">
        <v>2</v>
      </c>
      <c r="K31" s="40">
        <v>2</v>
      </c>
      <c r="L31" s="40">
        <v>4</v>
      </c>
      <c r="M31" s="50" t="s">
        <v>219</v>
      </c>
      <c r="N31" s="40">
        <v>2</v>
      </c>
      <c r="O31" s="40">
        <v>1</v>
      </c>
      <c r="P31" s="40">
        <v>2</v>
      </c>
      <c r="Q31" s="73"/>
      <c r="R31" s="73"/>
      <c r="S31" s="73"/>
    </row>
    <row r="32" spans="1:19" ht="40.5" x14ac:dyDescent="0.3">
      <c r="A32" s="56">
        <v>27</v>
      </c>
      <c r="B32" s="666" t="s">
        <v>202</v>
      </c>
      <c r="C32" s="53" t="s">
        <v>256</v>
      </c>
      <c r="D32" s="54" t="s">
        <v>194</v>
      </c>
      <c r="E32" s="54" t="s">
        <v>190</v>
      </c>
      <c r="F32" s="40">
        <v>4.0999999999999996</v>
      </c>
      <c r="G32" s="52" t="s">
        <v>61</v>
      </c>
      <c r="H32" s="52" t="s">
        <v>236</v>
      </c>
      <c r="I32" s="50" t="s">
        <v>201</v>
      </c>
      <c r="J32" s="40">
        <v>2</v>
      </c>
      <c r="K32" s="40">
        <v>2</v>
      </c>
      <c r="L32" s="40">
        <v>4</v>
      </c>
      <c r="M32" s="50" t="s">
        <v>261</v>
      </c>
      <c r="N32" s="40">
        <v>2</v>
      </c>
      <c r="O32" s="40">
        <v>2</v>
      </c>
      <c r="P32" s="40">
        <v>4</v>
      </c>
      <c r="Q32" s="73"/>
      <c r="R32" s="73"/>
      <c r="S32" s="73"/>
    </row>
    <row r="33" spans="1:19" ht="27" x14ac:dyDescent="0.3">
      <c r="A33" s="2">
        <v>28</v>
      </c>
      <c r="B33" s="667"/>
      <c r="C33" s="53"/>
      <c r="D33" s="54" t="s">
        <v>194</v>
      </c>
      <c r="E33" s="54" t="s">
        <v>190</v>
      </c>
      <c r="F33" s="40" t="s">
        <v>207</v>
      </c>
      <c r="G33" s="52" t="s">
        <v>63</v>
      </c>
      <c r="H33" s="52" t="s">
        <v>237</v>
      </c>
      <c r="I33" s="50" t="s">
        <v>262</v>
      </c>
      <c r="J33" s="40">
        <v>2</v>
      </c>
      <c r="K33" s="40">
        <v>2</v>
      </c>
      <c r="L33" s="40">
        <v>4</v>
      </c>
      <c r="M33" s="50" t="s">
        <v>217</v>
      </c>
      <c r="N33" s="40">
        <v>2</v>
      </c>
      <c r="O33" s="40">
        <v>2</v>
      </c>
      <c r="P33" s="40">
        <v>4</v>
      </c>
      <c r="Q33" s="73"/>
      <c r="R33" s="73"/>
      <c r="S33" s="73"/>
    </row>
    <row r="34" spans="1:19" ht="40.5" x14ac:dyDescent="0.3">
      <c r="A34" s="56">
        <v>29</v>
      </c>
      <c r="B34" s="668"/>
      <c r="C34" s="53"/>
      <c r="D34" s="54" t="s">
        <v>194</v>
      </c>
      <c r="E34" s="54" t="s">
        <v>190</v>
      </c>
      <c r="F34" s="40">
        <v>1.2</v>
      </c>
      <c r="G34" s="52" t="s">
        <v>196</v>
      </c>
      <c r="H34" s="52" t="s">
        <v>238</v>
      </c>
      <c r="I34" s="50" t="s">
        <v>201</v>
      </c>
      <c r="J34" s="40">
        <v>2</v>
      </c>
      <c r="K34" s="40">
        <v>2</v>
      </c>
      <c r="L34" s="40">
        <v>4</v>
      </c>
      <c r="M34" s="50" t="s">
        <v>220</v>
      </c>
      <c r="N34" s="40">
        <v>2</v>
      </c>
      <c r="O34" s="40">
        <v>2</v>
      </c>
      <c r="P34" s="40">
        <v>4</v>
      </c>
      <c r="Q34" s="73"/>
      <c r="R34" s="73"/>
      <c r="S34" s="73"/>
    </row>
    <row r="35" spans="1:19" ht="25.15" customHeight="1" x14ac:dyDescent="0.3">
      <c r="A35" s="593" t="s">
        <v>184</v>
      </c>
      <c r="B35" s="594"/>
      <c r="C35" s="595"/>
      <c r="D35" s="602" t="s">
        <v>185</v>
      </c>
      <c r="E35" s="603"/>
      <c r="F35" s="604"/>
      <c r="G35" s="605"/>
      <c r="H35" s="605"/>
      <c r="I35" s="605"/>
      <c r="J35" s="605"/>
      <c r="K35" s="605"/>
      <c r="L35" s="605"/>
      <c r="M35" s="606"/>
      <c r="N35" s="47" t="s">
        <v>186</v>
      </c>
      <c r="O35" s="48"/>
      <c r="P35" s="48"/>
      <c r="Q35" s="48"/>
      <c r="R35" s="48"/>
      <c r="S35" s="49"/>
    </row>
    <row r="36" spans="1:19" ht="25.15" customHeight="1" x14ac:dyDescent="0.3">
      <c r="A36" s="596"/>
      <c r="B36" s="597"/>
      <c r="C36" s="598"/>
      <c r="D36" s="602" t="s">
        <v>187</v>
      </c>
      <c r="E36" s="603"/>
      <c r="F36" s="604"/>
      <c r="G36" s="605"/>
      <c r="H36" s="605"/>
      <c r="I36" s="605"/>
      <c r="J36" s="605"/>
      <c r="K36" s="605"/>
      <c r="L36" s="605"/>
      <c r="M36" s="606"/>
      <c r="N36" s="47" t="s">
        <v>186</v>
      </c>
      <c r="O36" s="48"/>
      <c r="P36" s="48"/>
      <c r="Q36" s="48"/>
      <c r="R36" s="48"/>
      <c r="S36" s="49"/>
    </row>
    <row r="37" spans="1:19" ht="25.15" customHeight="1" x14ac:dyDescent="0.3">
      <c r="A37" s="596"/>
      <c r="B37" s="597"/>
      <c r="C37" s="598"/>
      <c r="D37" s="602" t="s">
        <v>129</v>
      </c>
      <c r="E37" s="603"/>
      <c r="F37" s="604"/>
      <c r="G37" s="605"/>
      <c r="H37" s="605"/>
      <c r="I37" s="605"/>
      <c r="J37" s="605"/>
      <c r="K37" s="605"/>
      <c r="L37" s="605"/>
      <c r="M37" s="606"/>
      <c r="N37" s="47" t="s">
        <v>186</v>
      </c>
      <c r="O37" s="48"/>
      <c r="P37" s="48"/>
      <c r="Q37" s="48"/>
      <c r="R37" s="48"/>
      <c r="S37" s="49"/>
    </row>
    <row r="38" spans="1:19" ht="25.15" customHeight="1" x14ac:dyDescent="0.3">
      <c r="A38" s="596"/>
      <c r="B38" s="597"/>
      <c r="C38" s="598"/>
      <c r="D38" s="602" t="s">
        <v>188</v>
      </c>
      <c r="E38" s="603"/>
      <c r="F38" s="604"/>
      <c r="G38" s="605"/>
      <c r="H38" s="605"/>
      <c r="I38" s="605"/>
      <c r="J38" s="605"/>
      <c r="K38" s="605"/>
      <c r="L38" s="605"/>
      <c r="M38" s="606"/>
      <c r="N38" s="47" t="s">
        <v>186</v>
      </c>
      <c r="O38" s="48"/>
      <c r="P38" s="48"/>
      <c r="Q38" s="48"/>
      <c r="R38" s="48"/>
      <c r="S38" s="49"/>
    </row>
    <row r="39" spans="1:19" ht="25.15" customHeight="1" x14ac:dyDescent="0.3">
      <c r="A39" s="599"/>
      <c r="B39" s="600"/>
      <c r="C39" s="601"/>
      <c r="D39" s="602" t="s">
        <v>189</v>
      </c>
      <c r="E39" s="603"/>
      <c r="F39" s="604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6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389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56">
        <v>1</v>
      </c>
      <c r="B6" s="666" t="s">
        <v>17</v>
      </c>
      <c r="C6" s="53" t="s">
        <v>285</v>
      </c>
      <c r="D6" s="54" t="s">
        <v>392</v>
      </c>
      <c r="E6" s="54" t="s">
        <v>190</v>
      </c>
      <c r="F6" s="40">
        <v>1.3</v>
      </c>
      <c r="G6" s="83" t="s">
        <v>195</v>
      </c>
      <c r="H6" s="53" t="s">
        <v>393</v>
      </c>
      <c r="I6" s="50" t="s">
        <v>175</v>
      </c>
      <c r="J6" s="54">
        <v>2</v>
      </c>
      <c r="K6" s="54">
        <v>3</v>
      </c>
      <c r="L6" s="40">
        <v>6</v>
      </c>
      <c r="M6" s="52" t="s">
        <v>394</v>
      </c>
      <c r="N6" s="40">
        <v>2</v>
      </c>
      <c r="O6" s="40">
        <v>2</v>
      </c>
      <c r="P6" s="40">
        <v>4</v>
      </c>
      <c r="Q6" s="40" t="s">
        <v>269</v>
      </c>
      <c r="R6" s="40" t="s">
        <v>391</v>
      </c>
      <c r="S6" s="40" t="s">
        <v>270</v>
      </c>
    </row>
    <row r="7" spans="1:19" ht="40.5" x14ac:dyDescent="0.3">
      <c r="A7" s="2">
        <v>2</v>
      </c>
      <c r="B7" s="667"/>
      <c r="C7" s="53" t="s">
        <v>395</v>
      </c>
      <c r="D7" s="54" t="s">
        <v>243</v>
      </c>
      <c r="E7" s="54" t="s">
        <v>190</v>
      </c>
      <c r="F7" s="40">
        <v>4.0999999999999996</v>
      </c>
      <c r="G7" s="84" t="s">
        <v>196</v>
      </c>
      <c r="H7" s="53" t="s">
        <v>229</v>
      </c>
      <c r="I7" s="50" t="s">
        <v>175</v>
      </c>
      <c r="J7" s="54">
        <v>2</v>
      </c>
      <c r="K7" s="54">
        <v>3</v>
      </c>
      <c r="L7" s="40">
        <v>6</v>
      </c>
      <c r="M7" s="52" t="s">
        <v>396</v>
      </c>
      <c r="N7" s="40">
        <v>2</v>
      </c>
      <c r="O7" s="40">
        <v>2</v>
      </c>
      <c r="P7" s="40">
        <v>4</v>
      </c>
      <c r="Q7" s="73"/>
      <c r="R7" s="73"/>
      <c r="S7" s="73"/>
    </row>
    <row r="8" spans="1:19" ht="40.5" x14ac:dyDescent="0.3">
      <c r="A8" s="56">
        <v>3</v>
      </c>
      <c r="B8" s="668"/>
      <c r="C8" s="53" t="s">
        <v>397</v>
      </c>
      <c r="D8" s="55" t="s">
        <v>398</v>
      </c>
      <c r="E8" s="54" t="s">
        <v>190</v>
      </c>
      <c r="F8" s="40">
        <v>4.2</v>
      </c>
      <c r="G8" s="84" t="s">
        <v>197</v>
      </c>
      <c r="H8" s="53" t="s">
        <v>230</v>
      </c>
      <c r="I8" s="50" t="s">
        <v>175</v>
      </c>
      <c r="J8" s="54">
        <v>2</v>
      </c>
      <c r="K8" s="54">
        <v>3</v>
      </c>
      <c r="L8" s="40">
        <v>6</v>
      </c>
      <c r="M8" s="52" t="s">
        <v>399</v>
      </c>
      <c r="N8" s="40">
        <v>2</v>
      </c>
      <c r="O8" s="40">
        <v>2</v>
      </c>
      <c r="P8" s="40">
        <v>4</v>
      </c>
      <c r="Q8" s="73"/>
      <c r="R8" s="73"/>
      <c r="S8" s="73"/>
    </row>
    <row r="9" spans="1:19" ht="40.5" x14ac:dyDescent="0.3">
      <c r="A9" s="2">
        <v>4</v>
      </c>
      <c r="B9" s="666" t="s">
        <v>400</v>
      </c>
      <c r="C9" s="53" t="s">
        <v>401</v>
      </c>
      <c r="D9" s="55" t="s">
        <v>193</v>
      </c>
      <c r="E9" s="54" t="s">
        <v>190</v>
      </c>
      <c r="F9" s="40">
        <v>1.1000000000000001</v>
      </c>
      <c r="G9" s="83" t="s">
        <v>51</v>
      </c>
      <c r="H9" s="53" t="s">
        <v>198</v>
      </c>
      <c r="I9" s="50" t="s">
        <v>402</v>
      </c>
      <c r="J9" s="54">
        <v>2</v>
      </c>
      <c r="K9" s="54">
        <v>3</v>
      </c>
      <c r="L9" s="40">
        <v>6</v>
      </c>
      <c r="M9" s="52" t="s">
        <v>403</v>
      </c>
      <c r="N9" s="40">
        <v>2</v>
      </c>
      <c r="O9" s="40">
        <v>2</v>
      </c>
      <c r="P9" s="40">
        <v>4</v>
      </c>
      <c r="Q9" s="73"/>
      <c r="R9" s="73"/>
      <c r="S9" s="73"/>
    </row>
    <row r="10" spans="1:19" ht="40.5" x14ac:dyDescent="0.3">
      <c r="A10" s="56">
        <v>5</v>
      </c>
      <c r="B10" s="667"/>
      <c r="C10" s="53" t="s">
        <v>404</v>
      </c>
      <c r="D10" s="55" t="s">
        <v>193</v>
      </c>
      <c r="E10" s="54" t="s">
        <v>190</v>
      </c>
      <c r="F10" s="40">
        <v>1.3</v>
      </c>
      <c r="G10" s="83" t="s">
        <v>195</v>
      </c>
      <c r="H10" s="53" t="s">
        <v>405</v>
      </c>
      <c r="I10" s="50" t="s">
        <v>406</v>
      </c>
      <c r="J10" s="54">
        <v>3</v>
      </c>
      <c r="K10" s="54">
        <v>2</v>
      </c>
      <c r="L10" s="40">
        <v>6</v>
      </c>
      <c r="M10" s="52" t="s">
        <v>407</v>
      </c>
      <c r="N10" s="40">
        <v>2</v>
      </c>
      <c r="O10" s="40">
        <v>2</v>
      </c>
      <c r="P10" s="40">
        <v>4</v>
      </c>
      <c r="Q10" s="73"/>
      <c r="R10" s="73"/>
      <c r="S10" s="73"/>
    </row>
    <row r="11" spans="1:19" ht="40.5" x14ac:dyDescent="0.3">
      <c r="A11" s="2">
        <v>6</v>
      </c>
      <c r="B11" s="667"/>
      <c r="C11" s="53" t="s">
        <v>297</v>
      </c>
      <c r="D11" s="54" t="s">
        <v>193</v>
      </c>
      <c r="E11" s="54" t="s">
        <v>190</v>
      </c>
      <c r="F11" s="40">
        <v>1.3</v>
      </c>
      <c r="G11" s="83" t="s">
        <v>195</v>
      </c>
      <c r="H11" s="53" t="s">
        <v>405</v>
      </c>
      <c r="I11" s="50" t="s">
        <v>406</v>
      </c>
      <c r="J11" s="54">
        <v>3</v>
      </c>
      <c r="K11" s="54">
        <v>2</v>
      </c>
      <c r="L11" s="40">
        <v>6</v>
      </c>
      <c r="M11" s="52" t="s">
        <v>407</v>
      </c>
      <c r="N11" s="40">
        <v>2</v>
      </c>
      <c r="O11" s="40">
        <v>2</v>
      </c>
      <c r="P11" s="40">
        <v>4</v>
      </c>
      <c r="Q11" s="73"/>
      <c r="R11" s="73"/>
      <c r="S11" s="73"/>
    </row>
    <row r="12" spans="1:19" ht="54" x14ac:dyDescent="0.3">
      <c r="A12" s="56">
        <v>7</v>
      </c>
      <c r="B12" s="667"/>
      <c r="C12" s="53" t="s">
        <v>408</v>
      </c>
      <c r="D12" s="55" t="s">
        <v>409</v>
      </c>
      <c r="E12" s="54" t="s">
        <v>190</v>
      </c>
      <c r="F12" s="40">
        <v>1.3</v>
      </c>
      <c r="G12" s="83" t="s">
        <v>195</v>
      </c>
      <c r="H12" s="53" t="s">
        <v>410</v>
      </c>
      <c r="I12" s="50" t="s">
        <v>411</v>
      </c>
      <c r="J12" s="54">
        <v>3</v>
      </c>
      <c r="K12" s="54">
        <v>3</v>
      </c>
      <c r="L12" s="40">
        <v>9</v>
      </c>
      <c r="M12" s="52" t="s">
        <v>412</v>
      </c>
      <c r="N12" s="40">
        <v>2</v>
      </c>
      <c r="O12" s="40">
        <v>2</v>
      </c>
      <c r="P12" s="40">
        <v>4</v>
      </c>
      <c r="Q12" s="73"/>
      <c r="R12" s="73"/>
      <c r="S12" s="73"/>
    </row>
    <row r="13" spans="1:19" ht="39" customHeight="1" x14ac:dyDescent="0.3">
      <c r="A13" s="2">
        <v>8</v>
      </c>
      <c r="B13" s="667"/>
      <c r="C13" s="53" t="s">
        <v>413</v>
      </c>
      <c r="D13" s="55" t="s">
        <v>192</v>
      </c>
      <c r="E13" s="54" t="s">
        <v>190</v>
      </c>
      <c r="F13" s="40">
        <v>7.1</v>
      </c>
      <c r="G13" s="84" t="s">
        <v>414</v>
      </c>
      <c r="H13" s="53" t="s">
        <v>415</v>
      </c>
      <c r="I13" s="50" t="s">
        <v>201</v>
      </c>
      <c r="J13" s="54">
        <v>2</v>
      </c>
      <c r="K13" s="54">
        <v>2</v>
      </c>
      <c r="L13" s="40">
        <v>4</v>
      </c>
      <c r="M13" s="52" t="s">
        <v>416</v>
      </c>
      <c r="N13" s="40">
        <v>2</v>
      </c>
      <c r="O13" s="40">
        <v>2</v>
      </c>
      <c r="P13" s="40">
        <v>4</v>
      </c>
      <c r="Q13" s="73"/>
      <c r="R13" s="73"/>
      <c r="S13" s="73"/>
    </row>
    <row r="14" spans="1:19" ht="40.5" x14ac:dyDescent="0.3">
      <c r="A14" s="56">
        <v>9</v>
      </c>
      <c r="B14" s="667"/>
      <c r="C14" s="53" t="s">
        <v>417</v>
      </c>
      <c r="D14" s="55" t="s">
        <v>193</v>
      </c>
      <c r="E14" s="54" t="s">
        <v>190</v>
      </c>
      <c r="F14" s="40">
        <v>1.1000000000000001</v>
      </c>
      <c r="G14" s="83" t="s">
        <v>51</v>
      </c>
      <c r="H14" s="53" t="s">
        <v>198</v>
      </c>
      <c r="I14" s="50" t="s">
        <v>402</v>
      </c>
      <c r="J14" s="54">
        <v>2</v>
      </c>
      <c r="K14" s="54">
        <v>3</v>
      </c>
      <c r="L14" s="40">
        <v>6</v>
      </c>
      <c r="M14" s="52" t="s">
        <v>403</v>
      </c>
      <c r="N14" s="40">
        <v>2</v>
      </c>
      <c r="O14" s="40">
        <v>2</v>
      </c>
      <c r="P14" s="40">
        <v>4</v>
      </c>
      <c r="Q14" s="82"/>
      <c r="R14" s="73"/>
      <c r="S14" s="73"/>
    </row>
    <row r="15" spans="1:19" ht="41.25" customHeight="1" x14ac:dyDescent="0.3">
      <c r="A15" s="2">
        <v>10</v>
      </c>
      <c r="B15" s="667"/>
      <c r="C15" s="53" t="s">
        <v>418</v>
      </c>
      <c r="D15" s="55" t="s">
        <v>193</v>
      </c>
      <c r="E15" s="54" t="s">
        <v>190</v>
      </c>
      <c r="F15" s="40">
        <v>3.4</v>
      </c>
      <c r="G15" s="84" t="s">
        <v>63</v>
      </c>
      <c r="H15" s="53" t="s">
        <v>419</v>
      </c>
      <c r="I15" s="50" t="s">
        <v>201</v>
      </c>
      <c r="J15" s="54">
        <v>2</v>
      </c>
      <c r="K15" s="54">
        <v>3</v>
      </c>
      <c r="L15" s="40">
        <v>6</v>
      </c>
      <c r="M15" s="52" t="s">
        <v>420</v>
      </c>
      <c r="N15" s="40">
        <v>2</v>
      </c>
      <c r="O15" s="40">
        <v>2</v>
      </c>
      <c r="P15" s="40">
        <v>4</v>
      </c>
      <c r="Q15" s="73"/>
      <c r="R15" s="73"/>
      <c r="S15" s="73"/>
    </row>
    <row r="16" spans="1:19" ht="40.5" x14ac:dyDescent="0.3">
      <c r="A16" s="56">
        <v>11</v>
      </c>
      <c r="B16" s="667"/>
      <c r="C16" s="53" t="s">
        <v>421</v>
      </c>
      <c r="D16" s="55" t="s">
        <v>193</v>
      </c>
      <c r="E16" s="54" t="s">
        <v>190</v>
      </c>
      <c r="F16" s="40">
        <v>1.1000000000000001</v>
      </c>
      <c r="G16" s="83" t="s">
        <v>51</v>
      </c>
      <c r="H16" s="53" t="s">
        <v>198</v>
      </c>
      <c r="I16" s="50" t="s">
        <v>402</v>
      </c>
      <c r="J16" s="54">
        <v>2</v>
      </c>
      <c r="K16" s="54">
        <v>3</v>
      </c>
      <c r="L16" s="40">
        <v>6</v>
      </c>
      <c r="M16" s="52" t="s">
        <v>403</v>
      </c>
      <c r="N16" s="40">
        <v>2</v>
      </c>
      <c r="O16" s="40">
        <v>2</v>
      </c>
      <c r="P16" s="40">
        <v>4</v>
      </c>
      <c r="Q16" s="82"/>
      <c r="R16" s="73"/>
      <c r="S16" s="73"/>
    </row>
    <row r="17" spans="1:19" ht="40.5" x14ac:dyDescent="0.3">
      <c r="A17" s="2">
        <v>12</v>
      </c>
      <c r="B17" s="667"/>
      <c r="C17" s="53" t="s">
        <v>422</v>
      </c>
      <c r="D17" s="55" t="s">
        <v>193</v>
      </c>
      <c r="E17" s="54" t="s">
        <v>190</v>
      </c>
      <c r="F17" s="40">
        <v>1.3</v>
      </c>
      <c r="G17" s="83" t="s">
        <v>195</v>
      </c>
      <c r="H17" s="53" t="s">
        <v>393</v>
      </c>
      <c r="I17" s="50" t="s">
        <v>406</v>
      </c>
      <c r="J17" s="54">
        <v>2</v>
      </c>
      <c r="K17" s="54">
        <v>3</v>
      </c>
      <c r="L17" s="40">
        <v>6</v>
      </c>
      <c r="M17" s="52" t="s">
        <v>407</v>
      </c>
      <c r="N17" s="40">
        <v>2</v>
      </c>
      <c r="O17" s="40">
        <v>2</v>
      </c>
      <c r="P17" s="40">
        <v>4</v>
      </c>
      <c r="Q17" s="82"/>
      <c r="R17" s="73"/>
      <c r="S17" s="73"/>
    </row>
    <row r="18" spans="1:19" ht="45" customHeight="1" x14ac:dyDescent="0.3">
      <c r="A18" s="56">
        <v>13</v>
      </c>
      <c r="B18" s="668"/>
      <c r="C18" s="53" t="s">
        <v>423</v>
      </c>
      <c r="D18" s="55" t="s">
        <v>192</v>
      </c>
      <c r="E18" s="54" t="s">
        <v>190</v>
      </c>
      <c r="F18" s="40">
        <v>3.4</v>
      </c>
      <c r="G18" s="84" t="s">
        <v>63</v>
      </c>
      <c r="H18" s="53" t="s">
        <v>419</v>
      </c>
      <c r="I18" s="50" t="s">
        <v>201</v>
      </c>
      <c r="J18" s="54">
        <v>2</v>
      </c>
      <c r="K18" s="54">
        <v>3</v>
      </c>
      <c r="L18" s="40">
        <v>6</v>
      </c>
      <c r="M18" s="52" t="s">
        <v>420</v>
      </c>
      <c r="N18" s="40">
        <v>2</v>
      </c>
      <c r="O18" s="40">
        <v>2</v>
      </c>
      <c r="P18" s="40">
        <v>4</v>
      </c>
      <c r="Q18" s="82"/>
      <c r="R18" s="73"/>
      <c r="S18" s="73"/>
    </row>
    <row r="19" spans="1:19" ht="27" x14ac:dyDescent="0.3">
      <c r="A19" s="2">
        <v>14</v>
      </c>
      <c r="B19" s="666" t="s">
        <v>227</v>
      </c>
      <c r="C19" s="53" t="s">
        <v>424</v>
      </c>
      <c r="D19" s="55" t="s">
        <v>193</v>
      </c>
      <c r="E19" s="54" t="s">
        <v>190</v>
      </c>
      <c r="F19" s="40">
        <v>1.2</v>
      </c>
      <c r="G19" s="84" t="s">
        <v>52</v>
      </c>
      <c r="H19" s="53" t="s">
        <v>425</v>
      </c>
      <c r="I19" s="50" t="s">
        <v>201</v>
      </c>
      <c r="J19" s="54">
        <v>2</v>
      </c>
      <c r="K19" s="54">
        <v>2</v>
      </c>
      <c r="L19" s="40">
        <v>4</v>
      </c>
      <c r="M19" s="52" t="s">
        <v>299</v>
      </c>
      <c r="N19" s="40">
        <v>2</v>
      </c>
      <c r="O19" s="40">
        <v>1</v>
      </c>
      <c r="P19" s="40">
        <v>2</v>
      </c>
      <c r="Q19" s="82"/>
      <c r="R19" s="73"/>
      <c r="S19" s="73"/>
    </row>
    <row r="20" spans="1:19" ht="40.5" x14ac:dyDescent="0.3">
      <c r="A20" s="56">
        <v>15</v>
      </c>
      <c r="B20" s="667"/>
      <c r="C20" s="53" t="s">
        <v>426</v>
      </c>
      <c r="D20" s="54" t="s">
        <v>193</v>
      </c>
      <c r="E20" s="54" t="s">
        <v>190</v>
      </c>
      <c r="F20" s="40">
        <v>1.3</v>
      </c>
      <c r="G20" s="83" t="s">
        <v>195</v>
      </c>
      <c r="H20" s="53" t="s">
        <v>405</v>
      </c>
      <c r="I20" s="50" t="s">
        <v>406</v>
      </c>
      <c r="J20" s="54">
        <v>2</v>
      </c>
      <c r="K20" s="54">
        <v>3</v>
      </c>
      <c r="L20" s="40">
        <v>6</v>
      </c>
      <c r="M20" s="52" t="s">
        <v>407</v>
      </c>
      <c r="N20" s="40">
        <v>2</v>
      </c>
      <c r="O20" s="40">
        <v>2</v>
      </c>
      <c r="P20" s="40">
        <v>4</v>
      </c>
      <c r="Q20" s="73"/>
      <c r="R20" s="73"/>
      <c r="S20" s="73"/>
    </row>
    <row r="21" spans="1:19" ht="40.5" x14ac:dyDescent="0.3">
      <c r="A21" s="2">
        <v>16</v>
      </c>
      <c r="B21" s="667"/>
      <c r="C21" s="53" t="s">
        <v>427</v>
      </c>
      <c r="D21" s="55" t="s">
        <v>193</v>
      </c>
      <c r="E21" s="54" t="s">
        <v>190</v>
      </c>
      <c r="F21" s="40">
        <v>2.1</v>
      </c>
      <c r="G21" s="84" t="s">
        <v>57</v>
      </c>
      <c r="H21" s="53" t="s">
        <v>200</v>
      </c>
      <c r="I21" s="50" t="s">
        <v>201</v>
      </c>
      <c r="J21" s="54">
        <v>2</v>
      </c>
      <c r="K21" s="54">
        <v>2</v>
      </c>
      <c r="L21" s="40">
        <v>4</v>
      </c>
      <c r="M21" s="52" t="s">
        <v>428</v>
      </c>
      <c r="N21" s="40">
        <v>2</v>
      </c>
      <c r="O21" s="40">
        <v>2</v>
      </c>
      <c r="P21" s="40">
        <v>4</v>
      </c>
      <c r="Q21" s="73"/>
      <c r="R21" s="73"/>
      <c r="S21" s="73"/>
    </row>
    <row r="22" spans="1:19" ht="40.5" x14ac:dyDescent="0.3">
      <c r="A22" s="56">
        <v>17</v>
      </c>
      <c r="B22" s="667"/>
      <c r="C22" s="53" t="s">
        <v>429</v>
      </c>
      <c r="D22" s="54" t="s">
        <v>192</v>
      </c>
      <c r="E22" s="54" t="s">
        <v>190</v>
      </c>
      <c r="F22" s="40">
        <v>2.1</v>
      </c>
      <c r="G22" s="84" t="s">
        <v>57</v>
      </c>
      <c r="H22" s="53" t="s">
        <v>200</v>
      </c>
      <c r="I22" s="50" t="s">
        <v>201</v>
      </c>
      <c r="J22" s="54">
        <v>3</v>
      </c>
      <c r="K22" s="54">
        <v>2</v>
      </c>
      <c r="L22" s="40">
        <v>6</v>
      </c>
      <c r="M22" s="52" t="s">
        <v>428</v>
      </c>
      <c r="N22" s="40">
        <v>2</v>
      </c>
      <c r="O22" s="40">
        <v>2</v>
      </c>
      <c r="P22" s="40">
        <v>4</v>
      </c>
      <c r="Q22" s="73"/>
      <c r="R22" s="73"/>
      <c r="S22" s="73"/>
    </row>
    <row r="23" spans="1:19" ht="27" x14ac:dyDescent="0.3">
      <c r="A23" s="2">
        <v>18</v>
      </c>
      <c r="B23" s="668"/>
      <c r="C23" s="53" t="s">
        <v>430</v>
      </c>
      <c r="D23" s="54" t="s">
        <v>431</v>
      </c>
      <c r="E23" s="54" t="s">
        <v>190</v>
      </c>
      <c r="F23" s="40">
        <v>1.6</v>
      </c>
      <c r="G23" s="85" t="s">
        <v>56</v>
      </c>
      <c r="H23" s="53" t="s">
        <v>432</v>
      </c>
      <c r="I23" s="50" t="s">
        <v>433</v>
      </c>
      <c r="J23" s="54">
        <v>3</v>
      </c>
      <c r="K23" s="54">
        <v>2</v>
      </c>
      <c r="L23" s="40">
        <v>6</v>
      </c>
      <c r="M23" s="52" t="s">
        <v>434</v>
      </c>
      <c r="N23" s="40">
        <v>2</v>
      </c>
      <c r="O23" s="40">
        <v>2</v>
      </c>
      <c r="P23" s="40">
        <v>4</v>
      </c>
      <c r="Q23" s="73"/>
      <c r="R23" s="73"/>
      <c r="S23" s="73"/>
    </row>
    <row r="24" spans="1:19" ht="40.5" x14ac:dyDescent="0.3">
      <c r="A24" s="56">
        <v>19</v>
      </c>
      <c r="B24" s="666" t="s">
        <v>202</v>
      </c>
      <c r="C24" s="53" t="s">
        <v>435</v>
      </c>
      <c r="D24" s="54" t="s">
        <v>194</v>
      </c>
      <c r="E24" s="54" t="s">
        <v>190</v>
      </c>
      <c r="F24" s="40">
        <v>1.1000000000000001</v>
      </c>
      <c r="G24" s="85" t="s">
        <v>51</v>
      </c>
      <c r="H24" s="53" t="s">
        <v>436</v>
      </c>
      <c r="I24" s="50" t="s">
        <v>201</v>
      </c>
      <c r="J24" s="54">
        <v>2</v>
      </c>
      <c r="K24" s="54">
        <v>2</v>
      </c>
      <c r="L24" s="40">
        <v>4</v>
      </c>
      <c r="M24" s="52" t="s">
        <v>437</v>
      </c>
      <c r="N24" s="40">
        <v>2</v>
      </c>
      <c r="O24" s="40">
        <v>1</v>
      </c>
      <c r="P24" s="40">
        <v>2</v>
      </c>
      <c r="Q24" s="73"/>
      <c r="R24" s="73"/>
      <c r="S24" s="73"/>
    </row>
    <row r="25" spans="1:19" ht="40.5" x14ac:dyDescent="0.3">
      <c r="A25" s="2">
        <v>20</v>
      </c>
      <c r="B25" s="667"/>
      <c r="C25" s="53" t="s">
        <v>438</v>
      </c>
      <c r="D25" s="54" t="s">
        <v>194</v>
      </c>
      <c r="E25" s="54" t="s">
        <v>190</v>
      </c>
      <c r="F25" s="40">
        <v>3.2</v>
      </c>
      <c r="G25" s="85" t="s">
        <v>61</v>
      </c>
      <c r="H25" s="53" t="s">
        <v>439</v>
      </c>
      <c r="I25" s="50" t="s">
        <v>201</v>
      </c>
      <c r="J25" s="54">
        <v>2</v>
      </c>
      <c r="K25" s="54">
        <v>2</v>
      </c>
      <c r="L25" s="40">
        <v>4</v>
      </c>
      <c r="M25" s="52" t="s">
        <v>437</v>
      </c>
      <c r="N25" s="40">
        <v>2</v>
      </c>
      <c r="O25" s="40">
        <v>2</v>
      </c>
      <c r="P25" s="40">
        <v>4</v>
      </c>
      <c r="Q25" s="82"/>
      <c r="R25" s="73"/>
      <c r="S25" s="73"/>
    </row>
    <row r="26" spans="1:19" ht="40.5" x14ac:dyDescent="0.3">
      <c r="A26" s="56">
        <v>21</v>
      </c>
      <c r="B26" s="668"/>
      <c r="C26" s="53" t="s">
        <v>440</v>
      </c>
      <c r="D26" s="54" t="s">
        <v>194</v>
      </c>
      <c r="E26" s="54" t="s">
        <v>190</v>
      </c>
      <c r="F26" s="40">
        <v>3.2</v>
      </c>
      <c r="G26" s="85" t="s">
        <v>61</v>
      </c>
      <c r="H26" s="53" t="s">
        <v>439</v>
      </c>
      <c r="I26" s="50" t="s">
        <v>201</v>
      </c>
      <c r="J26" s="54">
        <v>2</v>
      </c>
      <c r="K26" s="54">
        <v>2</v>
      </c>
      <c r="L26" s="40">
        <v>4</v>
      </c>
      <c r="M26" s="52" t="s">
        <v>437</v>
      </c>
      <c r="N26" s="40">
        <v>2</v>
      </c>
      <c r="O26" s="40">
        <v>1</v>
      </c>
      <c r="P26" s="40">
        <v>2</v>
      </c>
      <c r="Q26" s="73"/>
      <c r="R26" s="73"/>
      <c r="S26" s="73"/>
    </row>
    <row r="27" spans="1:19" ht="25.15" customHeight="1" x14ac:dyDescent="0.3">
      <c r="A27" s="593" t="s">
        <v>184</v>
      </c>
      <c r="B27" s="594"/>
      <c r="C27" s="595"/>
      <c r="D27" s="602" t="s">
        <v>185</v>
      </c>
      <c r="E27" s="603"/>
      <c r="F27" s="604"/>
      <c r="G27" s="605"/>
      <c r="H27" s="605"/>
      <c r="I27" s="605"/>
      <c r="J27" s="605"/>
      <c r="K27" s="605"/>
      <c r="L27" s="605"/>
      <c r="M27" s="606"/>
      <c r="N27" s="47" t="s">
        <v>186</v>
      </c>
      <c r="O27" s="48"/>
      <c r="P27" s="48"/>
      <c r="Q27" s="48"/>
      <c r="R27" s="48"/>
      <c r="S27" s="49"/>
    </row>
    <row r="28" spans="1:19" ht="25.15" customHeight="1" x14ac:dyDescent="0.3">
      <c r="A28" s="596"/>
      <c r="B28" s="597"/>
      <c r="C28" s="598"/>
      <c r="D28" s="602" t="s">
        <v>187</v>
      </c>
      <c r="E28" s="603"/>
      <c r="F28" s="604"/>
      <c r="G28" s="605"/>
      <c r="H28" s="605"/>
      <c r="I28" s="605"/>
      <c r="J28" s="605"/>
      <c r="K28" s="605"/>
      <c r="L28" s="605"/>
      <c r="M28" s="606"/>
      <c r="N28" s="47" t="s">
        <v>186</v>
      </c>
      <c r="O28" s="48"/>
      <c r="P28" s="48"/>
      <c r="Q28" s="48"/>
      <c r="R28" s="48"/>
      <c r="S28" s="49"/>
    </row>
    <row r="29" spans="1:19" ht="25.15" customHeight="1" x14ac:dyDescent="0.3">
      <c r="A29" s="596"/>
      <c r="B29" s="597"/>
      <c r="C29" s="598"/>
      <c r="D29" s="602" t="s">
        <v>129</v>
      </c>
      <c r="E29" s="603"/>
      <c r="F29" s="604"/>
      <c r="G29" s="605"/>
      <c r="H29" s="605"/>
      <c r="I29" s="605"/>
      <c r="J29" s="605"/>
      <c r="K29" s="605"/>
      <c r="L29" s="605"/>
      <c r="M29" s="606"/>
      <c r="N29" s="47" t="s">
        <v>186</v>
      </c>
      <c r="O29" s="48"/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188</v>
      </c>
      <c r="E30" s="603"/>
      <c r="F30" s="604"/>
      <c r="G30" s="605"/>
      <c r="H30" s="605"/>
      <c r="I30" s="605"/>
      <c r="J30" s="605"/>
      <c r="K30" s="605"/>
      <c r="L30" s="605"/>
      <c r="M30" s="606"/>
      <c r="N30" s="47" t="s">
        <v>186</v>
      </c>
      <c r="O30" s="48"/>
      <c r="P30" s="48"/>
      <c r="Q30" s="48"/>
      <c r="R30" s="48"/>
      <c r="S30" s="49"/>
    </row>
    <row r="31" spans="1:19" ht="25.15" customHeight="1" x14ac:dyDescent="0.3">
      <c r="A31" s="599"/>
      <c r="B31" s="600"/>
      <c r="C31" s="601"/>
      <c r="D31" s="602" t="s">
        <v>189</v>
      </c>
      <c r="E31" s="603"/>
      <c r="F31" s="604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5"/>
      <c r="R31" s="605"/>
      <c r="S31" s="606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34" zoomScale="80" zoomScaleNormal="80" zoomScaleSheetLayoutView="85" workbookViewId="0">
      <selection activeCell="I42" sqref="I42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492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20.25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6.5" customHeight="1" x14ac:dyDescent="0.3">
      <c r="A6" s="56">
        <v>1</v>
      </c>
      <c r="B6" s="666" t="s">
        <v>17</v>
      </c>
      <c r="C6" s="53" t="s">
        <v>443</v>
      </c>
      <c r="D6" s="54" t="s">
        <v>392</v>
      </c>
      <c r="E6" s="54" t="s">
        <v>190</v>
      </c>
      <c r="F6" s="40">
        <v>1.3</v>
      </c>
      <c r="G6" s="83" t="s">
        <v>195</v>
      </c>
      <c r="H6" s="53" t="s">
        <v>444</v>
      </c>
      <c r="I6" s="50" t="s">
        <v>175</v>
      </c>
      <c r="J6" s="54">
        <v>2</v>
      </c>
      <c r="K6" s="54">
        <v>3</v>
      </c>
      <c r="L6" s="40">
        <v>6</v>
      </c>
      <c r="M6" s="52" t="s">
        <v>394</v>
      </c>
      <c r="N6" s="40">
        <v>2</v>
      </c>
      <c r="O6" s="40">
        <v>2</v>
      </c>
      <c r="P6" s="40">
        <v>4</v>
      </c>
      <c r="Q6" s="40" t="s">
        <v>269</v>
      </c>
      <c r="R6" s="40" t="s">
        <v>391</v>
      </c>
      <c r="S6" s="40" t="s">
        <v>270</v>
      </c>
    </row>
    <row r="7" spans="1:19" ht="40.5" x14ac:dyDescent="0.3">
      <c r="A7" s="2">
        <v>2</v>
      </c>
      <c r="B7" s="667"/>
      <c r="C7" s="53" t="s">
        <v>395</v>
      </c>
      <c r="D7" s="54" t="s">
        <v>243</v>
      </c>
      <c r="E7" s="54" t="s">
        <v>190</v>
      </c>
      <c r="F7" s="40">
        <v>4.0999999999999996</v>
      </c>
      <c r="G7" s="84" t="s">
        <v>196</v>
      </c>
      <c r="H7" s="53" t="s">
        <v>229</v>
      </c>
      <c r="I7" s="50" t="s">
        <v>175</v>
      </c>
      <c r="J7" s="54">
        <v>2</v>
      </c>
      <c r="K7" s="54">
        <v>3</v>
      </c>
      <c r="L7" s="40">
        <v>6</v>
      </c>
      <c r="M7" s="52" t="s">
        <v>396</v>
      </c>
      <c r="N7" s="40">
        <v>1</v>
      </c>
      <c r="O7" s="40">
        <v>3</v>
      </c>
      <c r="P7" s="40">
        <v>3</v>
      </c>
      <c r="Q7" s="73"/>
      <c r="R7" s="73"/>
      <c r="S7" s="73"/>
    </row>
    <row r="8" spans="1:19" ht="40.5" x14ac:dyDescent="0.3">
      <c r="A8" s="56">
        <v>3</v>
      </c>
      <c r="B8" s="668"/>
      <c r="C8" s="53" t="s">
        <v>397</v>
      </c>
      <c r="D8" s="55" t="s">
        <v>193</v>
      </c>
      <c r="E8" s="54" t="s">
        <v>190</v>
      </c>
      <c r="F8" s="40">
        <v>4.2</v>
      </c>
      <c r="G8" s="84" t="s">
        <v>197</v>
      </c>
      <c r="H8" s="53" t="s">
        <v>230</v>
      </c>
      <c r="I8" s="50" t="s">
        <v>175</v>
      </c>
      <c r="J8" s="54">
        <v>2</v>
      </c>
      <c r="K8" s="54">
        <v>3</v>
      </c>
      <c r="L8" s="40">
        <v>6</v>
      </c>
      <c r="M8" s="52" t="s">
        <v>399</v>
      </c>
      <c r="N8" s="40">
        <v>1</v>
      </c>
      <c r="O8" s="40">
        <v>3</v>
      </c>
      <c r="P8" s="40">
        <v>3</v>
      </c>
      <c r="Q8" s="73"/>
      <c r="R8" s="73"/>
      <c r="S8" s="73"/>
    </row>
    <row r="9" spans="1:19" ht="40.5" x14ac:dyDescent="0.3">
      <c r="A9" s="2">
        <v>4</v>
      </c>
      <c r="B9" s="666" t="s">
        <v>226</v>
      </c>
      <c r="C9" s="53" t="s">
        <v>445</v>
      </c>
      <c r="D9" s="54" t="s">
        <v>446</v>
      </c>
      <c r="E9" s="54" t="s">
        <v>190</v>
      </c>
      <c r="F9" s="40">
        <v>1.1000000000000001</v>
      </c>
      <c r="G9" s="83" t="s">
        <v>51</v>
      </c>
      <c r="H9" s="53" t="s">
        <v>198</v>
      </c>
      <c r="I9" s="50" t="s">
        <v>447</v>
      </c>
      <c r="J9" s="54">
        <v>3</v>
      </c>
      <c r="K9" s="54">
        <v>2</v>
      </c>
      <c r="L9" s="40">
        <v>6</v>
      </c>
      <c r="M9" s="52" t="s">
        <v>403</v>
      </c>
      <c r="N9" s="40">
        <v>2</v>
      </c>
      <c r="O9" s="40">
        <v>2</v>
      </c>
      <c r="P9" s="40">
        <v>4</v>
      </c>
      <c r="Q9" s="73"/>
      <c r="R9" s="73"/>
      <c r="S9" s="73"/>
    </row>
    <row r="10" spans="1:19" ht="50.25" customHeight="1" x14ac:dyDescent="0.3">
      <c r="A10" s="56">
        <v>5</v>
      </c>
      <c r="B10" s="667"/>
      <c r="C10" s="53" t="s">
        <v>448</v>
      </c>
      <c r="D10" s="55" t="s">
        <v>449</v>
      </c>
      <c r="E10" s="54" t="s">
        <v>190</v>
      </c>
      <c r="F10" s="40">
        <v>1.1000000000000001</v>
      </c>
      <c r="G10" s="83" t="s">
        <v>51</v>
      </c>
      <c r="H10" s="53" t="s">
        <v>450</v>
      </c>
      <c r="I10" s="50" t="s">
        <v>201</v>
      </c>
      <c r="J10" s="54">
        <v>3</v>
      </c>
      <c r="K10" s="54">
        <v>2</v>
      </c>
      <c r="L10" s="40">
        <v>6</v>
      </c>
      <c r="M10" s="52" t="s">
        <v>290</v>
      </c>
      <c r="N10" s="40">
        <v>2</v>
      </c>
      <c r="O10" s="40">
        <v>2</v>
      </c>
      <c r="P10" s="40">
        <v>4</v>
      </c>
      <c r="Q10" s="73"/>
      <c r="R10" s="73"/>
      <c r="S10" s="73"/>
    </row>
    <row r="11" spans="1:19" ht="40.5" x14ac:dyDescent="0.3">
      <c r="A11" s="2">
        <v>6</v>
      </c>
      <c r="B11" s="667"/>
      <c r="C11" s="53" t="s">
        <v>451</v>
      </c>
      <c r="D11" s="55" t="s">
        <v>452</v>
      </c>
      <c r="E11" s="54" t="s">
        <v>190</v>
      </c>
      <c r="F11" s="40">
        <v>1.3</v>
      </c>
      <c r="G11" s="83" t="s">
        <v>195</v>
      </c>
      <c r="H11" s="53" t="s">
        <v>453</v>
      </c>
      <c r="I11" s="50" t="s">
        <v>454</v>
      </c>
      <c r="J11" s="54">
        <v>3</v>
      </c>
      <c r="K11" s="54">
        <v>3</v>
      </c>
      <c r="L11" s="40">
        <v>9</v>
      </c>
      <c r="M11" s="50" t="s">
        <v>455</v>
      </c>
      <c r="N11" s="40">
        <v>2</v>
      </c>
      <c r="O11" s="40">
        <v>2</v>
      </c>
      <c r="P11" s="40">
        <v>4</v>
      </c>
      <c r="Q11" s="73"/>
      <c r="R11" s="73"/>
      <c r="S11" s="73"/>
    </row>
    <row r="12" spans="1:19" ht="41.25" customHeight="1" x14ac:dyDescent="0.3">
      <c r="A12" s="56">
        <v>7</v>
      </c>
      <c r="B12" s="667"/>
      <c r="C12" s="53"/>
      <c r="D12" s="55" t="s">
        <v>456</v>
      </c>
      <c r="E12" s="54" t="s">
        <v>457</v>
      </c>
      <c r="F12" s="40">
        <v>1.4</v>
      </c>
      <c r="G12" s="83" t="s">
        <v>54</v>
      </c>
      <c r="H12" s="53" t="s">
        <v>458</v>
      </c>
      <c r="I12" s="50" t="s">
        <v>459</v>
      </c>
      <c r="J12" s="54">
        <v>3</v>
      </c>
      <c r="K12" s="54">
        <v>2</v>
      </c>
      <c r="L12" s="40">
        <v>6</v>
      </c>
      <c r="M12" s="50" t="s">
        <v>460</v>
      </c>
      <c r="N12" s="40">
        <v>1</v>
      </c>
      <c r="O12" s="40">
        <v>2</v>
      </c>
      <c r="P12" s="40">
        <v>2</v>
      </c>
      <c r="Q12" s="73"/>
      <c r="R12" s="73"/>
      <c r="S12" s="73"/>
    </row>
    <row r="13" spans="1:19" ht="27" x14ac:dyDescent="0.3">
      <c r="A13" s="2">
        <v>8</v>
      </c>
      <c r="B13" s="667"/>
      <c r="C13" s="53"/>
      <c r="D13" s="55" t="s">
        <v>461</v>
      </c>
      <c r="E13" s="54" t="s">
        <v>457</v>
      </c>
      <c r="F13" s="40">
        <v>3.4</v>
      </c>
      <c r="G13" s="83" t="s">
        <v>376</v>
      </c>
      <c r="H13" s="53" t="s">
        <v>462</v>
      </c>
      <c r="I13" s="50" t="s">
        <v>463</v>
      </c>
      <c r="J13" s="54">
        <v>3</v>
      </c>
      <c r="K13" s="54">
        <v>2</v>
      </c>
      <c r="L13" s="40">
        <v>6</v>
      </c>
      <c r="M13" s="50" t="s">
        <v>464</v>
      </c>
      <c r="N13" s="40">
        <v>2</v>
      </c>
      <c r="O13" s="40">
        <v>2</v>
      </c>
      <c r="P13" s="40">
        <v>4</v>
      </c>
      <c r="Q13" s="73"/>
      <c r="R13" s="73"/>
      <c r="S13" s="73"/>
    </row>
    <row r="14" spans="1:19" ht="36.75" customHeight="1" x14ac:dyDescent="0.3">
      <c r="A14" s="56">
        <v>9</v>
      </c>
      <c r="B14" s="667"/>
      <c r="C14" s="53"/>
      <c r="D14" s="55" t="s">
        <v>461</v>
      </c>
      <c r="E14" s="54" t="s">
        <v>457</v>
      </c>
      <c r="F14" s="40">
        <v>1.1000000000000001</v>
      </c>
      <c r="G14" s="83" t="s">
        <v>51</v>
      </c>
      <c r="H14" s="53" t="s">
        <v>465</v>
      </c>
      <c r="I14" s="50" t="s">
        <v>201</v>
      </c>
      <c r="J14" s="54">
        <v>3</v>
      </c>
      <c r="K14" s="54">
        <v>2</v>
      </c>
      <c r="L14" s="40">
        <v>6</v>
      </c>
      <c r="M14" s="52" t="s">
        <v>466</v>
      </c>
      <c r="N14" s="40">
        <v>2</v>
      </c>
      <c r="O14" s="40">
        <v>2</v>
      </c>
      <c r="P14" s="40">
        <v>4</v>
      </c>
      <c r="Q14" s="82"/>
      <c r="R14" s="73"/>
      <c r="S14" s="73"/>
    </row>
    <row r="15" spans="1:19" ht="40.5" x14ac:dyDescent="0.3">
      <c r="A15" s="2">
        <v>10</v>
      </c>
      <c r="B15" s="667"/>
      <c r="C15" s="53" t="s">
        <v>467</v>
      </c>
      <c r="D15" s="54" t="s">
        <v>446</v>
      </c>
      <c r="E15" s="54" t="s">
        <v>190</v>
      </c>
      <c r="F15" s="40">
        <v>1.3</v>
      </c>
      <c r="G15" s="83" t="s">
        <v>195</v>
      </c>
      <c r="H15" s="53" t="s">
        <v>233</v>
      </c>
      <c r="I15" s="50" t="s">
        <v>463</v>
      </c>
      <c r="J15" s="54">
        <v>3</v>
      </c>
      <c r="K15" s="54">
        <v>2</v>
      </c>
      <c r="L15" s="40">
        <v>6</v>
      </c>
      <c r="M15" s="50" t="s">
        <v>464</v>
      </c>
      <c r="N15" s="40">
        <v>2</v>
      </c>
      <c r="O15" s="40">
        <v>2</v>
      </c>
      <c r="P15" s="40">
        <v>4</v>
      </c>
      <c r="Q15" s="73"/>
      <c r="R15" s="73"/>
      <c r="S15" s="73"/>
    </row>
    <row r="16" spans="1:19" ht="40.5" x14ac:dyDescent="0.3">
      <c r="A16" s="56">
        <v>11</v>
      </c>
      <c r="B16" s="667"/>
      <c r="C16" s="53"/>
      <c r="D16" s="54" t="s">
        <v>446</v>
      </c>
      <c r="E16" s="54" t="s">
        <v>190</v>
      </c>
      <c r="F16" s="40">
        <v>1.3</v>
      </c>
      <c r="G16" s="83" t="s">
        <v>195</v>
      </c>
      <c r="H16" s="53" t="s">
        <v>468</v>
      </c>
      <c r="I16" s="50" t="s">
        <v>454</v>
      </c>
      <c r="J16" s="54">
        <v>3</v>
      </c>
      <c r="K16" s="54">
        <v>3</v>
      </c>
      <c r="L16" s="40">
        <v>9</v>
      </c>
      <c r="M16" s="50" t="s">
        <v>455</v>
      </c>
      <c r="N16" s="40">
        <v>2</v>
      </c>
      <c r="O16" s="40">
        <v>2</v>
      </c>
      <c r="P16" s="40">
        <v>4</v>
      </c>
      <c r="Q16" s="82"/>
      <c r="R16" s="73"/>
      <c r="S16" s="73"/>
    </row>
    <row r="17" spans="1:19" ht="40.5" x14ac:dyDescent="0.3">
      <c r="A17" s="2">
        <v>12</v>
      </c>
      <c r="B17" s="667"/>
      <c r="C17" s="53" t="s">
        <v>469</v>
      </c>
      <c r="D17" s="55" t="s">
        <v>452</v>
      </c>
      <c r="E17" s="54" t="s">
        <v>190</v>
      </c>
      <c r="F17" s="40">
        <v>1.3</v>
      </c>
      <c r="G17" s="83" t="s">
        <v>195</v>
      </c>
      <c r="H17" s="53" t="s">
        <v>393</v>
      </c>
      <c r="I17" s="50" t="s">
        <v>454</v>
      </c>
      <c r="J17" s="54">
        <v>3</v>
      </c>
      <c r="K17" s="54">
        <v>3</v>
      </c>
      <c r="L17" s="40">
        <v>9</v>
      </c>
      <c r="M17" s="50" t="s">
        <v>455</v>
      </c>
      <c r="N17" s="40">
        <v>2</v>
      </c>
      <c r="O17" s="40">
        <v>2</v>
      </c>
      <c r="P17" s="40">
        <v>4</v>
      </c>
      <c r="Q17" s="82"/>
      <c r="R17" s="73"/>
      <c r="S17" s="73"/>
    </row>
    <row r="18" spans="1:19" ht="40.5" x14ac:dyDescent="0.3">
      <c r="A18" s="56">
        <v>13</v>
      </c>
      <c r="B18" s="667"/>
      <c r="C18" s="53"/>
      <c r="D18" s="54" t="s">
        <v>446</v>
      </c>
      <c r="E18" s="54" t="s">
        <v>190</v>
      </c>
      <c r="F18" s="40">
        <v>1.3</v>
      </c>
      <c r="G18" s="83" t="s">
        <v>195</v>
      </c>
      <c r="H18" s="53" t="s">
        <v>233</v>
      </c>
      <c r="I18" s="50" t="s">
        <v>463</v>
      </c>
      <c r="J18" s="54">
        <v>3</v>
      </c>
      <c r="K18" s="54">
        <v>3</v>
      </c>
      <c r="L18" s="40">
        <v>9</v>
      </c>
      <c r="M18" s="50" t="s">
        <v>464</v>
      </c>
      <c r="N18" s="40">
        <v>2</v>
      </c>
      <c r="O18" s="40">
        <v>2</v>
      </c>
      <c r="P18" s="40">
        <v>4</v>
      </c>
      <c r="Q18" s="82"/>
      <c r="R18" s="73"/>
      <c r="S18" s="73"/>
    </row>
    <row r="19" spans="1:19" ht="27" x14ac:dyDescent="0.3">
      <c r="A19" s="2">
        <v>14</v>
      </c>
      <c r="B19" s="667"/>
      <c r="C19" s="53"/>
      <c r="D19" s="55" t="s">
        <v>456</v>
      </c>
      <c r="E19" s="54" t="s">
        <v>457</v>
      </c>
      <c r="F19" s="40">
        <v>1.4</v>
      </c>
      <c r="G19" s="83" t="s">
        <v>54</v>
      </c>
      <c r="H19" s="53" t="s">
        <v>458</v>
      </c>
      <c r="I19" s="50" t="s">
        <v>459</v>
      </c>
      <c r="J19" s="54">
        <v>2</v>
      </c>
      <c r="K19" s="54">
        <v>2</v>
      </c>
      <c r="L19" s="40">
        <v>4</v>
      </c>
      <c r="M19" s="50" t="s">
        <v>460</v>
      </c>
      <c r="N19" s="40">
        <v>2</v>
      </c>
      <c r="O19" s="40">
        <v>1</v>
      </c>
      <c r="P19" s="40">
        <v>2</v>
      </c>
      <c r="Q19" s="82"/>
      <c r="R19" s="73"/>
      <c r="S19" s="73"/>
    </row>
    <row r="20" spans="1:19" ht="27" x14ac:dyDescent="0.3">
      <c r="A20" s="56">
        <v>15</v>
      </c>
      <c r="B20" s="667"/>
      <c r="C20" s="53"/>
      <c r="D20" s="55" t="s">
        <v>452</v>
      </c>
      <c r="E20" s="54" t="s">
        <v>457</v>
      </c>
      <c r="F20" s="40">
        <v>4.2</v>
      </c>
      <c r="G20" s="84" t="s">
        <v>470</v>
      </c>
      <c r="H20" s="53" t="s">
        <v>471</v>
      </c>
      <c r="I20" s="50" t="s">
        <v>472</v>
      </c>
      <c r="J20" s="54">
        <v>2</v>
      </c>
      <c r="K20" s="54">
        <v>3</v>
      </c>
      <c r="L20" s="40">
        <v>6</v>
      </c>
      <c r="M20" s="50" t="s">
        <v>473</v>
      </c>
      <c r="N20" s="40">
        <v>2</v>
      </c>
      <c r="O20" s="40">
        <v>2</v>
      </c>
      <c r="P20" s="40">
        <v>4</v>
      </c>
      <c r="Q20" s="73"/>
      <c r="R20" s="73"/>
      <c r="S20" s="73"/>
    </row>
    <row r="21" spans="1:19" ht="40.5" x14ac:dyDescent="0.3">
      <c r="A21" s="2">
        <v>16</v>
      </c>
      <c r="B21" s="667"/>
      <c r="C21" s="53" t="s">
        <v>474</v>
      </c>
      <c r="D21" s="55" t="s">
        <v>452</v>
      </c>
      <c r="E21" s="54" t="s">
        <v>190</v>
      </c>
      <c r="F21" s="40">
        <v>1.3</v>
      </c>
      <c r="G21" s="83" t="s">
        <v>195</v>
      </c>
      <c r="H21" s="53" t="s">
        <v>393</v>
      </c>
      <c r="I21" s="50" t="s">
        <v>454</v>
      </c>
      <c r="J21" s="54">
        <v>3</v>
      </c>
      <c r="K21" s="54">
        <v>3</v>
      </c>
      <c r="L21" s="40">
        <v>9</v>
      </c>
      <c r="M21" s="50" t="s">
        <v>455</v>
      </c>
      <c r="N21" s="40">
        <v>2</v>
      </c>
      <c r="O21" s="40">
        <v>2</v>
      </c>
      <c r="P21" s="40">
        <v>4</v>
      </c>
      <c r="Q21" s="73"/>
      <c r="R21" s="73"/>
      <c r="S21" s="73"/>
    </row>
    <row r="22" spans="1:19" ht="40.5" x14ac:dyDescent="0.3">
      <c r="A22" s="56">
        <v>17</v>
      </c>
      <c r="B22" s="667"/>
      <c r="C22" s="53"/>
      <c r="D22" s="54" t="s">
        <v>446</v>
      </c>
      <c r="E22" s="54" t="s">
        <v>190</v>
      </c>
      <c r="F22" s="40">
        <v>1.3</v>
      </c>
      <c r="G22" s="83" t="s">
        <v>195</v>
      </c>
      <c r="H22" s="53" t="s">
        <v>233</v>
      </c>
      <c r="I22" s="50" t="s">
        <v>463</v>
      </c>
      <c r="J22" s="54">
        <v>3</v>
      </c>
      <c r="K22" s="54">
        <v>3</v>
      </c>
      <c r="L22" s="40">
        <v>9</v>
      </c>
      <c r="M22" s="50" t="s">
        <v>464</v>
      </c>
      <c r="N22" s="40">
        <v>2</v>
      </c>
      <c r="O22" s="40">
        <v>2</v>
      </c>
      <c r="P22" s="40">
        <v>4</v>
      </c>
      <c r="Q22" s="73"/>
      <c r="R22" s="73"/>
      <c r="S22" s="73"/>
    </row>
    <row r="23" spans="1:19" ht="37.5" customHeight="1" x14ac:dyDescent="0.3">
      <c r="A23" s="2">
        <v>18</v>
      </c>
      <c r="B23" s="667"/>
      <c r="C23" s="53"/>
      <c r="D23" s="55" t="s">
        <v>456</v>
      </c>
      <c r="E23" s="54" t="s">
        <v>457</v>
      </c>
      <c r="F23" s="40">
        <v>1.4</v>
      </c>
      <c r="G23" s="83" t="s">
        <v>54</v>
      </c>
      <c r="H23" s="53" t="s">
        <v>458</v>
      </c>
      <c r="I23" s="50" t="s">
        <v>459</v>
      </c>
      <c r="J23" s="54">
        <v>2</v>
      </c>
      <c r="K23" s="54">
        <v>2</v>
      </c>
      <c r="L23" s="40">
        <v>4</v>
      </c>
      <c r="M23" s="50" t="s">
        <v>460</v>
      </c>
      <c r="N23" s="40">
        <v>2</v>
      </c>
      <c r="O23" s="40">
        <v>1</v>
      </c>
      <c r="P23" s="40">
        <v>2</v>
      </c>
      <c r="Q23" s="73"/>
      <c r="R23" s="73"/>
      <c r="S23" s="73"/>
    </row>
    <row r="24" spans="1:19" ht="37.5" customHeight="1" x14ac:dyDescent="0.3">
      <c r="A24" s="56">
        <v>19</v>
      </c>
      <c r="B24" s="667"/>
      <c r="C24" s="53"/>
      <c r="D24" s="55" t="s">
        <v>452</v>
      </c>
      <c r="E24" s="54" t="s">
        <v>457</v>
      </c>
      <c r="F24" s="40">
        <v>4.2</v>
      </c>
      <c r="G24" s="84" t="s">
        <v>470</v>
      </c>
      <c r="H24" s="53" t="s">
        <v>471</v>
      </c>
      <c r="I24" s="50" t="s">
        <v>472</v>
      </c>
      <c r="J24" s="54">
        <v>2</v>
      </c>
      <c r="K24" s="54">
        <v>3</v>
      </c>
      <c r="L24" s="40">
        <v>6</v>
      </c>
      <c r="M24" s="50" t="s">
        <v>473</v>
      </c>
      <c r="N24" s="40">
        <v>2</v>
      </c>
      <c r="O24" s="40">
        <v>2</v>
      </c>
      <c r="P24" s="40">
        <v>4</v>
      </c>
      <c r="Q24" s="73"/>
      <c r="R24" s="73"/>
      <c r="S24" s="73"/>
    </row>
    <row r="25" spans="1:19" ht="40.5" x14ac:dyDescent="0.3">
      <c r="A25" s="2">
        <v>20</v>
      </c>
      <c r="B25" s="667"/>
      <c r="C25" s="53" t="s">
        <v>475</v>
      </c>
      <c r="D25" s="55" t="s">
        <v>452</v>
      </c>
      <c r="E25" s="54" t="s">
        <v>190</v>
      </c>
      <c r="F25" s="40">
        <v>1.3</v>
      </c>
      <c r="G25" s="83" t="s">
        <v>195</v>
      </c>
      <c r="H25" s="53" t="s">
        <v>393</v>
      </c>
      <c r="I25" s="50" t="s">
        <v>454</v>
      </c>
      <c r="J25" s="54">
        <v>3</v>
      </c>
      <c r="K25" s="54">
        <v>3</v>
      </c>
      <c r="L25" s="40">
        <v>9</v>
      </c>
      <c r="M25" s="50" t="s">
        <v>455</v>
      </c>
      <c r="N25" s="40">
        <v>2</v>
      </c>
      <c r="O25" s="40">
        <v>2</v>
      </c>
      <c r="P25" s="40">
        <v>4</v>
      </c>
      <c r="Q25" s="82"/>
      <c r="R25" s="73"/>
      <c r="S25" s="73"/>
    </row>
    <row r="26" spans="1:19" ht="40.5" x14ac:dyDescent="0.3">
      <c r="A26" s="56">
        <v>21</v>
      </c>
      <c r="B26" s="667"/>
      <c r="C26" s="53"/>
      <c r="D26" s="54" t="s">
        <v>446</v>
      </c>
      <c r="E26" s="54" t="s">
        <v>190</v>
      </c>
      <c r="F26" s="40">
        <v>1.3</v>
      </c>
      <c r="G26" s="83" t="s">
        <v>195</v>
      </c>
      <c r="H26" s="53" t="s">
        <v>233</v>
      </c>
      <c r="I26" s="50" t="s">
        <v>463</v>
      </c>
      <c r="J26" s="54">
        <v>3</v>
      </c>
      <c r="K26" s="54">
        <v>3</v>
      </c>
      <c r="L26" s="40">
        <v>9</v>
      </c>
      <c r="M26" s="50" t="s">
        <v>464</v>
      </c>
      <c r="N26" s="40">
        <v>2</v>
      </c>
      <c r="O26" s="40">
        <v>2</v>
      </c>
      <c r="P26" s="40">
        <v>4</v>
      </c>
      <c r="Q26" s="73"/>
      <c r="R26" s="73"/>
      <c r="S26" s="73"/>
    </row>
    <row r="27" spans="1:19" ht="36.75" customHeight="1" x14ac:dyDescent="0.3">
      <c r="A27" s="2">
        <v>22</v>
      </c>
      <c r="B27" s="667"/>
      <c r="C27" s="53"/>
      <c r="D27" s="55" t="s">
        <v>456</v>
      </c>
      <c r="E27" s="54" t="s">
        <v>457</v>
      </c>
      <c r="F27" s="40">
        <v>1.4</v>
      </c>
      <c r="G27" s="83" t="s">
        <v>54</v>
      </c>
      <c r="H27" s="53" t="s">
        <v>458</v>
      </c>
      <c r="I27" s="50" t="s">
        <v>459</v>
      </c>
      <c r="J27" s="54">
        <v>2</v>
      </c>
      <c r="K27" s="54">
        <v>2</v>
      </c>
      <c r="L27" s="40">
        <v>4</v>
      </c>
      <c r="M27" s="50" t="s">
        <v>460</v>
      </c>
      <c r="N27" s="40">
        <v>2</v>
      </c>
      <c r="O27" s="40">
        <v>1</v>
      </c>
      <c r="P27" s="40">
        <v>2</v>
      </c>
      <c r="Q27" s="40"/>
      <c r="R27" s="40"/>
      <c r="S27" s="40"/>
    </row>
    <row r="28" spans="1:19" ht="36.75" customHeight="1" x14ac:dyDescent="0.3">
      <c r="A28" s="56">
        <v>23</v>
      </c>
      <c r="B28" s="667"/>
      <c r="C28" s="53"/>
      <c r="D28" s="55" t="s">
        <v>452</v>
      </c>
      <c r="E28" s="54" t="s">
        <v>457</v>
      </c>
      <c r="F28" s="40">
        <v>4.2</v>
      </c>
      <c r="G28" s="84" t="s">
        <v>470</v>
      </c>
      <c r="H28" s="53" t="s">
        <v>471</v>
      </c>
      <c r="I28" s="50" t="s">
        <v>472</v>
      </c>
      <c r="J28" s="54">
        <v>2</v>
      </c>
      <c r="K28" s="54">
        <v>3</v>
      </c>
      <c r="L28" s="40">
        <v>6</v>
      </c>
      <c r="M28" s="50" t="s">
        <v>473</v>
      </c>
      <c r="N28" s="40">
        <v>2</v>
      </c>
      <c r="O28" s="40">
        <v>2</v>
      </c>
      <c r="P28" s="40">
        <v>4</v>
      </c>
      <c r="Q28" s="40"/>
      <c r="R28" s="40"/>
      <c r="S28" s="40"/>
    </row>
    <row r="29" spans="1:19" ht="40.5" x14ac:dyDescent="0.3">
      <c r="A29" s="2">
        <v>24</v>
      </c>
      <c r="B29" s="667"/>
      <c r="C29" s="53" t="s">
        <v>476</v>
      </c>
      <c r="D29" s="55" t="s">
        <v>452</v>
      </c>
      <c r="E29" s="54" t="s">
        <v>190</v>
      </c>
      <c r="F29" s="40">
        <v>1.3</v>
      </c>
      <c r="G29" s="83" t="s">
        <v>195</v>
      </c>
      <c r="H29" s="53" t="s">
        <v>393</v>
      </c>
      <c r="I29" s="50" t="s">
        <v>454</v>
      </c>
      <c r="J29" s="54">
        <v>3</v>
      </c>
      <c r="K29" s="54">
        <v>3</v>
      </c>
      <c r="L29" s="40">
        <v>9</v>
      </c>
      <c r="M29" s="50" t="s">
        <v>455</v>
      </c>
      <c r="N29" s="40">
        <v>2</v>
      </c>
      <c r="O29" s="40">
        <v>2</v>
      </c>
      <c r="P29" s="40">
        <v>4</v>
      </c>
      <c r="Q29" s="40"/>
      <c r="R29" s="40"/>
      <c r="S29" s="40"/>
    </row>
    <row r="30" spans="1:19" ht="40.5" x14ac:dyDescent="0.3">
      <c r="A30" s="56">
        <v>25</v>
      </c>
      <c r="B30" s="667"/>
      <c r="C30" s="53"/>
      <c r="D30" s="54" t="s">
        <v>446</v>
      </c>
      <c r="E30" s="54" t="s">
        <v>190</v>
      </c>
      <c r="F30" s="40">
        <v>1.3</v>
      </c>
      <c r="G30" s="83" t="s">
        <v>195</v>
      </c>
      <c r="H30" s="53" t="s">
        <v>233</v>
      </c>
      <c r="I30" s="50" t="s">
        <v>463</v>
      </c>
      <c r="J30" s="54">
        <v>3</v>
      </c>
      <c r="K30" s="54">
        <v>3</v>
      </c>
      <c r="L30" s="40">
        <v>9</v>
      </c>
      <c r="M30" s="50" t="s">
        <v>464</v>
      </c>
      <c r="N30" s="40">
        <v>2</v>
      </c>
      <c r="O30" s="40">
        <v>2</v>
      </c>
      <c r="P30" s="40">
        <v>4</v>
      </c>
      <c r="Q30" s="40"/>
      <c r="R30" s="40"/>
      <c r="S30" s="40"/>
    </row>
    <row r="31" spans="1:19" ht="36" customHeight="1" x14ac:dyDescent="0.3">
      <c r="A31" s="2">
        <v>26</v>
      </c>
      <c r="B31" s="667"/>
      <c r="C31" s="53"/>
      <c r="D31" s="55" t="s">
        <v>456</v>
      </c>
      <c r="E31" s="54" t="s">
        <v>457</v>
      </c>
      <c r="F31" s="40">
        <v>1.4</v>
      </c>
      <c r="G31" s="83" t="s">
        <v>54</v>
      </c>
      <c r="H31" s="53" t="s">
        <v>458</v>
      </c>
      <c r="I31" s="50" t="s">
        <v>459</v>
      </c>
      <c r="J31" s="54">
        <v>2</v>
      </c>
      <c r="K31" s="54">
        <v>2</v>
      </c>
      <c r="L31" s="40">
        <v>4</v>
      </c>
      <c r="M31" s="50" t="s">
        <v>460</v>
      </c>
      <c r="N31" s="40">
        <v>2</v>
      </c>
      <c r="O31" s="40">
        <v>1</v>
      </c>
      <c r="P31" s="40">
        <v>2</v>
      </c>
      <c r="Q31" s="40"/>
      <c r="R31" s="40"/>
      <c r="S31" s="40"/>
    </row>
    <row r="32" spans="1:19" ht="36" customHeight="1" x14ac:dyDescent="0.3">
      <c r="A32" s="56">
        <v>27</v>
      </c>
      <c r="B32" s="667"/>
      <c r="C32" s="53"/>
      <c r="D32" s="55" t="s">
        <v>452</v>
      </c>
      <c r="E32" s="54" t="s">
        <v>457</v>
      </c>
      <c r="F32" s="40">
        <v>4.2</v>
      </c>
      <c r="G32" s="84" t="s">
        <v>470</v>
      </c>
      <c r="H32" s="53" t="s">
        <v>471</v>
      </c>
      <c r="I32" s="50" t="s">
        <v>472</v>
      </c>
      <c r="J32" s="54">
        <v>2</v>
      </c>
      <c r="K32" s="54">
        <v>3</v>
      </c>
      <c r="L32" s="40">
        <v>6</v>
      </c>
      <c r="M32" s="50" t="s">
        <v>473</v>
      </c>
      <c r="N32" s="40">
        <v>2</v>
      </c>
      <c r="O32" s="40">
        <v>2</v>
      </c>
      <c r="P32" s="40">
        <v>4</v>
      </c>
      <c r="Q32" s="40"/>
      <c r="R32" s="40"/>
      <c r="S32" s="40"/>
    </row>
    <row r="33" spans="1:19" ht="40.5" x14ac:dyDescent="0.3">
      <c r="A33" s="2">
        <v>28</v>
      </c>
      <c r="B33" s="667"/>
      <c r="C33" s="53" t="s">
        <v>477</v>
      </c>
      <c r="D33" s="55" t="s">
        <v>452</v>
      </c>
      <c r="E33" s="54" t="s">
        <v>190</v>
      </c>
      <c r="F33" s="40">
        <v>1.3</v>
      </c>
      <c r="G33" s="83" t="s">
        <v>195</v>
      </c>
      <c r="H33" s="53" t="s">
        <v>393</v>
      </c>
      <c r="I33" s="50" t="s">
        <v>454</v>
      </c>
      <c r="J33" s="54">
        <v>3</v>
      </c>
      <c r="K33" s="54">
        <v>3</v>
      </c>
      <c r="L33" s="40">
        <v>9</v>
      </c>
      <c r="M33" s="50" t="s">
        <v>455</v>
      </c>
      <c r="N33" s="40">
        <v>2</v>
      </c>
      <c r="O33" s="40">
        <v>2</v>
      </c>
      <c r="P33" s="40">
        <v>4</v>
      </c>
      <c r="Q33" s="40"/>
      <c r="R33" s="40"/>
      <c r="S33" s="40"/>
    </row>
    <row r="34" spans="1:19" ht="40.5" x14ac:dyDescent="0.3">
      <c r="A34" s="56">
        <v>29</v>
      </c>
      <c r="B34" s="667"/>
      <c r="C34" s="53"/>
      <c r="D34" s="54" t="s">
        <v>446</v>
      </c>
      <c r="E34" s="54" t="s">
        <v>190</v>
      </c>
      <c r="F34" s="40">
        <v>1.3</v>
      </c>
      <c r="G34" s="83" t="s">
        <v>195</v>
      </c>
      <c r="H34" s="53" t="s">
        <v>233</v>
      </c>
      <c r="I34" s="50" t="s">
        <v>463</v>
      </c>
      <c r="J34" s="54">
        <v>3</v>
      </c>
      <c r="K34" s="54">
        <v>3</v>
      </c>
      <c r="L34" s="40">
        <v>9</v>
      </c>
      <c r="M34" s="50" t="s">
        <v>464</v>
      </c>
      <c r="N34" s="40">
        <v>2</v>
      </c>
      <c r="O34" s="40">
        <v>2</v>
      </c>
      <c r="P34" s="40">
        <v>4</v>
      </c>
      <c r="Q34" s="40"/>
      <c r="R34" s="40"/>
      <c r="S34" s="40"/>
    </row>
    <row r="35" spans="1:19" ht="37.5" customHeight="1" x14ac:dyDescent="0.3">
      <c r="A35" s="2">
        <v>30</v>
      </c>
      <c r="B35" s="667"/>
      <c r="C35" s="53"/>
      <c r="D35" s="55" t="s">
        <v>456</v>
      </c>
      <c r="E35" s="54" t="s">
        <v>457</v>
      </c>
      <c r="F35" s="40">
        <v>1.4</v>
      </c>
      <c r="G35" s="83" t="s">
        <v>54</v>
      </c>
      <c r="H35" s="53" t="s">
        <v>458</v>
      </c>
      <c r="I35" s="50" t="s">
        <v>459</v>
      </c>
      <c r="J35" s="54">
        <v>2</v>
      </c>
      <c r="K35" s="54">
        <v>2</v>
      </c>
      <c r="L35" s="40">
        <v>4</v>
      </c>
      <c r="M35" s="50" t="s">
        <v>460</v>
      </c>
      <c r="N35" s="40">
        <v>2</v>
      </c>
      <c r="O35" s="40">
        <v>1</v>
      </c>
      <c r="P35" s="40">
        <v>2</v>
      </c>
      <c r="Q35" s="40"/>
      <c r="R35" s="40"/>
      <c r="S35" s="40"/>
    </row>
    <row r="36" spans="1:19" ht="37.5" customHeight="1" x14ac:dyDescent="0.3">
      <c r="A36" s="56">
        <v>31</v>
      </c>
      <c r="B36" s="667"/>
      <c r="C36" s="53"/>
      <c r="D36" s="55" t="s">
        <v>452</v>
      </c>
      <c r="E36" s="54" t="s">
        <v>457</v>
      </c>
      <c r="F36" s="40">
        <v>4.2</v>
      </c>
      <c r="G36" s="84" t="s">
        <v>470</v>
      </c>
      <c r="H36" s="53" t="s">
        <v>471</v>
      </c>
      <c r="I36" s="50" t="s">
        <v>472</v>
      </c>
      <c r="J36" s="54">
        <v>2</v>
      </c>
      <c r="K36" s="54">
        <v>3</v>
      </c>
      <c r="L36" s="40">
        <v>6</v>
      </c>
      <c r="M36" s="50" t="s">
        <v>473</v>
      </c>
      <c r="N36" s="40">
        <v>2</v>
      </c>
      <c r="O36" s="40">
        <v>2</v>
      </c>
      <c r="P36" s="40">
        <v>4</v>
      </c>
      <c r="Q36" s="40"/>
      <c r="R36" s="40"/>
      <c r="S36" s="40"/>
    </row>
    <row r="37" spans="1:19" ht="40.5" x14ac:dyDescent="0.3">
      <c r="A37" s="2">
        <v>32</v>
      </c>
      <c r="B37" s="667"/>
      <c r="C37" s="53" t="s">
        <v>478</v>
      </c>
      <c r="D37" s="55" t="s">
        <v>452</v>
      </c>
      <c r="E37" s="54" t="s">
        <v>190</v>
      </c>
      <c r="F37" s="40">
        <v>1.3</v>
      </c>
      <c r="G37" s="83" t="s">
        <v>195</v>
      </c>
      <c r="H37" s="53" t="s">
        <v>393</v>
      </c>
      <c r="I37" s="50" t="s">
        <v>454</v>
      </c>
      <c r="J37" s="54">
        <v>3</v>
      </c>
      <c r="K37" s="54">
        <v>3</v>
      </c>
      <c r="L37" s="40">
        <v>9</v>
      </c>
      <c r="M37" s="50" t="s">
        <v>455</v>
      </c>
      <c r="N37" s="40">
        <v>2</v>
      </c>
      <c r="O37" s="40">
        <v>2</v>
      </c>
      <c r="P37" s="40">
        <v>4</v>
      </c>
      <c r="Q37" s="40"/>
      <c r="R37" s="40"/>
      <c r="S37" s="40"/>
    </row>
    <row r="38" spans="1:19" ht="40.5" x14ac:dyDescent="0.3">
      <c r="A38" s="56">
        <v>33</v>
      </c>
      <c r="B38" s="667"/>
      <c r="C38" s="53"/>
      <c r="D38" s="54" t="s">
        <v>446</v>
      </c>
      <c r="E38" s="54" t="s">
        <v>190</v>
      </c>
      <c r="F38" s="40">
        <v>1.3</v>
      </c>
      <c r="G38" s="83" t="s">
        <v>195</v>
      </c>
      <c r="H38" s="53" t="s">
        <v>233</v>
      </c>
      <c r="I38" s="50" t="s">
        <v>463</v>
      </c>
      <c r="J38" s="54">
        <v>3</v>
      </c>
      <c r="K38" s="54">
        <v>3</v>
      </c>
      <c r="L38" s="40">
        <v>9</v>
      </c>
      <c r="M38" s="50" t="s">
        <v>464</v>
      </c>
      <c r="N38" s="40">
        <v>2</v>
      </c>
      <c r="O38" s="40">
        <v>2</v>
      </c>
      <c r="P38" s="40">
        <v>4</v>
      </c>
      <c r="Q38" s="40"/>
      <c r="R38" s="40"/>
      <c r="S38" s="40"/>
    </row>
    <row r="39" spans="1:19" ht="45" customHeight="1" x14ac:dyDescent="0.3">
      <c r="A39" s="2">
        <v>34</v>
      </c>
      <c r="B39" s="667"/>
      <c r="C39" s="53"/>
      <c r="D39" s="55" t="s">
        <v>456</v>
      </c>
      <c r="E39" s="54" t="s">
        <v>457</v>
      </c>
      <c r="F39" s="40">
        <v>1.4</v>
      </c>
      <c r="G39" s="83" t="s">
        <v>54</v>
      </c>
      <c r="H39" s="53" t="s">
        <v>458</v>
      </c>
      <c r="I39" s="50" t="s">
        <v>459</v>
      </c>
      <c r="J39" s="54">
        <v>2</v>
      </c>
      <c r="K39" s="54">
        <v>2</v>
      </c>
      <c r="L39" s="40">
        <v>4</v>
      </c>
      <c r="M39" s="50" t="s">
        <v>460</v>
      </c>
      <c r="N39" s="40">
        <v>2</v>
      </c>
      <c r="O39" s="40">
        <v>1</v>
      </c>
      <c r="P39" s="40">
        <v>2</v>
      </c>
      <c r="Q39" s="40"/>
      <c r="R39" s="40"/>
      <c r="S39" s="40"/>
    </row>
    <row r="40" spans="1:19" ht="45" customHeight="1" x14ac:dyDescent="0.3">
      <c r="A40" s="56">
        <v>35</v>
      </c>
      <c r="B40" s="668"/>
      <c r="C40" s="53"/>
      <c r="D40" s="55" t="s">
        <v>452</v>
      </c>
      <c r="E40" s="54" t="s">
        <v>457</v>
      </c>
      <c r="F40" s="40">
        <v>4.2</v>
      </c>
      <c r="G40" s="84" t="s">
        <v>470</v>
      </c>
      <c r="H40" s="53" t="s">
        <v>471</v>
      </c>
      <c r="I40" s="50" t="s">
        <v>472</v>
      </c>
      <c r="J40" s="54">
        <v>2</v>
      </c>
      <c r="K40" s="54">
        <v>3</v>
      </c>
      <c r="L40" s="40">
        <v>6</v>
      </c>
      <c r="M40" s="50" t="s">
        <v>473</v>
      </c>
      <c r="N40" s="40">
        <v>2</v>
      </c>
      <c r="O40" s="40">
        <v>2</v>
      </c>
      <c r="P40" s="40">
        <v>4</v>
      </c>
      <c r="Q40" s="40"/>
      <c r="R40" s="40"/>
      <c r="S40" s="40"/>
    </row>
    <row r="41" spans="1:19" ht="40.5" x14ac:dyDescent="0.3">
      <c r="A41" s="2">
        <v>36</v>
      </c>
      <c r="B41" s="666" t="s">
        <v>227</v>
      </c>
      <c r="C41" s="53" t="s">
        <v>479</v>
      </c>
      <c r="D41" s="54" t="s">
        <v>192</v>
      </c>
      <c r="E41" s="54" t="s">
        <v>190</v>
      </c>
      <c r="F41" s="40">
        <v>2.1</v>
      </c>
      <c r="G41" s="84" t="s">
        <v>57</v>
      </c>
      <c r="H41" s="53" t="s">
        <v>200</v>
      </c>
      <c r="I41" s="50" t="s">
        <v>201</v>
      </c>
      <c r="J41" s="54">
        <v>2</v>
      </c>
      <c r="K41" s="54">
        <v>2</v>
      </c>
      <c r="L41" s="40">
        <v>4</v>
      </c>
      <c r="M41" s="52" t="s">
        <v>428</v>
      </c>
      <c r="N41" s="40">
        <v>2</v>
      </c>
      <c r="O41" s="40">
        <v>1</v>
      </c>
      <c r="P41" s="40">
        <v>2</v>
      </c>
      <c r="Q41" s="40"/>
      <c r="R41" s="40"/>
      <c r="S41" s="40"/>
    </row>
    <row r="42" spans="1:19" ht="38.25" customHeight="1" x14ac:dyDescent="0.3">
      <c r="A42" s="56">
        <v>37</v>
      </c>
      <c r="B42" s="667"/>
      <c r="C42" s="53" t="s">
        <v>480</v>
      </c>
      <c r="D42" s="54" t="s">
        <v>192</v>
      </c>
      <c r="E42" s="54" t="s">
        <v>190</v>
      </c>
      <c r="F42" s="40">
        <v>1.2</v>
      </c>
      <c r="G42" s="84" t="s">
        <v>52</v>
      </c>
      <c r="H42" s="53" t="s">
        <v>481</v>
      </c>
      <c r="I42" s="50" t="s">
        <v>482</v>
      </c>
      <c r="J42" s="54">
        <v>2</v>
      </c>
      <c r="K42" s="54">
        <v>2</v>
      </c>
      <c r="L42" s="40">
        <v>4</v>
      </c>
      <c r="M42" s="52" t="s">
        <v>299</v>
      </c>
      <c r="N42" s="40">
        <v>2</v>
      </c>
      <c r="O42" s="40">
        <v>2</v>
      </c>
      <c r="P42" s="40">
        <v>4</v>
      </c>
      <c r="Q42" s="40"/>
      <c r="R42" s="40"/>
      <c r="S42" s="40"/>
    </row>
    <row r="43" spans="1:19" ht="40.5" x14ac:dyDescent="0.3">
      <c r="A43" s="2">
        <v>38</v>
      </c>
      <c r="B43" s="668"/>
      <c r="C43" s="53" t="s">
        <v>483</v>
      </c>
      <c r="D43" s="54" t="s">
        <v>192</v>
      </c>
      <c r="E43" s="54" t="s">
        <v>190</v>
      </c>
      <c r="F43" s="40">
        <v>2.1</v>
      </c>
      <c r="G43" s="84" t="s">
        <v>57</v>
      </c>
      <c r="H43" s="53" t="s">
        <v>200</v>
      </c>
      <c r="I43" s="50" t="s">
        <v>201</v>
      </c>
      <c r="J43" s="54">
        <v>2</v>
      </c>
      <c r="K43" s="54">
        <v>2</v>
      </c>
      <c r="L43" s="40">
        <v>4</v>
      </c>
      <c r="M43" s="52" t="s">
        <v>428</v>
      </c>
      <c r="N43" s="40">
        <v>2</v>
      </c>
      <c r="O43" s="40">
        <v>1</v>
      </c>
      <c r="P43" s="40">
        <v>2</v>
      </c>
      <c r="Q43" s="40"/>
      <c r="R43" s="40"/>
      <c r="S43" s="40"/>
    </row>
    <row r="44" spans="1:19" ht="40.5" x14ac:dyDescent="0.3">
      <c r="A44" s="56">
        <v>39</v>
      </c>
      <c r="B44" s="667" t="s">
        <v>202</v>
      </c>
      <c r="C44" s="53" t="s">
        <v>484</v>
      </c>
      <c r="D44" s="54" t="s">
        <v>194</v>
      </c>
      <c r="E44" s="54" t="s">
        <v>190</v>
      </c>
      <c r="F44" s="40">
        <v>3.2</v>
      </c>
      <c r="G44" s="85" t="s">
        <v>61</v>
      </c>
      <c r="H44" s="53" t="s">
        <v>439</v>
      </c>
      <c r="I44" s="50" t="s">
        <v>485</v>
      </c>
      <c r="J44" s="54">
        <v>2</v>
      </c>
      <c r="K44" s="54">
        <v>2</v>
      </c>
      <c r="L44" s="40">
        <v>4</v>
      </c>
      <c r="M44" s="52" t="s">
        <v>486</v>
      </c>
      <c r="N44" s="40">
        <v>2</v>
      </c>
      <c r="O44" s="40">
        <v>2</v>
      </c>
      <c r="P44" s="40">
        <v>4</v>
      </c>
      <c r="Q44" s="40"/>
      <c r="R44" s="40"/>
      <c r="S44" s="40"/>
    </row>
    <row r="45" spans="1:19" ht="54" x14ac:dyDescent="0.3">
      <c r="A45" s="2">
        <v>40</v>
      </c>
      <c r="B45" s="667"/>
      <c r="C45" s="53" t="s">
        <v>487</v>
      </c>
      <c r="D45" s="54" t="s">
        <v>194</v>
      </c>
      <c r="E45" s="54" t="s">
        <v>190</v>
      </c>
      <c r="F45" s="40">
        <v>1.1000000000000001</v>
      </c>
      <c r="G45" s="85" t="s">
        <v>51</v>
      </c>
      <c r="H45" s="53" t="s">
        <v>436</v>
      </c>
      <c r="I45" s="50" t="s">
        <v>201</v>
      </c>
      <c r="J45" s="54">
        <v>2</v>
      </c>
      <c r="K45" s="54">
        <v>2</v>
      </c>
      <c r="L45" s="40">
        <v>4</v>
      </c>
      <c r="M45" s="52" t="s">
        <v>488</v>
      </c>
      <c r="N45" s="40">
        <v>2</v>
      </c>
      <c r="O45" s="40">
        <v>2</v>
      </c>
      <c r="P45" s="40">
        <v>4</v>
      </c>
      <c r="Q45" s="40"/>
      <c r="R45" s="40"/>
      <c r="S45" s="40"/>
    </row>
    <row r="46" spans="1:19" ht="54" x14ac:dyDescent="0.3">
      <c r="A46" s="56">
        <v>41</v>
      </c>
      <c r="B46" s="667"/>
      <c r="C46" s="53" t="s">
        <v>489</v>
      </c>
      <c r="D46" s="54" t="s">
        <v>194</v>
      </c>
      <c r="E46" s="54" t="s">
        <v>190</v>
      </c>
      <c r="F46" s="40">
        <v>3.2</v>
      </c>
      <c r="G46" s="85" t="s">
        <v>61</v>
      </c>
      <c r="H46" s="53" t="s">
        <v>439</v>
      </c>
      <c r="I46" s="50" t="s">
        <v>201</v>
      </c>
      <c r="J46" s="54">
        <v>2</v>
      </c>
      <c r="K46" s="54">
        <v>2</v>
      </c>
      <c r="L46" s="40">
        <v>4</v>
      </c>
      <c r="M46" s="52" t="s">
        <v>488</v>
      </c>
      <c r="N46" s="40">
        <v>2</v>
      </c>
      <c r="O46" s="40">
        <v>2</v>
      </c>
      <c r="P46" s="40">
        <v>4</v>
      </c>
      <c r="Q46" s="73"/>
      <c r="R46" s="73"/>
      <c r="S46" s="73"/>
    </row>
    <row r="47" spans="1:19" ht="54" x14ac:dyDescent="0.3">
      <c r="A47" s="2">
        <v>42</v>
      </c>
      <c r="B47" s="668"/>
      <c r="C47" s="53"/>
      <c r="D47" s="54" t="s">
        <v>194</v>
      </c>
      <c r="E47" s="54" t="s">
        <v>190</v>
      </c>
      <c r="F47" s="40">
        <v>1.5</v>
      </c>
      <c r="G47" s="85" t="s">
        <v>55</v>
      </c>
      <c r="H47" s="53" t="s">
        <v>490</v>
      </c>
      <c r="I47" s="50" t="s">
        <v>201</v>
      </c>
      <c r="J47" s="54">
        <v>2</v>
      </c>
      <c r="K47" s="54">
        <v>2</v>
      </c>
      <c r="L47" s="40">
        <v>4</v>
      </c>
      <c r="M47" s="52" t="s">
        <v>491</v>
      </c>
      <c r="N47" s="40">
        <v>2</v>
      </c>
      <c r="O47" s="40">
        <v>2</v>
      </c>
      <c r="P47" s="40">
        <v>4</v>
      </c>
      <c r="Q47" s="73"/>
      <c r="R47" s="73"/>
      <c r="S47" s="73"/>
    </row>
    <row r="48" spans="1:19" ht="25.15" customHeight="1" x14ac:dyDescent="0.3">
      <c r="A48" s="593" t="s">
        <v>184</v>
      </c>
      <c r="B48" s="594"/>
      <c r="C48" s="598"/>
      <c r="D48" s="602" t="s">
        <v>185</v>
      </c>
      <c r="E48" s="603"/>
      <c r="F48" s="604"/>
      <c r="G48" s="605"/>
      <c r="H48" s="605"/>
      <c r="I48" s="605"/>
      <c r="J48" s="605"/>
      <c r="K48" s="605"/>
      <c r="L48" s="605"/>
      <c r="M48" s="606"/>
      <c r="N48" s="47" t="s">
        <v>186</v>
      </c>
      <c r="O48" s="48"/>
      <c r="P48" s="48"/>
      <c r="Q48" s="48"/>
      <c r="R48" s="48"/>
      <c r="S48" s="49"/>
    </row>
    <row r="49" spans="1:19" ht="25.15" customHeight="1" x14ac:dyDescent="0.3">
      <c r="A49" s="596"/>
      <c r="B49" s="597"/>
      <c r="C49" s="598"/>
      <c r="D49" s="602" t="s">
        <v>187</v>
      </c>
      <c r="E49" s="603"/>
      <c r="F49" s="604"/>
      <c r="G49" s="605"/>
      <c r="H49" s="605"/>
      <c r="I49" s="605"/>
      <c r="J49" s="605"/>
      <c r="K49" s="605"/>
      <c r="L49" s="605"/>
      <c r="M49" s="606"/>
      <c r="N49" s="47" t="s">
        <v>186</v>
      </c>
      <c r="O49" s="48"/>
      <c r="P49" s="48"/>
      <c r="Q49" s="48"/>
      <c r="R49" s="48"/>
      <c r="S49" s="49"/>
    </row>
    <row r="50" spans="1:19" ht="25.15" customHeight="1" x14ac:dyDescent="0.3">
      <c r="A50" s="596"/>
      <c r="B50" s="597"/>
      <c r="C50" s="598"/>
      <c r="D50" s="602" t="s">
        <v>129</v>
      </c>
      <c r="E50" s="603"/>
      <c r="F50" s="604"/>
      <c r="G50" s="605"/>
      <c r="H50" s="605"/>
      <c r="I50" s="605"/>
      <c r="J50" s="605"/>
      <c r="K50" s="605"/>
      <c r="L50" s="605"/>
      <c r="M50" s="606"/>
      <c r="N50" s="47" t="s">
        <v>186</v>
      </c>
      <c r="O50" s="48"/>
      <c r="P50" s="48"/>
      <c r="Q50" s="48"/>
      <c r="R50" s="48"/>
      <c r="S50" s="49"/>
    </row>
    <row r="51" spans="1:19" ht="25.15" customHeight="1" x14ac:dyDescent="0.3">
      <c r="A51" s="596"/>
      <c r="B51" s="597"/>
      <c r="C51" s="598"/>
      <c r="D51" s="602" t="s">
        <v>188</v>
      </c>
      <c r="E51" s="603"/>
      <c r="F51" s="604"/>
      <c r="G51" s="605"/>
      <c r="H51" s="605"/>
      <c r="I51" s="605"/>
      <c r="J51" s="605"/>
      <c r="K51" s="605"/>
      <c r="L51" s="605"/>
      <c r="M51" s="606"/>
      <c r="N51" s="47" t="s">
        <v>186</v>
      </c>
      <c r="O51" s="48"/>
      <c r="P51" s="48"/>
      <c r="Q51" s="48"/>
      <c r="R51" s="48"/>
      <c r="S51" s="49"/>
    </row>
    <row r="52" spans="1:19" ht="25.15" customHeight="1" x14ac:dyDescent="0.3">
      <c r="A52" s="599"/>
      <c r="B52" s="600"/>
      <c r="C52" s="601"/>
      <c r="D52" s="602" t="s">
        <v>189</v>
      </c>
      <c r="E52" s="603"/>
      <c r="F52" s="604"/>
      <c r="G52" s="605"/>
      <c r="H52" s="605"/>
      <c r="I52" s="605"/>
      <c r="J52" s="605"/>
      <c r="K52" s="605"/>
      <c r="L52" s="605"/>
      <c r="M52" s="605"/>
      <c r="N52" s="605"/>
      <c r="O52" s="605"/>
      <c r="P52" s="605"/>
      <c r="Q52" s="605"/>
      <c r="R52" s="605"/>
      <c r="S52" s="606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611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56">
        <v>1</v>
      </c>
      <c r="B6" s="666" t="s">
        <v>493</v>
      </c>
      <c r="C6" s="53" t="s">
        <v>494</v>
      </c>
      <c r="D6" s="55" t="s">
        <v>495</v>
      </c>
      <c r="E6" s="54" t="s">
        <v>457</v>
      </c>
      <c r="F6" s="40">
        <v>1.3</v>
      </c>
      <c r="G6" s="50" t="s">
        <v>496</v>
      </c>
      <c r="H6" s="50" t="s">
        <v>497</v>
      </c>
      <c r="I6" s="50" t="s">
        <v>212</v>
      </c>
      <c r="J6" s="40">
        <v>1</v>
      </c>
      <c r="K6" s="40">
        <v>3</v>
      </c>
      <c r="L6" s="40">
        <f>J6*K6</f>
        <v>3</v>
      </c>
      <c r="M6" s="50" t="s">
        <v>213</v>
      </c>
      <c r="N6" s="40">
        <v>1</v>
      </c>
      <c r="O6" s="40">
        <v>2</v>
      </c>
      <c r="P6" s="40">
        <f>N6*O6</f>
        <v>2</v>
      </c>
      <c r="Q6" s="40" t="s">
        <v>269</v>
      </c>
      <c r="R6" s="40" t="s">
        <v>612</v>
      </c>
      <c r="S6" s="40" t="s">
        <v>613</v>
      </c>
    </row>
    <row r="7" spans="1:19" ht="27" x14ac:dyDescent="0.3">
      <c r="A7" s="2">
        <v>2</v>
      </c>
      <c r="B7" s="667"/>
      <c r="C7" s="53"/>
      <c r="D7" s="55" t="s">
        <v>495</v>
      </c>
      <c r="E7" s="54" t="s">
        <v>457</v>
      </c>
      <c r="F7" s="40">
        <v>4.0999999999999996</v>
      </c>
      <c r="G7" s="50" t="s">
        <v>498</v>
      </c>
      <c r="H7" s="50" t="s">
        <v>499</v>
      </c>
      <c r="I7" s="50" t="s">
        <v>500</v>
      </c>
      <c r="J7" s="40">
        <v>2</v>
      </c>
      <c r="K7" s="40">
        <v>2</v>
      </c>
      <c r="L7" s="40">
        <f t="shared" ref="L7:L70" si="0">J7*K7</f>
        <v>4</v>
      </c>
      <c r="M7" s="50" t="s">
        <v>500</v>
      </c>
      <c r="N7" s="40">
        <v>1</v>
      </c>
      <c r="O7" s="40">
        <v>1</v>
      </c>
      <c r="P7" s="40">
        <f t="shared" ref="P7:P70" si="1">N7*O7</f>
        <v>1</v>
      </c>
      <c r="Q7" s="73"/>
      <c r="R7" s="73"/>
      <c r="S7" s="73"/>
    </row>
    <row r="8" spans="1:19" ht="27" x14ac:dyDescent="0.3">
      <c r="A8" s="56">
        <v>3</v>
      </c>
      <c r="B8" s="668"/>
      <c r="C8" s="53"/>
      <c r="D8" s="55" t="s">
        <v>495</v>
      </c>
      <c r="E8" s="54" t="s">
        <v>457</v>
      </c>
      <c r="F8" s="40" t="s">
        <v>203</v>
      </c>
      <c r="G8" s="50" t="s">
        <v>501</v>
      </c>
      <c r="H8" s="50" t="s">
        <v>502</v>
      </c>
      <c r="I8" s="50" t="s">
        <v>500</v>
      </c>
      <c r="J8" s="40">
        <v>1</v>
      </c>
      <c r="K8" s="40">
        <v>3</v>
      </c>
      <c r="L8" s="40">
        <f t="shared" si="0"/>
        <v>3</v>
      </c>
      <c r="M8" s="50" t="s">
        <v>500</v>
      </c>
      <c r="N8" s="40">
        <v>1</v>
      </c>
      <c r="O8" s="40">
        <v>2</v>
      </c>
      <c r="P8" s="40">
        <f t="shared" si="1"/>
        <v>2</v>
      </c>
      <c r="Q8" s="73"/>
      <c r="R8" s="73"/>
      <c r="S8" s="73"/>
    </row>
    <row r="9" spans="1:19" ht="40.5" x14ac:dyDescent="0.3">
      <c r="A9" s="2">
        <v>4</v>
      </c>
      <c r="B9" s="666" t="s">
        <v>503</v>
      </c>
      <c r="C9" s="53" t="s">
        <v>504</v>
      </c>
      <c r="D9" s="55" t="s">
        <v>505</v>
      </c>
      <c r="E9" s="54" t="s">
        <v>457</v>
      </c>
      <c r="F9" s="40" t="s">
        <v>204</v>
      </c>
      <c r="G9" s="50" t="s">
        <v>496</v>
      </c>
      <c r="H9" s="50" t="s">
        <v>506</v>
      </c>
      <c r="I9" s="50" t="s">
        <v>322</v>
      </c>
      <c r="J9" s="40">
        <v>1</v>
      </c>
      <c r="K9" s="40">
        <v>4</v>
      </c>
      <c r="L9" s="40">
        <f t="shared" si="0"/>
        <v>4</v>
      </c>
      <c r="M9" s="50" t="s">
        <v>214</v>
      </c>
      <c r="N9" s="40">
        <v>1</v>
      </c>
      <c r="O9" s="40">
        <v>2</v>
      </c>
      <c r="P9" s="40">
        <f t="shared" si="1"/>
        <v>2</v>
      </c>
      <c r="Q9" s="73"/>
      <c r="R9" s="73"/>
      <c r="S9" s="73"/>
    </row>
    <row r="10" spans="1:19" ht="40.5" x14ac:dyDescent="0.3">
      <c r="A10" s="56">
        <v>5</v>
      </c>
      <c r="B10" s="667"/>
      <c r="C10" s="53"/>
      <c r="D10" s="55" t="s">
        <v>505</v>
      </c>
      <c r="E10" s="54" t="s">
        <v>457</v>
      </c>
      <c r="F10" s="40" t="s">
        <v>204</v>
      </c>
      <c r="G10" s="50" t="s">
        <v>496</v>
      </c>
      <c r="H10" s="50" t="s">
        <v>507</v>
      </c>
      <c r="I10" s="50" t="s">
        <v>322</v>
      </c>
      <c r="J10" s="40">
        <v>2</v>
      </c>
      <c r="K10" s="40">
        <v>3</v>
      </c>
      <c r="L10" s="40">
        <f t="shared" si="0"/>
        <v>6</v>
      </c>
      <c r="M10" s="50" t="s">
        <v>215</v>
      </c>
      <c r="N10" s="40">
        <v>1</v>
      </c>
      <c r="O10" s="40">
        <v>2</v>
      </c>
      <c r="P10" s="40">
        <f t="shared" si="1"/>
        <v>2</v>
      </c>
      <c r="Q10" s="73"/>
      <c r="R10" s="73"/>
      <c r="S10" s="73"/>
    </row>
    <row r="11" spans="1:19" ht="40.5" x14ac:dyDescent="0.3">
      <c r="A11" s="2">
        <v>6</v>
      </c>
      <c r="B11" s="667"/>
      <c r="C11" s="53"/>
      <c r="D11" s="55" t="s">
        <v>505</v>
      </c>
      <c r="E11" s="54" t="s">
        <v>457</v>
      </c>
      <c r="F11" s="40" t="s">
        <v>204</v>
      </c>
      <c r="G11" s="50" t="s">
        <v>496</v>
      </c>
      <c r="H11" s="50" t="s">
        <v>508</v>
      </c>
      <c r="I11" s="50" t="s">
        <v>322</v>
      </c>
      <c r="J11" s="40">
        <v>2</v>
      </c>
      <c r="K11" s="40">
        <v>4</v>
      </c>
      <c r="L11" s="40">
        <f t="shared" si="0"/>
        <v>8</v>
      </c>
      <c r="M11" s="50" t="s">
        <v>216</v>
      </c>
      <c r="N11" s="40">
        <v>1</v>
      </c>
      <c r="O11" s="40">
        <v>2</v>
      </c>
      <c r="P11" s="40">
        <f t="shared" si="1"/>
        <v>2</v>
      </c>
      <c r="Q11" s="73"/>
      <c r="R11" s="73"/>
      <c r="S11" s="73"/>
    </row>
    <row r="12" spans="1:19" ht="40.5" x14ac:dyDescent="0.3">
      <c r="A12" s="56">
        <v>7</v>
      </c>
      <c r="B12" s="667"/>
      <c r="C12" s="53"/>
      <c r="D12" s="55" t="s">
        <v>505</v>
      </c>
      <c r="E12" s="54" t="s">
        <v>457</v>
      </c>
      <c r="F12" s="40" t="s">
        <v>205</v>
      </c>
      <c r="G12" s="50" t="s">
        <v>509</v>
      </c>
      <c r="H12" s="50" t="s">
        <v>510</v>
      </c>
      <c r="I12" s="50" t="s">
        <v>500</v>
      </c>
      <c r="J12" s="40">
        <v>2</v>
      </c>
      <c r="K12" s="40">
        <v>3</v>
      </c>
      <c r="L12" s="40">
        <f t="shared" si="0"/>
        <v>6</v>
      </c>
      <c r="M12" s="50" t="s">
        <v>217</v>
      </c>
      <c r="N12" s="40">
        <v>1</v>
      </c>
      <c r="O12" s="40">
        <v>2</v>
      </c>
      <c r="P12" s="40">
        <f t="shared" si="1"/>
        <v>2</v>
      </c>
      <c r="Q12" s="73"/>
      <c r="R12" s="73"/>
      <c r="S12" s="73"/>
    </row>
    <row r="13" spans="1:19" ht="27" x14ac:dyDescent="0.3">
      <c r="A13" s="2">
        <v>8</v>
      </c>
      <c r="B13" s="667"/>
      <c r="C13" s="53"/>
      <c r="D13" s="55" t="s">
        <v>505</v>
      </c>
      <c r="E13" s="54" t="s">
        <v>457</v>
      </c>
      <c r="F13" s="40" t="s">
        <v>206</v>
      </c>
      <c r="G13" s="50" t="s">
        <v>511</v>
      </c>
      <c r="H13" s="50" t="s">
        <v>458</v>
      </c>
      <c r="I13" s="50" t="s">
        <v>212</v>
      </c>
      <c r="J13" s="40">
        <v>3</v>
      </c>
      <c r="K13" s="40">
        <v>3</v>
      </c>
      <c r="L13" s="40">
        <f t="shared" si="0"/>
        <v>9</v>
      </c>
      <c r="M13" s="50" t="s">
        <v>512</v>
      </c>
      <c r="N13" s="40">
        <v>2</v>
      </c>
      <c r="O13" s="40">
        <v>2</v>
      </c>
      <c r="P13" s="40">
        <f t="shared" si="1"/>
        <v>4</v>
      </c>
      <c r="Q13" s="73"/>
      <c r="R13" s="73"/>
      <c r="S13" s="73"/>
    </row>
    <row r="14" spans="1:19" ht="27" x14ac:dyDescent="0.3">
      <c r="A14" s="56">
        <v>9</v>
      </c>
      <c r="B14" s="667"/>
      <c r="C14" s="53"/>
      <c r="D14" s="54" t="s">
        <v>505</v>
      </c>
      <c r="E14" s="54" t="s">
        <v>457</v>
      </c>
      <c r="F14" s="40" t="s">
        <v>203</v>
      </c>
      <c r="G14" s="50" t="s">
        <v>501</v>
      </c>
      <c r="H14" s="50" t="s">
        <v>471</v>
      </c>
      <c r="I14" s="50" t="s">
        <v>212</v>
      </c>
      <c r="J14" s="40">
        <v>3</v>
      </c>
      <c r="K14" s="40">
        <v>2</v>
      </c>
      <c r="L14" s="40">
        <f t="shared" si="0"/>
        <v>6</v>
      </c>
      <c r="M14" s="50" t="s">
        <v>472</v>
      </c>
      <c r="N14" s="40">
        <v>2</v>
      </c>
      <c r="O14" s="40">
        <v>1</v>
      </c>
      <c r="P14" s="40">
        <f t="shared" si="1"/>
        <v>2</v>
      </c>
      <c r="Q14" s="82"/>
      <c r="R14" s="73"/>
      <c r="S14" s="73"/>
    </row>
    <row r="15" spans="1:19" ht="27" x14ac:dyDescent="0.3">
      <c r="A15" s="2">
        <v>10</v>
      </c>
      <c r="B15" s="667"/>
      <c r="C15" s="53" t="s">
        <v>513</v>
      </c>
      <c r="D15" s="55" t="s">
        <v>514</v>
      </c>
      <c r="E15" s="54" t="s">
        <v>457</v>
      </c>
      <c r="F15" s="40">
        <v>1.1000000000000001</v>
      </c>
      <c r="G15" s="50" t="s">
        <v>515</v>
      </c>
      <c r="H15" s="50" t="s">
        <v>516</v>
      </c>
      <c r="I15" s="50" t="s">
        <v>212</v>
      </c>
      <c r="J15" s="40">
        <v>3</v>
      </c>
      <c r="K15" s="40">
        <v>2</v>
      </c>
      <c r="L15" s="40">
        <f t="shared" si="0"/>
        <v>6</v>
      </c>
      <c r="M15" s="50" t="s">
        <v>517</v>
      </c>
      <c r="N15" s="40">
        <v>2</v>
      </c>
      <c r="O15" s="40">
        <v>1</v>
      </c>
      <c r="P15" s="40">
        <f t="shared" si="1"/>
        <v>2</v>
      </c>
      <c r="Q15" s="73"/>
      <c r="R15" s="73"/>
      <c r="S15" s="73"/>
    </row>
    <row r="16" spans="1:19" ht="27" x14ac:dyDescent="0.3">
      <c r="A16" s="56">
        <v>11</v>
      </c>
      <c r="B16" s="667"/>
      <c r="C16" s="53"/>
      <c r="D16" s="55" t="s">
        <v>514</v>
      </c>
      <c r="E16" s="54" t="s">
        <v>457</v>
      </c>
      <c r="F16" s="40">
        <v>4.0999999999999996</v>
      </c>
      <c r="G16" s="50" t="s">
        <v>498</v>
      </c>
      <c r="H16" s="50" t="s">
        <v>518</v>
      </c>
      <c r="I16" s="50" t="s">
        <v>212</v>
      </c>
      <c r="J16" s="40">
        <v>3</v>
      </c>
      <c r="K16" s="40">
        <v>2</v>
      </c>
      <c r="L16" s="40">
        <f t="shared" si="0"/>
        <v>6</v>
      </c>
      <c r="M16" s="50" t="s">
        <v>519</v>
      </c>
      <c r="N16" s="40">
        <v>2</v>
      </c>
      <c r="O16" s="40">
        <v>1</v>
      </c>
      <c r="P16" s="40">
        <f t="shared" si="1"/>
        <v>2</v>
      </c>
      <c r="Q16" s="82"/>
      <c r="R16" s="73"/>
      <c r="S16" s="73"/>
    </row>
    <row r="17" spans="1:19" ht="27" x14ac:dyDescent="0.3">
      <c r="A17" s="2">
        <v>12</v>
      </c>
      <c r="B17" s="667"/>
      <c r="C17" s="53"/>
      <c r="D17" s="55" t="s">
        <v>514</v>
      </c>
      <c r="E17" s="54" t="s">
        <v>457</v>
      </c>
      <c r="F17" s="40" t="s">
        <v>207</v>
      </c>
      <c r="G17" s="50" t="s">
        <v>520</v>
      </c>
      <c r="H17" s="50" t="s">
        <v>521</v>
      </c>
      <c r="I17" s="50" t="s">
        <v>212</v>
      </c>
      <c r="J17" s="40">
        <v>3</v>
      </c>
      <c r="K17" s="40">
        <v>1</v>
      </c>
      <c r="L17" s="40">
        <f t="shared" si="0"/>
        <v>3</v>
      </c>
      <c r="M17" s="50" t="s">
        <v>522</v>
      </c>
      <c r="N17" s="40">
        <v>2</v>
      </c>
      <c r="O17" s="40">
        <v>1</v>
      </c>
      <c r="P17" s="40">
        <f t="shared" si="1"/>
        <v>2</v>
      </c>
      <c r="Q17" s="82"/>
      <c r="R17" s="73"/>
      <c r="S17" s="73"/>
    </row>
    <row r="18" spans="1:19" ht="27" x14ac:dyDescent="0.3">
      <c r="A18" s="56">
        <v>13</v>
      </c>
      <c r="B18" s="667"/>
      <c r="C18" s="53"/>
      <c r="D18" s="54" t="s">
        <v>514</v>
      </c>
      <c r="E18" s="54" t="s">
        <v>457</v>
      </c>
      <c r="F18" s="40" t="s">
        <v>208</v>
      </c>
      <c r="G18" s="50" t="s">
        <v>523</v>
      </c>
      <c r="H18" s="50" t="s">
        <v>524</v>
      </c>
      <c r="I18" s="50" t="s">
        <v>212</v>
      </c>
      <c r="J18" s="40">
        <v>3</v>
      </c>
      <c r="K18" s="40">
        <v>2</v>
      </c>
      <c r="L18" s="40">
        <f t="shared" si="0"/>
        <v>6</v>
      </c>
      <c r="M18" s="50" t="s">
        <v>525</v>
      </c>
      <c r="N18" s="40">
        <v>2</v>
      </c>
      <c r="O18" s="40">
        <v>1</v>
      </c>
      <c r="P18" s="40">
        <f t="shared" si="1"/>
        <v>2</v>
      </c>
      <c r="Q18" s="82"/>
      <c r="R18" s="73"/>
      <c r="S18" s="73"/>
    </row>
    <row r="19" spans="1:19" ht="54" x14ac:dyDescent="0.3">
      <c r="A19" s="2">
        <v>14</v>
      </c>
      <c r="B19" s="667"/>
      <c r="C19" s="53" t="s">
        <v>526</v>
      </c>
      <c r="D19" s="55" t="s">
        <v>527</v>
      </c>
      <c r="E19" s="54" t="s">
        <v>528</v>
      </c>
      <c r="F19" s="40" t="s">
        <v>209</v>
      </c>
      <c r="G19" s="50" t="s">
        <v>529</v>
      </c>
      <c r="H19" s="50" t="s">
        <v>530</v>
      </c>
      <c r="I19" s="50" t="s">
        <v>212</v>
      </c>
      <c r="J19" s="40">
        <v>1</v>
      </c>
      <c r="K19" s="40">
        <v>4</v>
      </c>
      <c r="L19" s="40">
        <f t="shared" si="0"/>
        <v>4</v>
      </c>
      <c r="M19" s="50" t="s">
        <v>531</v>
      </c>
      <c r="N19" s="40">
        <v>1</v>
      </c>
      <c r="O19" s="40">
        <v>2</v>
      </c>
      <c r="P19" s="40">
        <f t="shared" si="1"/>
        <v>2</v>
      </c>
      <c r="Q19" s="82"/>
      <c r="R19" s="73"/>
      <c r="S19" s="73"/>
    </row>
    <row r="20" spans="1:19" ht="40.5" x14ac:dyDescent="0.3">
      <c r="A20" s="56">
        <v>15</v>
      </c>
      <c r="B20" s="667"/>
      <c r="C20" s="53" t="s">
        <v>532</v>
      </c>
      <c r="D20" s="55" t="s">
        <v>505</v>
      </c>
      <c r="E20" s="54" t="s">
        <v>457</v>
      </c>
      <c r="F20" s="40" t="s">
        <v>204</v>
      </c>
      <c r="G20" s="50" t="s">
        <v>496</v>
      </c>
      <c r="H20" s="50" t="s">
        <v>533</v>
      </c>
      <c r="I20" s="50" t="s">
        <v>322</v>
      </c>
      <c r="J20" s="40">
        <v>1</v>
      </c>
      <c r="K20" s="40">
        <v>4</v>
      </c>
      <c r="L20" s="40">
        <f t="shared" si="0"/>
        <v>4</v>
      </c>
      <c r="M20" s="50" t="s">
        <v>218</v>
      </c>
      <c r="N20" s="40">
        <v>1</v>
      </c>
      <c r="O20" s="40">
        <v>2</v>
      </c>
      <c r="P20" s="40">
        <f t="shared" si="1"/>
        <v>2</v>
      </c>
      <c r="Q20" s="73"/>
      <c r="R20" s="73"/>
      <c r="S20" s="73"/>
    </row>
    <row r="21" spans="1:19" ht="40.5" x14ac:dyDescent="0.3">
      <c r="A21" s="2">
        <v>16</v>
      </c>
      <c r="B21" s="667"/>
      <c r="C21" s="53"/>
      <c r="D21" s="55" t="s">
        <v>505</v>
      </c>
      <c r="E21" s="54" t="s">
        <v>457</v>
      </c>
      <c r="F21" s="40" t="s">
        <v>204</v>
      </c>
      <c r="G21" s="50" t="s">
        <v>496</v>
      </c>
      <c r="H21" s="50" t="s">
        <v>507</v>
      </c>
      <c r="I21" s="50" t="s">
        <v>322</v>
      </c>
      <c r="J21" s="40">
        <v>2</v>
      </c>
      <c r="K21" s="40">
        <v>2</v>
      </c>
      <c r="L21" s="40">
        <f t="shared" si="0"/>
        <v>4</v>
      </c>
      <c r="M21" s="50" t="s">
        <v>216</v>
      </c>
      <c r="N21" s="40">
        <v>1</v>
      </c>
      <c r="O21" s="40">
        <v>1</v>
      </c>
      <c r="P21" s="40">
        <f t="shared" si="1"/>
        <v>1</v>
      </c>
      <c r="Q21" s="73"/>
      <c r="R21" s="73"/>
      <c r="S21" s="73"/>
    </row>
    <row r="22" spans="1:19" ht="40.5" x14ac:dyDescent="0.3">
      <c r="A22" s="56">
        <v>17</v>
      </c>
      <c r="B22" s="667"/>
      <c r="C22" s="53"/>
      <c r="D22" s="54" t="s">
        <v>505</v>
      </c>
      <c r="E22" s="54" t="s">
        <v>457</v>
      </c>
      <c r="F22" s="40" t="s">
        <v>204</v>
      </c>
      <c r="G22" s="50" t="s">
        <v>496</v>
      </c>
      <c r="H22" s="50" t="s">
        <v>534</v>
      </c>
      <c r="I22" s="50" t="s">
        <v>322</v>
      </c>
      <c r="J22" s="40">
        <v>2</v>
      </c>
      <c r="K22" s="40">
        <v>4</v>
      </c>
      <c r="L22" s="40">
        <f t="shared" si="0"/>
        <v>8</v>
      </c>
      <c r="M22" s="50" t="s">
        <v>218</v>
      </c>
      <c r="N22" s="40">
        <v>1</v>
      </c>
      <c r="O22" s="40">
        <v>2</v>
      </c>
      <c r="P22" s="40">
        <f t="shared" si="1"/>
        <v>2</v>
      </c>
      <c r="Q22" s="73"/>
      <c r="R22" s="73"/>
      <c r="S22" s="73"/>
    </row>
    <row r="23" spans="1:19" ht="40.5" x14ac:dyDescent="0.3">
      <c r="A23" s="2">
        <v>18</v>
      </c>
      <c r="B23" s="667"/>
      <c r="C23" s="53"/>
      <c r="D23" s="54" t="s">
        <v>505</v>
      </c>
      <c r="E23" s="54" t="s">
        <v>457</v>
      </c>
      <c r="F23" s="40" t="s">
        <v>205</v>
      </c>
      <c r="G23" s="50" t="s">
        <v>509</v>
      </c>
      <c r="H23" s="50" t="s">
        <v>510</v>
      </c>
      <c r="I23" s="50" t="s">
        <v>500</v>
      </c>
      <c r="J23" s="40">
        <v>2</v>
      </c>
      <c r="K23" s="40">
        <v>3</v>
      </c>
      <c r="L23" s="40">
        <f t="shared" si="0"/>
        <v>6</v>
      </c>
      <c r="M23" s="50" t="s">
        <v>217</v>
      </c>
      <c r="N23" s="40">
        <v>1</v>
      </c>
      <c r="O23" s="40">
        <v>2</v>
      </c>
      <c r="P23" s="40">
        <f t="shared" si="1"/>
        <v>2</v>
      </c>
      <c r="Q23" s="73"/>
      <c r="R23" s="73"/>
      <c r="S23" s="73"/>
    </row>
    <row r="24" spans="1:19" ht="27" x14ac:dyDescent="0.3">
      <c r="A24" s="56">
        <v>19</v>
      </c>
      <c r="B24" s="667"/>
      <c r="C24" s="53"/>
      <c r="D24" s="54" t="s">
        <v>505</v>
      </c>
      <c r="E24" s="54" t="s">
        <v>457</v>
      </c>
      <c r="F24" s="40" t="s">
        <v>206</v>
      </c>
      <c r="G24" s="50" t="s">
        <v>511</v>
      </c>
      <c r="H24" s="50" t="s">
        <v>458</v>
      </c>
      <c r="I24" s="50" t="s">
        <v>212</v>
      </c>
      <c r="J24" s="40">
        <v>3</v>
      </c>
      <c r="K24" s="40">
        <v>3</v>
      </c>
      <c r="L24" s="40">
        <f t="shared" si="0"/>
        <v>9</v>
      </c>
      <c r="M24" s="50" t="s">
        <v>512</v>
      </c>
      <c r="N24" s="40">
        <v>2</v>
      </c>
      <c r="O24" s="40">
        <v>2</v>
      </c>
      <c r="P24" s="40">
        <f t="shared" si="1"/>
        <v>4</v>
      </c>
      <c r="Q24" s="73"/>
      <c r="R24" s="73"/>
      <c r="S24" s="73"/>
    </row>
    <row r="25" spans="1:19" ht="27" x14ac:dyDescent="0.3">
      <c r="A25" s="2">
        <v>20</v>
      </c>
      <c r="B25" s="667"/>
      <c r="C25" s="53"/>
      <c r="D25" s="55" t="s">
        <v>505</v>
      </c>
      <c r="E25" s="54" t="s">
        <v>457</v>
      </c>
      <c r="F25" s="40" t="s">
        <v>203</v>
      </c>
      <c r="G25" s="50" t="s">
        <v>501</v>
      </c>
      <c r="H25" s="50" t="s">
        <v>471</v>
      </c>
      <c r="I25" s="50" t="s">
        <v>212</v>
      </c>
      <c r="J25" s="40">
        <v>3</v>
      </c>
      <c r="K25" s="40">
        <v>2</v>
      </c>
      <c r="L25" s="40">
        <f t="shared" si="0"/>
        <v>6</v>
      </c>
      <c r="M25" s="50" t="s">
        <v>472</v>
      </c>
      <c r="N25" s="40">
        <v>2</v>
      </c>
      <c r="O25" s="40">
        <v>1</v>
      </c>
      <c r="P25" s="40">
        <f t="shared" si="1"/>
        <v>2</v>
      </c>
      <c r="Q25" s="82"/>
      <c r="R25" s="73"/>
      <c r="S25" s="73"/>
    </row>
    <row r="26" spans="1:19" ht="27" x14ac:dyDescent="0.3">
      <c r="A26" s="56">
        <v>21</v>
      </c>
      <c r="B26" s="667"/>
      <c r="C26" s="53" t="s">
        <v>535</v>
      </c>
      <c r="D26" s="55" t="s">
        <v>536</v>
      </c>
      <c r="E26" s="54" t="s">
        <v>457</v>
      </c>
      <c r="F26" s="40" t="s">
        <v>205</v>
      </c>
      <c r="G26" s="50" t="s">
        <v>509</v>
      </c>
      <c r="H26" s="50" t="s">
        <v>537</v>
      </c>
      <c r="I26" s="50" t="s">
        <v>212</v>
      </c>
      <c r="J26" s="40">
        <v>4</v>
      </c>
      <c r="K26" s="40">
        <v>2</v>
      </c>
      <c r="L26" s="40">
        <f t="shared" si="0"/>
        <v>8</v>
      </c>
      <c r="M26" s="50" t="s">
        <v>538</v>
      </c>
      <c r="N26" s="40">
        <v>3</v>
      </c>
      <c r="O26" s="40">
        <v>1</v>
      </c>
      <c r="P26" s="40">
        <f t="shared" si="1"/>
        <v>3</v>
      </c>
      <c r="Q26" s="73"/>
      <c r="R26" s="73"/>
      <c r="S26" s="73"/>
    </row>
    <row r="27" spans="1:19" ht="27" x14ac:dyDescent="0.3">
      <c r="A27" s="2">
        <v>22</v>
      </c>
      <c r="B27" s="668"/>
      <c r="C27" s="53"/>
      <c r="D27" s="55" t="s">
        <v>527</v>
      </c>
      <c r="E27" s="54" t="s">
        <v>457</v>
      </c>
      <c r="F27" s="40" t="s">
        <v>210</v>
      </c>
      <c r="G27" s="50" t="s">
        <v>539</v>
      </c>
      <c r="H27" s="50" t="s">
        <v>540</v>
      </c>
      <c r="I27" s="50" t="s">
        <v>212</v>
      </c>
      <c r="J27" s="40">
        <v>3</v>
      </c>
      <c r="K27" s="40">
        <v>2</v>
      </c>
      <c r="L27" s="40">
        <f t="shared" si="0"/>
        <v>6</v>
      </c>
      <c r="M27" s="50" t="s">
        <v>218</v>
      </c>
      <c r="N27" s="40">
        <v>2</v>
      </c>
      <c r="O27" s="40">
        <v>1</v>
      </c>
      <c r="P27" s="40">
        <f t="shared" si="1"/>
        <v>2</v>
      </c>
      <c r="Q27" s="40"/>
      <c r="R27" s="40"/>
      <c r="S27" s="40"/>
    </row>
    <row r="28" spans="1:19" ht="27" x14ac:dyDescent="0.3">
      <c r="A28" s="56">
        <v>23</v>
      </c>
      <c r="B28" s="666" t="s">
        <v>541</v>
      </c>
      <c r="C28" s="53" t="s">
        <v>542</v>
      </c>
      <c r="D28" s="54" t="s">
        <v>543</v>
      </c>
      <c r="E28" s="54" t="s">
        <v>457</v>
      </c>
      <c r="F28" s="40">
        <v>1.1000000000000001</v>
      </c>
      <c r="G28" s="50" t="s">
        <v>515</v>
      </c>
      <c r="H28" s="50" t="s">
        <v>544</v>
      </c>
      <c r="I28" s="50" t="s">
        <v>212</v>
      </c>
      <c r="J28" s="40">
        <v>3</v>
      </c>
      <c r="K28" s="40">
        <v>2</v>
      </c>
      <c r="L28" s="40">
        <f t="shared" si="0"/>
        <v>6</v>
      </c>
      <c r="M28" s="50" t="s">
        <v>545</v>
      </c>
      <c r="N28" s="40">
        <v>2</v>
      </c>
      <c r="O28" s="40">
        <v>1</v>
      </c>
      <c r="P28" s="40">
        <f t="shared" si="1"/>
        <v>2</v>
      </c>
      <c r="Q28" s="73"/>
      <c r="R28" s="73"/>
      <c r="S28" s="73"/>
    </row>
    <row r="29" spans="1:19" ht="27" x14ac:dyDescent="0.3">
      <c r="A29" s="2">
        <v>24</v>
      </c>
      <c r="B29" s="667"/>
      <c r="C29" s="53"/>
      <c r="D29" s="54" t="s">
        <v>543</v>
      </c>
      <c r="E29" s="54" t="s">
        <v>457</v>
      </c>
      <c r="F29" s="40" t="s">
        <v>207</v>
      </c>
      <c r="G29" s="50" t="s">
        <v>520</v>
      </c>
      <c r="H29" s="50" t="s">
        <v>546</v>
      </c>
      <c r="I29" s="50" t="s">
        <v>212</v>
      </c>
      <c r="J29" s="40">
        <v>3</v>
      </c>
      <c r="K29" s="40">
        <v>1</v>
      </c>
      <c r="L29" s="40">
        <f t="shared" si="0"/>
        <v>3</v>
      </c>
      <c r="M29" s="50" t="s">
        <v>522</v>
      </c>
      <c r="N29" s="40">
        <v>2</v>
      </c>
      <c r="O29" s="40">
        <v>1</v>
      </c>
      <c r="P29" s="40">
        <f t="shared" si="1"/>
        <v>2</v>
      </c>
      <c r="Q29" s="73"/>
      <c r="R29" s="73"/>
      <c r="S29" s="73"/>
    </row>
    <row r="30" spans="1:19" ht="27" x14ac:dyDescent="0.3">
      <c r="A30" s="56">
        <v>25</v>
      </c>
      <c r="B30" s="667"/>
      <c r="C30" s="53"/>
      <c r="D30" s="54" t="s">
        <v>536</v>
      </c>
      <c r="E30" s="54" t="s">
        <v>457</v>
      </c>
      <c r="F30" s="40" t="s">
        <v>205</v>
      </c>
      <c r="G30" s="50" t="s">
        <v>509</v>
      </c>
      <c r="H30" s="50" t="s">
        <v>537</v>
      </c>
      <c r="I30" s="50" t="s">
        <v>212</v>
      </c>
      <c r="J30" s="40">
        <v>3</v>
      </c>
      <c r="K30" s="40">
        <v>2</v>
      </c>
      <c r="L30" s="40">
        <f t="shared" si="0"/>
        <v>6</v>
      </c>
      <c r="M30" s="50" t="s">
        <v>538</v>
      </c>
      <c r="N30" s="40">
        <v>2</v>
      </c>
      <c r="O30" s="40">
        <v>1</v>
      </c>
      <c r="P30" s="40">
        <f t="shared" si="1"/>
        <v>2</v>
      </c>
      <c r="Q30" s="73"/>
      <c r="R30" s="73"/>
      <c r="S30" s="73"/>
    </row>
    <row r="31" spans="1:19" ht="40.5" x14ac:dyDescent="0.3">
      <c r="A31" s="2">
        <v>26</v>
      </c>
      <c r="B31" s="667"/>
      <c r="C31" s="53"/>
      <c r="D31" s="54" t="s">
        <v>547</v>
      </c>
      <c r="E31" s="54" t="s">
        <v>457</v>
      </c>
      <c r="F31" s="40" t="s">
        <v>211</v>
      </c>
      <c r="G31" s="50" t="s">
        <v>548</v>
      </c>
      <c r="H31" s="50" t="s">
        <v>549</v>
      </c>
      <c r="I31" s="50" t="s">
        <v>212</v>
      </c>
      <c r="J31" s="40">
        <v>3</v>
      </c>
      <c r="K31" s="40">
        <v>3</v>
      </c>
      <c r="L31" s="40">
        <f t="shared" si="0"/>
        <v>9</v>
      </c>
      <c r="M31" s="50" t="s">
        <v>219</v>
      </c>
      <c r="N31" s="40">
        <v>2</v>
      </c>
      <c r="O31" s="40">
        <v>2</v>
      </c>
      <c r="P31" s="40">
        <f t="shared" si="1"/>
        <v>4</v>
      </c>
      <c r="Q31" s="73"/>
      <c r="R31" s="73"/>
      <c r="S31" s="73"/>
    </row>
    <row r="32" spans="1:19" ht="27" x14ac:dyDescent="0.3">
      <c r="A32" s="56">
        <v>27</v>
      </c>
      <c r="B32" s="667"/>
      <c r="C32" s="53"/>
      <c r="D32" s="54" t="s">
        <v>514</v>
      </c>
      <c r="E32" s="54" t="s">
        <v>457</v>
      </c>
      <c r="F32" s="40">
        <v>4.0999999999999996</v>
      </c>
      <c r="G32" s="50" t="s">
        <v>498</v>
      </c>
      <c r="H32" s="50" t="s">
        <v>550</v>
      </c>
      <c r="I32" s="50" t="s">
        <v>212</v>
      </c>
      <c r="J32" s="40">
        <v>3</v>
      </c>
      <c r="K32" s="40">
        <v>2</v>
      </c>
      <c r="L32" s="40">
        <f t="shared" si="0"/>
        <v>6</v>
      </c>
      <c r="M32" s="50" t="s">
        <v>519</v>
      </c>
      <c r="N32" s="40">
        <v>2</v>
      </c>
      <c r="O32" s="40">
        <v>1</v>
      </c>
      <c r="P32" s="40">
        <f t="shared" si="1"/>
        <v>2</v>
      </c>
      <c r="Q32" s="73"/>
      <c r="R32" s="73"/>
      <c r="S32" s="73"/>
    </row>
    <row r="33" spans="1:19" ht="27" x14ac:dyDescent="0.3">
      <c r="A33" s="2">
        <v>28</v>
      </c>
      <c r="B33" s="667"/>
      <c r="C33" s="53"/>
      <c r="D33" s="55" t="s">
        <v>514</v>
      </c>
      <c r="E33" s="54" t="s">
        <v>457</v>
      </c>
      <c r="F33" s="40" t="s">
        <v>207</v>
      </c>
      <c r="G33" s="50" t="s">
        <v>520</v>
      </c>
      <c r="H33" s="50" t="s">
        <v>551</v>
      </c>
      <c r="I33" s="50" t="s">
        <v>212</v>
      </c>
      <c r="J33" s="40">
        <v>3</v>
      </c>
      <c r="K33" s="40">
        <v>1</v>
      </c>
      <c r="L33" s="40">
        <f t="shared" si="0"/>
        <v>3</v>
      </c>
      <c r="M33" s="50" t="s">
        <v>522</v>
      </c>
      <c r="N33" s="40">
        <v>2</v>
      </c>
      <c r="O33" s="40">
        <v>1</v>
      </c>
      <c r="P33" s="40">
        <f t="shared" si="1"/>
        <v>2</v>
      </c>
      <c r="Q33" s="73"/>
      <c r="R33" s="73"/>
      <c r="S33" s="73"/>
    </row>
    <row r="34" spans="1:19" ht="40.5" x14ac:dyDescent="0.3">
      <c r="A34" s="56">
        <v>29</v>
      </c>
      <c r="B34" s="667"/>
      <c r="C34" s="53" t="s">
        <v>552</v>
      </c>
      <c r="D34" s="55" t="s">
        <v>553</v>
      </c>
      <c r="E34" s="54" t="s">
        <v>457</v>
      </c>
      <c r="F34" s="40">
        <v>1.2</v>
      </c>
      <c r="G34" s="50" t="s">
        <v>554</v>
      </c>
      <c r="H34" s="50" t="s">
        <v>555</v>
      </c>
      <c r="I34" s="50" t="s">
        <v>212</v>
      </c>
      <c r="J34" s="40">
        <v>3</v>
      </c>
      <c r="K34" s="40">
        <v>1</v>
      </c>
      <c r="L34" s="40">
        <f t="shared" si="0"/>
        <v>3</v>
      </c>
      <c r="M34" s="50" t="s">
        <v>220</v>
      </c>
      <c r="N34" s="40">
        <v>2</v>
      </c>
      <c r="O34" s="40">
        <v>1</v>
      </c>
      <c r="P34" s="40">
        <f t="shared" si="1"/>
        <v>2</v>
      </c>
      <c r="Q34" s="73"/>
      <c r="R34" s="73"/>
      <c r="S34" s="73"/>
    </row>
    <row r="35" spans="1:19" ht="40.5" x14ac:dyDescent="0.3">
      <c r="A35" s="2">
        <v>30</v>
      </c>
      <c r="B35" s="668"/>
      <c r="C35" s="53"/>
      <c r="D35" s="55" t="s">
        <v>547</v>
      </c>
      <c r="E35" s="54" t="s">
        <v>457</v>
      </c>
      <c r="F35" s="40" t="s">
        <v>211</v>
      </c>
      <c r="G35" s="50" t="s">
        <v>548</v>
      </c>
      <c r="H35" s="50" t="s">
        <v>549</v>
      </c>
      <c r="I35" s="50" t="s">
        <v>212</v>
      </c>
      <c r="J35" s="40">
        <v>3</v>
      </c>
      <c r="K35" s="40">
        <v>3</v>
      </c>
      <c r="L35" s="40">
        <f t="shared" si="0"/>
        <v>9</v>
      </c>
      <c r="M35" s="50" t="s">
        <v>213</v>
      </c>
      <c r="N35" s="40">
        <v>2</v>
      </c>
      <c r="O35" s="40">
        <v>2</v>
      </c>
      <c r="P35" s="40">
        <f t="shared" si="1"/>
        <v>4</v>
      </c>
      <c r="Q35" s="82"/>
      <c r="R35" s="73"/>
      <c r="S35" s="73"/>
    </row>
    <row r="36" spans="1:19" ht="40.5" x14ac:dyDescent="0.3">
      <c r="A36" s="56">
        <v>31</v>
      </c>
      <c r="B36" s="666" t="s">
        <v>503</v>
      </c>
      <c r="C36" s="53" t="s">
        <v>556</v>
      </c>
      <c r="D36" s="54" t="s">
        <v>505</v>
      </c>
      <c r="E36" s="54" t="s">
        <v>457</v>
      </c>
      <c r="F36" s="40" t="s">
        <v>204</v>
      </c>
      <c r="G36" s="50" t="s">
        <v>496</v>
      </c>
      <c r="H36" s="50" t="s">
        <v>506</v>
      </c>
      <c r="I36" s="50" t="s">
        <v>322</v>
      </c>
      <c r="J36" s="40">
        <v>1</v>
      </c>
      <c r="K36" s="40">
        <v>4</v>
      </c>
      <c r="L36" s="40">
        <f t="shared" si="0"/>
        <v>4</v>
      </c>
      <c r="M36" s="50" t="s">
        <v>221</v>
      </c>
      <c r="N36" s="40">
        <v>1</v>
      </c>
      <c r="O36" s="40">
        <v>2</v>
      </c>
      <c r="P36" s="40">
        <f t="shared" si="1"/>
        <v>2</v>
      </c>
      <c r="Q36" s="73"/>
      <c r="R36" s="73"/>
      <c r="S36" s="73"/>
    </row>
    <row r="37" spans="1:19" ht="40.5" x14ac:dyDescent="0.3">
      <c r="A37" s="2">
        <v>32</v>
      </c>
      <c r="B37" s="667"/>
      <c r="C37" s="53"/>
      <c r="D37" s="55" t="s">
        <v>505</v>
      </c>
      <c r="E37" s="54" t="s">
        <v>457</v>
      </c>
      <c r="F37" s="40" t="s">
        <v>204</v>
      </c>
      <c r="G37" s="50" t="s">
        <v>496</v>
      </c>
      <c r="H37" s="50" t="s">
        <v>507</v>
      </c>
      <c r="I37" s="50" t="s">
        <v>322</v>
      </c>
      <c r="J37" s="40">
        <v>2</v>
      </c>
      <c r="K37" s="40">
        <v>2</v>
      </c>
      <c r="L37" s="40">
        <f t="shared" si="0"/>
        <v>4</v>
      </c>
      <c r="M37" s="50" t="s">
        <v>222</v>
      </c>
      <c r="N37" s="40">
        <v>1</v>
      </c>
      <c r="O37" s="40">
        <v>1</v>
      </c>
      <c r="P37" s="40">
        <f t="shared" si="1"/>
        <v>1</v>
      </c>
      <c r="Q37" s="82"/>
      <c r="R37" s="73"/>
      <c r="S37" s="73"/>
    </row>
    <row r="38" spans="1:19" ht="40.5" x14ac:dyDescent="0.3">
      <c r="A38" s="56">
        <v>33</v>
      </c>
      <c r="B38" s="667"/>
      <c r="C38" s="53"/>
      <c r="D38" s="55" t="s">
        <v>505</v>
      </c>
      <c r="E38" s="54" t="s">
        <v>457</v>
      </c>
      <c r="F38" s="40" t="s">
        <v>204</v>
      </c>
      <c r="G38" s="50" t="s">
        <v>496</v>
      </c>
      <c r="H38" s="50" t="s">
        <v>508</v>
      </c>
      <c r="I38" s="50" t="s">
        <v>322</v>
      </c>
      <c r="J38" s="40">
        <v>2</v>
      </c>
      <c r="K38" s="40">
        <v>4</v>
      </c>
      <c r="L38" s="40">
        <f t="shared" si="0"/>
        <v>8</v>
      </c>
      <c r="M38" s="50" t="s">
        <v>214</v>
      </c>
      <c r="N38" s="40">
        <v>1</v>
      </c>
      <c r="O38" s="40">
        <v>2</v>
      </c>
      <c r="P38" s="40">
        <f t="shared" si="1"/>
        <v>2</v>
      </c>
      <c r="Q38" s="82"/>
      <c r="R38" s="73"/>
      <c r="S38" s="73"/>
    </row>
    <row r="39" spans="1:19" ht="40.5" x14ac:dyDescent="0.3">
      <c r="A39" s="2">
        <v>34</v>
      </c>
      <c r="B39" s="667"/>
      <c r="C39" s="53"/>
      <c r="D39" s="55" t="s">
        <v>505</v>
      </c>
      <c r="E39" s="54" t="s">
        <v>457</v>
      </c>
      <c r="F39" s="40" t="s">
        <v>206</v>
      </c>
      <c r="G39" s="50" t="s">
        <v>511</v>
      </c>
      <c r="H39" s="50" t="s">
        <v>510</v>
      </c>
      <c r="I39" s="50" t="s">
        <v>212</v>
      </c>
      <c r="J39" s="40">
        <v>2</v>
      </c>
      <c r="K39" s="40">
        <v>3</v>
      </c>
      <c r="L39" s="40">
        <f t="shared" si="0"/>
        <v>6</v>
      </c>
      <c r="M39" s="50" t="s">
        <v>512</v>
      </c>
      <c r="N39" s="40">
        <v>1</v>
      </c>
      <c r="O39" s="40">
        <v>2</v>
      </c>
      <c r="P39" s="40">
        <f t="shared" si="1"/>
        <v>2</v>
      </c>
      <c r="Q39" s="82"/>
      <c r="R39" s="73"/>
      <c r="S39" s="73"/>
    </row>
    <row r="40" spans="1:19" ht="40.5" x14ac:dyDescent="0.3">
      <c r="A40" s="56">
        <v>35</v>
      </c>
      <c r="B40" s="667"/>
      <c r="C40" s="53"/>
      <c r="D40" s="54" t="s">
        <v>505</v>
      </c>
      <c r="E40" s="54" t="s">
        <v>457</v>
      </c>
      <c r="F40" s="40" t="s">
        <v>205</v>
      </c>
      <c r="G40" s="50" t="s">
        <v>509</v>
      </c>
      <c r="H40" s="50" t="s">
        <v>458</v>
      </c>
      <c r="I40" s="50" t="s">
        <v>212</v>
      </c>
      <c r="J40" s="40">
        <v>3</v>
      </c>
      <c r="K40" s="40">
        <v>3</v>
      </c>
      <c r="L40" s="40">
        <f t="shared" si="0"/>
        <v>9</v>
      </c>
      <c r="M40" s="50" t="s">
        <v>216</v>
      </c>
      <c r="N40" s="40">
        <v>2</v>
      </c>
      <c r="O40" s="40">
        <v>2</v>
      </c>
      <c r="P40" s="40">
        <f t="shared" si="1"/>
        <v>4</v>
      </c>
      <c r="Q40" s="82"/>
      <c r="R40" s="73"/>
      <c r="S40" s="73"/>
    </row>
    <row r="41" spans="1:19" ht="27" x14ac:dyDescent="0.3">
      <c r="A41" s="2">
        <v>36</v>
      </c>
      <c r="B41" s="667"/>
      <c r="C41" s="53"/>
      <c r="D41" s="54" t="s">
        <v>505</v>
      </c>
      <c r="E41" s="54" t="s">
        <v>457</v>
      </c>
      <c r="F41" s="40" t="s">
        <v>203</v>
      </c>
      <c r="G41" s="50" t="s">
        <v>501</v>
      </c>
      <c r="H41" s="50" t="s">
        <v>471</v>
      </c>
      <c r="I41" s="50" t="s">
        <v>212</v>
      </c>
      <c r="J41" s="40">
        <v>2</v>
      </c>
      <c r="K41" s="40">
        <v>3</v>
      </c>
      <c r="L41" s="40">
        <f t="shared" si="0"/>
        <v>6</v>
      </c>
      <c r="M41" s="50" t="s">
        <v>472</v>
      </c>
      <c r="N41" s="40">
        <v>1</v>
      </c>
      <c r="O41" s="40">
        <v>2</v>
      </c>
      <c r="P41" s="40">
        <f t="shared" si="1"/>
        <v>2</v>
      </c>
      <c r="Q41" s="73"/>
      <c r="R41" s="73"/>
      <c r="S41" s="73"/>
    </row>
    <row r="42" spans="1:19" ht="27" x14ac:dyDescent="0.3">
      <c r="A42" s="56">
        <v>37</v>
      </c>
      <c r="B42" s="667"/>
      <c r="C42" s="53"/>
      <c r="D42" s="54" t="s">
        <v>514</v>
      </c>
      <c r="E42" s="54" t="s">
        <v>457</v>
      </c>
      <c r="F42" s="40">
        <v>4.0999999999999996</v>
      </c>
      <c r="G42" s="50" t="s">
        <v>498</v>
      </c>
      <c r="H42" s="50" t="s">
        <v>557</v>
      </c>
      <c r="I42" s="50" t="s">
        <v>212</v>
      </c>
      <c r="J42" s="40">
        <v>3</v>
      </c>
      <c r="K42" s="40">
        <v>2</v>
      </c>
      <c r="L42" s="40">
        <f t="shared" si="0"/>
        <v>6</v>
      </c>
      <c r="M42" s="50" t="s">
        <v>519</v>
      </c>
      <c r="N42" s="40">
        <v>2</v>
      </c>
      <c r="O42" s="40">
        <v>1</v>
      </c>
      <c r="P42" s="40">
        <f t="shared" si="1"/>
        <v>2</v>
      </c>
      <c r="Q42" s="73"/>
      <c r="R42" s="73"/>
      <c r="S42" s="73"/>
    </row>
    <row r="43" spans="1:19" ht="27" x14ac:dyDescent="0.3">
      <c r="A43" s="2">
        <v>38</v>
      </c>
      <c r="B43" s="667"/>
      <c r="C43" s="53"/>
      <c r="D43" s="55" t="s">
        <v>514</v>
      </c>
      <c r="E43" s="54" t="s">
        <v>457</v>
      </c>
      <c r="F43" s="40" t="s">
        <v>207</v>
      </c>
      <c r="G43" s="50" t="s">
        <v>520</v>
      </c>
      <c r="H43" s="50" t="s">
        <v>521</v>
      </c>
      <c r="I43" s="50" t="s">
        <v>212</v>
      </c>
      <c r="J43" s="40">
        <v>3</v>
      </c>
      <c r="K43" s="40">
        <v>1</v>
      </c>
      <c r="L43" s="40">
        <f t="shared" si="0"/>
        <v>3</v>
      </c>
      <c r="M43" s="50" t="s">
        <v>522</v>
      </c>
      <c r="N43" s="40">
        <v>2</v>
      </c>
      <c r="O43" s="40">
        <v>1</v>
      </c>
      <c r="P43" s="40">
        <f t="shared" si="1"/>
        <v>2</v>
      </c>
      <c r="Q43" s="73"/>
      <c r="R43" s="73"/>
      <c r="S43" s="73"/>
    </row>
    <row r="44" spans="1:19" ht="40.5" x14ac:dyDescent="0.3">
      <c r="A44" s="56">
        <v>39</v>
      </c>
      <c r="B44" s="667"/>
      <c r="C44" s="53" t="s">
        <v>558</v>
      </c>
      <c r="D44" s="55" t="s">
        <v>505</v>
      </c>
      <c r="E44" s="54" t="s">
        <v>457</v>
      </c>
      <c r="F44" s="40" t="s">
        <v>204</v>
      </c>
      <c r="G44" s="50" t="s">
        <v>496</v>
      </c>
      <c r="H44" s="50" t="s">
        <v>506</v>
      </c>
      <c r="I44" s="50" t="s">
        <v>322</v>
      </c>
      <c r="J44" s="40">
        <v>2</v>
      </c>
      <c r="K44" s="40">
        <v>4</v>
      </c>
      <c r="L44" s="40">
        <f t="shared" si="0"/>
        <v>8</v>
      </c>
      <c r="M44" s="50" t="s">
        <v>223</v>
      </c>
      <c r="N44" s="40">
        <v>1</v>
      </c>
      <c r="O44" s="40">
        <v>2</v>
      </c>
      <c r="P44" s="40">
        <f t="shared" si="1"/>
        <v>2</v>
      </c>
      <c r="Q44" s="73"/>
      <c r="R44" s="73"/>
      <c r="S44" s="73"/>
    </row>
    <row r="45" spans="1:19" ht="54" x14ac:dyDescent="0.3">
      <c r="A45" s="2">
        <v>40</v>
      </c>
      <c r="B45" s="667"/>
      <c r="C45" s="53"/>
      <c r="D45" s="55" t="s">
        <v>505</v>
      </c>
      <c r="E45" s="54" t="s">
        <v>457</v>
      </c>
      <c r="F45" s="40" t="s">
        <v>204</v>
      </c>
      <c r="G45" s="50" t="s">
        <v>496</v>
      </c>
      <c r="H45" s="50" t="s">
        <v>507</v>
      </c>
      <c r="I45" s="50" t="s">
        <v>322</v>
      </c>
      <c r="J45" s="40">
        <v>2</v>
      </c>
      <c r="K45" s="40">
        <v>4</v>
      </c>
      <c r="L45" s="40">
        <f t="shared" si="0"/>
        <v>8</v>
      </c>
      <c r="M45" s="50" t="s">
        <v>224</v>
      </c>
      <c r="N45" s="40">
        <v>1</v>
      </c>
      <c r="O45" s="40">
        <v>2</v>
      </c>
      <c r="P45" s="40">
        <f t="shared" si="1"/>
        <v>2</v>
      </c>
      <c r="Q45" s="73"/>
      <c r="R45" s="73"/>
      <c r="S45" s="73"/>
    </row>
    <row r="46" spans="1:19" ht="40.5" x14ac:dyDescent="0.3">
      <c r="A46" s="56">
        <v>41</v>
      </c>
      <c r="B46" s="667"/>
      <c r="C46" s="53"/>
      <c r="D46" s="54" t="s">
        <v>505</v>
      </c>
      <c r="E46" s="54" t="s">
        <v>457</v>
      </c>
      <c r="F46" s="40" t="s">
        <v>204</v>
      </c>
      <c r="G46" s="50" t="s">
        <v>496</v>
      </c>
      <c r="H46" s="50" t="s">
        <v>508</v>
      </c>
      <c r="I46" s="50" t="s">
        <v>322</v>
      </c>
      <c r="J46" s="40">
        <v>2</v>
      </c>
      <c r="K46" s="40">
        <v>4</v>
      </c>
      <c r="L46" s="40">
        <f t="shared" si="0"/>
        <v>8</v>
      </c>
      <c r="M46" s="50" t="s">
        <v>214</v>
      </c>
      <c r="N46" s="40">
        <v>1</v>
      </c>
      <c r="O46" s="40">
        <v>2</v>
      </c>
      <c r="P46" s="40">
        <f t="shared" si="1"/>
        <v>2</v>
      </c>
      <c r="Q46" s="82"/>
      <c r="R46" s="73"/>
      <c r="S46" s="73"/>
    </row>
    <row r="47" spans="1:19" ht="40.5" x14ac:dyDescent="0.3">
      <c r="A47" s="2">
        <v>42</v>
      </c>
      <c r="B47" s="667"/>
      <c r="C47" s="53"/>
      <c r="D47" s="54" t="s">
        <v>505</v>
      </c>
      <c r="E47" s="54" t="s">
        <v>457</v>
      </c>
      <c r="F47" s="40" t="s">
        <v>205</v>
      </c>
      <c r="G47" s="50" t="s">
        <v>509</v>
      </c>
      <c r="H47" s="50" t="s">
        <v>510</v>
      </c>
      <c r="I47" s="50" t="s">
        <v>500</v>
      </c>
      <c r="J47" s="40">
        <v>3</v>
      </c>
      <c r="K47" s="40">
        <v>2</v>
      </c>
      <c r="L47" s="40">
        <f t="shared" si="0"/>
        <v>6</v>
      </c>
      <c r="M47" s="50" t="s">
        <v>217</v>
      </c>
      <c r="N47" s="40">
        <v>2</v>
      </c>
      <c r="O47" s="40">
        <v>1</v>
      </c>
      <c r="P47" s="40">
        <f t="shared" si="1"/>
        <v>2</v>
      </c>
      <c r="Q47" s="73"/>
      <c r="R47" s="73"/>
      <c r="S47" s="73"/>
    </row>
    <row r="48" spans="1:19" ht="27" x14ac:dyDescent="0.3">
      <c r="A48" s="56">
        <v>43</v>
      </c>
      <c r="B48" s="667"/>
      <c r="C48" s="53"/>
      <c r="D48" s="54" t="s">
        <v>505</v>
      </c>
      <c r="E48" s="54" t="s">
        <v>457</v>
      </c>
      <c r="F48" s="40" t="s">
        <v>206</v>
      </c>
      <c r="G48" s="50" t="s">
        <v>511</v>
      </c>
      <c r="H48" s="50" t="s">
        <v>458</v>
      </c>
      <c r="I48" s="50" t="s">
        <v>212</v>
      </c>
      <c r="J48" s="40">
        <v>3</v>
      </c>
      <c r="K48" s="40">
        <v>2</v>
      </c>
      <c r="L48" s="40">
        <f t="shared" si="0"/>
        <v>6</v>
      </c>
      <c r="M48" s="50" t="s">
        <v>559</v>
      </c>
      <c r="N48" s="40">
        <v>2</v>
      </c>
      <c r="O48" s="40">
        <v>1</v>
      </c>
      <c r="P48" s="40">
        <f t="shared" si="1"/>
        <v>2</v>
      </c>
      <c r="Q48" s="82"/>
      <c r="R48" s="73"/>
      <c r="S48" s="73"/>
    </row>
    <row r="49" spans="1:19" ht="27" x14ac:dyDescent="0.3">
      <c r="A49" s="2">
        <v>44</v>
      </c>
      <c r="B49" s="667"/>
      <c r="C49" s="53"/>
      <c r="D49" s="54" t="s">
        <v>505</v>
      </c>
      <c r="E49" s="54" t="s">
        <v>457</v>
      </c>
      <c r="F49" s="40" t="s">
        <v>203</v>
      </c>
      <c r="G49" s="50" t="s">
        <v>501</v>
      </c>
      <c r="H49" s="50" t="s">
        <v>471</v>
      </c>
      <c r="I49" s="50" t="s">
        <v>212</v>
      </c>
      <c r="J49" s="40">
        <v>3</v>
      </c>
      <c r="K49" s="40">
        <v>2</v>
      </c>
      <c r="L49" s="40">
        <f t="shared" si="0"/>
        <v>6</v>
      </c>
      <c r="M49" s="50" t="s">
        <v>472</v>
      </c>
      <c r="N49" s="40">
        <v>2</v>
      </c>
      <c r="O49" s="40">
        <v>1</v>
      </c>
      <c r="P49" s="40">
        <f t="shared" si="1"/>
        <v>2</v>
      </c>
      <c r="Q49" s="82"/>
      <c r="R49" s="73"/>
      <c r="S49" s="73"/>
    </row>
    <row r="50" spans="1:19" ht="27" x14ac:dyDescent="0.3">
      <c r="A50" s="56">
        <v>45</v>
      </c>
      <c r="B50" s="667"/>
      <c r="C50" s="53"/>
      <c r="D50" s="54" t="s">
        <v>543</v>
      </c>
      <c r="E50" s="54" t="s">
        <v>457</v>
      </c>
      <c r="F50" s="40">
        <v>1.1000000000000001</v>
      </c>
      <c r="G50" s="50" t="s">
        <v>515</v>
      </c>
      <c r="H50" s="50" t="s">
        <v>560</v>
      </c>
      <c r="I50" s="50" t="s">
        <v>212</v>
      </c>
      <c r="J50" s="40">
        <v>3</v>
      </c>
      <c r="K50" s="40">
        <v>1</v>
      </c>
      <c r="L50" s="40">
        <f t="shared" si="0"/>
        <v>3</v>
      </c>
      <c r="M50" s="50" t="s">
        <v>545</v>
      </c>
      <c r="N50" s="40">
        <v>2</v>
      </c>
      <c r="O50" s="40">
        <v>1</v>
      </c>
      <c r="P50" s="40">
        <f t="shared" si="1"/>
        <v>2</v>
      </c>
      <c r="Q50" s="82"/>
      <c r="R50" s="73"/>
      <c r="S50" s="73"/>
    </row>
    <row r="51" spans="1:19" ht="27" x14ac:dyDescent="0.3">
      <c r="A51" s="2">
        <v>46</v>
      </c>
      <c r="B51" s="668"/>
      <c r="C51" s="53"/>
      <c r="D51" s="55" t="s">
        <v>543</v>
      </c>
      <c r="E51" s="54" t="s">
        <v>457</v>
      </c>
      <c r="F51" s="40" t="s">
        <v>207</v>
      </c>
      <c r="G51" s="50" t="s">
        <v>520</v>
      </c>
      <c r="H51" s="50" t="s">
        <v>561</v>
      </c>
      <c r="I51" s="50" t="s">
        <v>212</v>
      </c>
      <c r="J51" s="40">
        <v>3</v>
      </c>
      <c r="K51" s="40">
        <v>1</v>
      </c>
      <c r="L51" s="40">
        <f t="shared" si="0"/>
        <v>3</v>
      </c>
      <c r="M51" s="50" t="s">
        <v>522</v>
      </c>
      <c r="N51" s="40">
        <v>2</v>
      </c>
      <c r="O51" s="40">
        <v>1</v>
      </c>
      <c r="P51" s="40">
        <f t="shared" si="1"/>
        <v>2</v>
      </c>
      <c r="Q51" s="82"/>
      <c r="R51" s="73"/>
      <c r="S51" s="73"/>
    </row>
    <row r="52" spans="1:19" ht="40.5" x14ac:dyDescent="0.3">
      <c r="A52" s="56">
        <v>47</v>
      </c>
      <c r="B52" s="666" t="s">
        <v>562</v>
      </c>
      <c r="C52" s="53" t="s">
        <v>563</v>
      </c>
      <c r="D52" s="55" t="s">
        <v>505</v>
      </c>
      <c r="E52" s="54" t="s">
        <v>457</v>
      </c>
      <c r="F52" s="40" t="s">
        <v>204</v>
      </c>
      <c r="G52" s="50" t="s">
        <v>496</v>
      </c>
      <c r="H52" s="50" t="s">
        <v>506</v>
      </c>
      <c r="I52" s="50" t="s">
        <v>322</v>
      </c>
      <c r="J52" s="40">
        <v>2</v>
      </c>
      <c r="K52" s="40">
        <v>4</v>
      </c>
      <c r="L52" s="40">
        <f t="shared" si="0"/>
        <v>8</v>
      </c>
      <c r="M52" s="50" t="s">
        <v>225</v>
      </c>
      <c r="N52" s="40">
        <v>1</v>
      </c>
      <c r="O52" s="40">
        <v>2</v>
      </c>
      <c r="P52" s="40">
        <f t="shared" si="1"/>
        <v>2</v>
      </c>
      <c r="Q52" s="82"/>
      <c r="R52" s="73"/>
      <c r="S52" s="73"/>
    </row>
    <row r="53" spans="1:19" ht="40.5" x14ac:dyDescent="0.3">
      <c r="A53" s="2">
        <v>48</v>
      </c>
      <c r="B53" s="667"/>
      <c r="C53" s="53"/>
      <c r="D53" s="55" t="s">
        <v>505</v>
      </c>
      <c r="E53" s="54" t="s">
        <v>457</v>
      </c>
      <c r="F53" s="40" t="s">
        <v>204</v>
      </c>
      <c r="G53" s="50" t="s">
        <v>496</v>
      </c>
      <c r="H53" s="50" t="s">
        <v>507</v>
      </c>
      <c r="I53" s="50" t="s">
        <v>322</v>
      </c>
      <c r="J53" s="40">
        <v>2</v>
      </c>
      <c r="K53" s="40">
        <v>4</v>
      </c>
      <c r="L53" s="40">
        <f t="shared" si="0"/>
        <v>8</v>
      </c>
      <c r="M53" s="50" t="s">
        <v>216</v>
      </c>
      <c r="N53" s="40">
        <v>1</v>
      </c>
      <c r="O53" s="40">
        <v>2</v>
      </c>
      <c r="P53" s="40">
        <f t="shared" si="1"/>
        <v>2</v>
      </c>
      <c r="Q53" s="82"/>
      <c r="R53" s="73"/>
      <c r="S53" s="73"/>
    </row>
    <row r="54" spans="1:19" ht="54" x14ac:dyDescent="0.3">
      <c r="A54" s="56">
        <v>49</v>
      </c>
      <c r="B54" s="667"/>
      <c r="C54" s="53"/>
      <c r="D54" s="54" t="s">
        <v>505</v>
      </c>
      <c r="E54" s="54" t="s">
        <v>457</v>
      </c>
      <c r="F54" s="40" t="s">
        <v>204</v>
      </c>
      <c r="G54" s="50" t="s">
        <v>496</v>
      </c>
      <c r="H54" s="50" t="s">
        <v>508</v>
      </c>
      <c r="I54" s="50" t="s">
        <v>322</v>
      </c>
      <c r="J54" s="40">
        <v>2</v>
      </c>
      <c r="K54" s="40">
        <v>4</v>
      </c>
      <c r="L54" s="40">
        <f t="shared" si="0"/>
        <v>8</v>
      </c>
      <c r="M54" s="50" t="s">
        <v>224</v>
      </c>
      <c r="N54" s="40">
        <v>1</v>
      </c>
      <c r="O54" s="40">
        <v>2</v>
      </c>
      <c r="P54" s="40">
        <f t="shared" si="1"/>
        <v>2</v>
      </c>
      <c r="Q54" s="73"/>
      <c r="R54" s="73"/>
      <c r="S54" s="73"/>
    </row>
    <row r="55" spans="1:19" ht="40.5" x14ac:dyDescent="0.3">
      <c r="A55" s="2">
        <v>50</v>
      </c>
      <c r="B55" s="667"/>
      <c r="C55" s="53"/>
      <c r="D55" s="55" t="s">
        <v>505</v>
      </c>
      <c r="E55" s="54" t="s">
        <v>457</v>
      </c>
      <c r="F55" s="40" t="s">
        <v>206</v>
      </c>
      <c r="G55" s="50" t="s">
        <v>511</v>
      </c>
      <c r="H55" s="50" t="s">
        <v>510</v>
      </c>
      <c r="I55" s="50" t="s">
        <v>212</v>
      </c>
      <c r="J55" s="40">
        <v>3</v>
      </c>
      <c r="K55" s="40">
        <v>2</v>
      </c>
      <c r="L55" s="40">
        <f t="shared" si="0"/>
        <v>6</v>
      </c>
      <c r="M55" s="50" t="s">
        <v>512</v>
      </c>
      <c r="N55" s="40">
        <v>2</v>
      </c>
      <c r="O55" s="40">
        <v>1</v>
      </c>
      <c r="P55" s="40">
        <f t="shared" si="1"/>
        <v>2</v>
      </c>
      <c r="Q55" s="73"/>
      <c r="R55" s="73"/>
      <c r="S55" s="73"/>
    </row>
    <row r="56" spans="1:19" ht="27" x14ac:dyDescent="0.3">
      <c r="A56" s="56">
        <v>51</v>
      </c>
      <c r="B56" s="667"/>
      <c r="C56" s="53"/>
      <c r="D56" s="55" t="s">
        <v>505</v>
      </c>
      <c r="E56" s="54" t="s">
        <v>457</v>
      </c>
      <c r="F56" s="40" t="s">
        <v>205</v>
      </c>
      <c r="G56" s="50" t="s">
        <v>509</v>
      </c>
      <c r="H56" s="50" t="s">
        <v>458</v>
      </c>
      <c r="I56" s="50" t="s">
        <v>500</v>
      </c>
      <c r="J56" s="40">
        <v>3</v>
      </c>
      <c r="K56" s="40">
        <v>2</v>
      </c>
      <c r="L56" s="40">
        <f t="shared" si="0"/>
        <v>6</v>
      </c>
      <c r="M56" s="50" t="s">
        <v>217</v>
      </c>
      <c r="N56" s="40">
        <v>2</v>
      </c>
      <c r="O56" s="40">
        <v>1</v>
      </c>
      <c r="P56" s="40">
        <f t="shared" si="1"/>
        <v>2</v>
      </c>
      <c r="Q56" s="73"/>
      <c r="R56" s="73"/>
      <c r="S56" s="73"/>
    </row>
    <row r="57" spans="1:19" ht="27" x14ac:dyDescent="0.3">
      <c r="A57" s="2">
        <v>52</v>
      </c>
      <c r="B57" s="667"/>
      <c r="C57" s="53"/>
      <c r="D57" s="55" t="s">
        <v>505</v>
      </c>
      <c r="E57" s="54" t="s">
        <v>457</v>
      </c>
      <c r="F57" s="40" t="s">
        <v>203</v>
      </c>
      <c r="G57" s="50" t="s">
        <v>501</v>
      </c>
      <c r="H57" s="50" t="s">
        <v>471</v>
      </c>
      <c r="I57" s="50" t="s">
        <v>212</v>
      </c>
      <c r="J57" s="40">
        <v>3</v>
      </c>
      <c r="K57" s="40">
        <v>2</v>
      </c>
      <c r="L57" s="40">
        <f t="shared" si="0"/>
        <v>6</v>
      </c>
      <c r="M57" s="50" t="s">
        <v>472</v>
      </c>
      <c r="N57" s="40">
        <v>2</v>
      </c>
      <c r="O57" s="40">
        <v>1</v>
      </c>
      <c r="P57" s="40">
        <f t="shared" si="1"/>
        <v>2</v>
      </c>
      <c r="Q57" s="73"/>
      <c r="R57" s="73"/>
      <c r="S57" s="73"/>
    </row>
    <row r="58" spans="1:19" ht="54" x14ac:dyDescent="0.3">
      <c r="A58" s="56">
        <v>53</v>
      </c>
      <c r="B58" s="667"/>
      <c r="C58" s="53"/>
      <c r="D58" s="54" t="s">
        <v>547</v>
      </c>
      <c r="E58" s="54" t="s">
        <v>457</v>
      </c>
      <c r="F58" s="40" t="s">
        <v>211</v>
      </c>
      <c r="G58" s="50" t="s">
        <v>548</v>
      </c>
      <c r="H58" s="50" t="s">
        <v>564</v>
      </c>
      <c r="I58" s="50" t="s">
        <v>212</v>
      </c>
      <c r="J58" s="40">
        <v>2</v>
      </c>
      <c r="K58" s="40">
        <v>3</v>
      </c>
      <c r="L58" s="40">
        <f t="shared" si="0"/>
        <v>6</v>
      </c>
      <c r="M58" s="50" t="s">
        <v>565</v>
      </c>
      <c r="N58" s="40">
        <v>1</v>
      </c>
      <c r="O58" s="40">
        <v>2</v>
      </c>
      <c r="P58" s="40">
        <f t="shared" si="1"/>
        <v>2</v>
      </c>
      <c r="Q58" s="73"/>
      <c r="R58" s="73"/>
      <c r="S58" s="73"/>
    </row>
    <row r="59" spans="1:19" ht="40.5" x14ac:dyDescent="0.3">
      <c r="A59" s="2">
        <v>54</v>
      </c>
      <c r="B59" s="667"/>
      <c r="C59" s="53"/>
      <c r="D59" s="54" t="s">
        <v>495</v>
      </c>
      <c r="E59" s="54" t="s">
        <v>457</v>
      </c>
      <c r="F59" s="40" t="s">
        <v>204</v>
      </c>
      <c r="G59" s="50" t="s">
        <v>496</v>
      </c>
      <c r="H59" s="50" t="s">
        <v>497</v>
      </c>
      <c r="I59" s="50" t="s">
        <v>212</v>
      </c>
      <c r="J59" s="40">
        <v>1</v>
      </c>
      <c r="K59" s="40">
        <v>3</v>
      </c>
      <c r="L59" s="40">
        <f t="shared" si="0"/>
        <v>3</v>
      </c>
      <c r="M59" s="50" t="s">
        <v>566</v>
      </c>
      <c r="N59" s="40">
        <v>1</v>
      </c>
      <c r="O59" s="40">
        <v>2</v>
      </c>
      <c r="P59" s="40">
        <f t="shared" si="1"/>
        <v>2</v>
      </c>
      <c r="Q59" s="82"/>
      <c r="R59" s="73"/>
      <c r="S59" s="73"/>
    </row>
    <row r="60" spans="1:19" ht="27" x14ac:dyDescent="0.3">
      <c r="A60" s="56">
        <v>55</v>
      </c>
      <c r="B60" s="667"/>
      <c r="C60" s="53"/>
      <c r="D60" s="54" t="s">
        <v>495</v>
      </c>
      <c r="E60" s="54" t="s">
        <v>457</v>
      </c>
      <c r="F60" s="40">
        <v>4.0999999999999996</v>
      </c>
      <c r="G60" s="50" t="s">
        <v>498</v>
      </c>
      <c r="H60" s="50" t="s">
        <v>499</v>
      </c>
      <c r="I60" s="50" t="s">
        <v>500</v>
      </c>
      <c r="J60" s="40">
        <v>2</v>
      </c>
      <c r="K60" s="40">
        <v>2</v>
      </c>
      <c r="L60" s="40">
        <f t="shared" si="0"/>
        <v>4</v>
      </c>
      <c r="M60" s="50" t="s">
        <v>567</v>
      </c>
      <c r="N60" s="40">
        <v>1</v>
      </c>
      <c r="O60" s="40">
        <v>1</v>
      </c>
      <c r="P60" s="40">
        <f t="shared" si="1"/>
        <v>1</v>
      </c>
      <c r="Q60" s="73"/>
      <c r="R60" s="73"/>
      <c r="S60" s="73"/>
    </row>
    <row r="61" spans="1:19" ht="27" x14ac:dyDescent="0.3">
      <c r="A61" s="2">
        <v>56</v>
      </c>
      <c r="B61" s="668"/>
      <c r="C61" s="53"/>
      <c r="D61" s="54" t="s">
        <v>495</v>
      </c>
      <c r="E61" s="54" t="s">
        <v>457</v>
      </c>
      <c r="F61" s="40" t="s">
        <v>203</v>
      </c>
      <c r="G61" s="50" t="s">
        <v>501</v>
      </c>
      <c r="H61" s="50" t="s">
        <v>502</v>
      </c>
      <c r="I61" s="50" t="s">
        <v>500</v>
      </c>
      <c r="J61" s="40">
        <v>1</v>
      </c>
      <c r="K61" s="40">
        <v>3</v>
      </c>
      <c r="L61" s="40">
        <f t="shared" si="0"/>
        <v>3</v>
      </c>
      <c r="M61" s="50" t="s">
        <v>472</v>
      </c>
      <c r="N61" s="40">
        <v>1</v>
      </c>
      <c r="O61" s="40">
        <v>2</v>
      </c>
      <c r="P61" s="40">
        <f t="shared" si="1"/>
        <v>2</v>
      </c>
      <c r="Q61" s="82"/>
      <c r="R61" s="73"/>
      <c r="S61" s="73"/>
    </row>
    <row r="62" spans="1:19" ht="40.5" x14ac:dyDescent="0.3">
      <c r="A62" s="56">
        <v>57</v>
      </c>
      <c r="B62" s="666" t="s">
        <v>503</v>
      </c>
      <c r="C62" s="53" t="s">
        <v>568</v>
      </c>
      <c r="D62" s="55" t="s">
        <v>505</v>
      </c>
      <c r="E62" s="54" t="s">
        <v>457</v>
      </c>
      <c r="F62" s="40" t="s">
        <v>204</v>
      </c>
      <c r="G62" s="50" t="s">
        <v>496</v>
      </c>
      <c r="H62" s="50" t="s">
        <v>506</v>
      </c>
      <c r="I62" s="50" t="s">
        <v>322</v>
      </c>
      <c r="J62" s="40">
        <v>2</v>
      </c>
      <c r="K62" s="40">
        <v>4</v>
      </c>
      <c r="L62" s="40">
        <f t="shared" si="0"/>
        <v>8</v>
      </c>
      <c r="M62" s="50" t="s">
        <v>217</v>
      </c>
      <c r="N62" s="40">
        <v>1</v>
      </c>
      <c r="O62" s="40">
        <v>2</v>
      </c>
      <c r="P62" s="40">
        <f t="shared" si="1"/>
        <v>2</v>
      </c>
      <c r="Q62" s="82"/>
      <c r="R62" s="73"/>
      <c r="S62" s="73"/>
    </row>
    <row r="63" spans="1:19" ht="40.5" x14ac:dyDescent="0.3">
      <c r="A63" s="2">
        <v>58</v>
      </c>
      <c r="B63" s="667"/>
      <c r="C63" s="53"/>
      <c r="D63" s="55" t="s">
        <v>505</v>
      </c>
      <c r="E63" s="54" t="s">
        <v>457</v>
      </c>
      <c r="F63" s="40" t="s">
        <v>204</v>
      </c>
      <c r="G63" s="50" t="s">
        <v>496</v>
      </c>
      <c r="H63" s="50" t="s">
        <v>507</v>
      </c>
      <c r="I63" s="50" t="s">
        <v>322</v>
      </c>
      <c r="J63" s="40">
        <v>2</v>
      </c>
      <c r="K63" s="40">
        <v>4</v>
      </c>
      <c r="L63" s="40">
        <f t="shared" si="0"/>
        <v>8</v>
      </c>
      <c r="M63" s="50" t="s">
        <v>220</v>
      </c>
      <c r="N63" s="40">
        <v>1</v>
      </c>
      <c r="O63" s="40">
        <v>2</v>
      </c>
      <c r="P63" s="40">
        <f t="shared" si="1"/>
        <v>2</v>
      </c>
      <c r="Q63" s="82"/>
      <c r="R63" s="73"/>
      <c r="S63" s="73"/>
    </row>
    <row r="64" spans="1:19" ht="40.5" x14ac:dyDescent="0.3">
      <c r="A64" s="56">
        <v>59</v>
      </c>
      <c r="B64" s="667"/>
      <c r="C64" s="53"/>
      <c r="D64" s="55" t="s">
        <v>505</v>
      </c>
      <c r="E64" s="54" t="s">
        <v>457</v>
      </c>
      <c r="F64" s="40" t="s">
        <v>204</v>
      </c>
      <c r="G64" s="50" t="s">
        <v>496</v>
      </c>
      <c r="H64" s="50" t="s">
        <v>508</v>
      </c>
      <c r="I64" s="50" t="s">
        <v>322</v>
      </c>
      <c r="J64" s="40">
        <v>2</v>
      </c>
      <c r="K64" s="40">
        <v>4</v>
      </c>
      <c r="L64" s="40">
        <f t="shared" si="0"/>
        <v>8</v>
      </c>
      <c r="M64" s="50" t="s">
        <v>213</v>
      </c>
      <c r="N64" s="40">
        <v>1</v>
      </c>
      <c r="O64" s="40">
        <v>2</v>
      </c>
      <c r="P64" s="40">
        <f t="shared" si="1"/>
        <v>2</v>
      </c>
      <c r="Q64" s="82"/>
      <c r="R64" s="73"/>
      <c r="S64" s="73"/>
    </row>
    <row r="65" spans="1:19" ht="40.5" x14ac:dyDescent="0.3">
      <c r="A65" s="2">
        <v>60</v>
      </c>
      <c r="B65" s="667"/>
      <c r="C65" s="53"/>
      <c r="D65" s="54" t="s">
        <v>505</v>
      </c>
      <c r="E65" s="54" t="s">
        <v>457</v>
      </c>
      <c r="F65" s="40" t="s">
        <v>206</v>
      </c>
      <c r="G65" s="50" t="s">
        <v>511</v>
      </c>
      <c r="H65" s="50" t="s">
        <v>510</v>
      </c>
      <c r="I65" s="50" t="s">
        <v>212</v>
      </c>
      <c r="J65" s="40">
        <v>3</v>
      </c>
      <c r="K65" s="40">
        <v>2</v>
      </c>
      <c r="L65" s="40">
        <f t="shared" si="0"/>
        <v>6</v>
      </c>
      <c r="M65" s="50" t="s">
        <v>221</v>
      </c>
      <c r="N65" s="40">
        <v>2</v>
      </c>
      <c r="O65" s="40">
        <v>1</v>
      </c>
      <c r="P65" s="40">
        <f t="shared" si="1"/>
        <v>2</v>
      </c>
      <c r="Q65" s="40"/>
      <c r="R65" s="40"/>
      <c r="S65" s="40"/>
    </row>
    <row r="66" spans="1:19" ht="27" x14ac:dyDescent="0.3">
      <c r="A66" s="56">
        <v>61</v>
      </c>
      <c r="B66" s="667"/>
      <c r="C66" s="53"/>
      <c r="D66" s="55" t="s">
        <v>505</v>
      </c>
      <c r="E66" s="54" t="s">
        <v>457</v>
      </c>
      <c r="F66" s="40" t="s">
        <v>205</v>
      </c>
      <c r="G66" s="50" t="s">
        <v>509</v>
      </c>
      <c r="H66" s="50" t="s">
        <v>458</v>
      </c>
      <c r="I66" s="50" t="s">
        <v>500</v>
      </c>
      <c r="J66" s="40">
        <v>3</v>
      </c>
      <c r="K66" s="40">
        <v>2</v>
      </c>
      <c r="L66" s="40">
        <f t="shared" si="0"/>
        <v>6</v>
      </c>
      <c r="M66" s="50" t="s">
        <v>217</v>
      </c>
      <c r="N66" s="40">
        <v>2</v>
      </c>
      <c r="O66" s="40">
        <v>1</v>
      </c>
      <c r="P66" s="40">
        <f t="shared" si="1"/>
        <v>2</v>
      </c>
      <c r="Q66" s="73"/>
      <c r="R66" s="73"/>
      <c r="S66" s="73"/>
    </row>
    <row r="67" spans="1:19" ht="27" x14ac:dyDescent="0.3">
      <c r="A67" s="2">
        <v>62</v>
      </c>
      <c r="B67" s="667"/>
      <c r="C67" s="53"/>
      <c r="D67" s="55" t="s">
        <v>505</v>
      </c>
      <c r="E67" s="54" t="s">
        <v>457</v>
      </c>
      <c r="F67" s="40" t="s">
        <v>203</v>
      </c>
      <c r="G67" s="50" t="s">
        <v>501</v>
      </c>
      <c r="H67" s="50" t="s">
        <v>471</v>
      </c>
      <c r="I67" s="50" t="s">
        <v>212</v>
      </c>
      <c r="J67" s="40">
        <v>3</v>
      </c>
      <c r="K67" s="40">
        <v>2</v>
      </c>
      <c r="L67" s="40">
        <f t="shared" si="0"/>
        <v>6</v>
      </c>
      <c r="M67" s="50" t="s">
        <v>472</v>
      </c>
      <c r="N67" s="40">
        <v>2</v>
      </c>
      <c r="O67" s="40">
        <v>1</v>
      </c>
      <c r="P67" s="40">
        <f t="shared" si="1"/>
        <v>2</v>
      </c>
      <c r="Q67" s="73"/>
      <c r="R67" s="73"/>
      <c r="S67" s="73"/>
    </row>
    <row r="68" spans="1:19" ht="27" x14ac:dyDescent="0.3">
      <c r="A68" s="56">
        <v>63</v>
      </c>
      <c r="B68" s="667"/>
      <c r="C68" s="53"/>
      <c r="D68" s="55" t="s">
        <v>569</v>
      </c>
      <c r="E68" s="54" t="s">
        <v>457</v>
      </c>
      <c r="F68" s="40">
        <v>4.0999999999999996</v>
      </c>
      <c r="G68" s="50" t="s">
        <v>498</v>
      </c>
      <c r="H68" s="50" t="s">
        <v>518</v>
      </c>
      <c r="I68" s="50" t="s">
        <v>212</v>
      </c>
      <c r="J68" s="40">
        <v>3</v>
      </c>
      <c r="K68" s="40">
        <v>2</v>
      </c>
      <c r="L68" s="40">
        <f t="shared" si="0"/>
        <v>6</v>
      </c>
      <c r="M68" s="50" t="s">
        <v>570</v>
      </c>
      <c r="N68" s="40">
        <v>2</v>
      </c>
      <c r="O68" s="40">
        <v>1</v>
      </c>
      <c r="P68" s="40">
        <f t="shared" si="1"/>
        <v>2</v>
      </c>
      <c r="Q68" s="73"/>
      <c r="R68" s="73"/>
      <c r="S68" s="73"/>
    </row>
    <row r="69" spans="1:19" ht="54" x14ac:dyDescent="0.3">
      <c r="A69" s="2">
        <v>64</v>
      </c>
      <c r="B69" s="667"/>
      <c r="C69" s="53" t="s">
        <v>571</v>
      </c>
      <c r="D69" s="54" t="s">
        <v>547</v>
      </c>
      <c r="E69" s="54" t="s">
        <v>457</v>
      </c>
      <c r="F69" s="40" t="s">
        <v>211</v>
      </c>
      <c r="G69" s="50" t="s">
        <v>548</v>
      </c>
      <c r="H69" s="50" t="s">
        <v>549</v>
      </c>
      <c r="I69" s="50" t="s">
        <v>212</v>
      </c>
      <c r="J69" s="40">
        <v>2</v>
      </c>
      <c r="K69" s="40">
        <v>3</v>
      </c>
      <c r="L69" s="40">
        <f t="shared" si="0"/>
        <v>6</v>
      </c>
      <c r="M69" s="50" t="s">
        <v>565</v>
      </c>
      <c r="N69" s="40">
        <v>1</v>
      </c>
      <c r="O69" s="40">
        <v>2</v>
      </c>
      <c r="P69" s="40">
        <f t="shared" si="1"/>
        <v>2</v>
      </c>
      <c r="Q69" s="73"/>
      <c r="R69" s="73"/>
      <c r="S69" s="73"/>
    </row>
    <row r="70" spans="1:19" ht="40.5" x14ac:dyDescent="0.3">
      <c r="A70" s="56">
        <v>65</v>
      </c>
      <c r="B70" s="667"/>
      <c r="C70" s="53"/>
      <c r="D70" s="54" t="s">
        <v>505</v>
      </c>
      <c r="E70" s="54" t="s">
        <v>457</v>
      </c>
      <c r="F70" s="40" t="s">
        <v>204</v>
      </c>
      <c r="G70" s="50" t="s">
        <v>496</v>
      </c>
      <c r="H70" s="50" t="s">
        <v>506</v>
      </c>
      <c r="I70" s="50" t="s">
        <v>322</v>
      </c>
      <c r="J70" s="40">
        <v>2</v>
      </c>
      <c r="K70" s="40">
        <v>4</v>
      </c>
      <c r="L70" s="40">
        <f t="shared" si="0"/>
        <v>8</v>
      </c>
      <c r="M70" s="50" t="s">
        <v>218</v>
      </c>
      <c r="N70" s="40">
        <v>1</v>
      </c>
      <c r="O70" s="40">
        <v>2</v>
      </c>
      <c r="P70" s="40">
        <f t="shared" si="1"/>
        <v>2</v>
      </c>
      <c r="Q70" s="73"/>
      <c r="R70" s="73"/>
      <c r="S70" s="73"/>
    </row>
    <row r="71" spans="1:19" ht="40.5" x14ac:dyDescent="0.3">
      <c r="A71" s="2">
        <v>66</v>
      </c>
      <c r="B71" s="667"/>
      <c r="C71" s="53"/>
      <c r="D71" s="54" t="s">
        <v>505</v>
      </c>
      <c r="E71" s="54" t="s">
        <v>457</v>
      </c>
      <c r="F71" s="40" t="s">
        <v>204</v>
      </c>
      <c r="G71" s="50" t="s">
        <v>496</v>
      </c>
      <c r="H71" s="50" t="s">
        <v>507</v>
      </c>
      <c r="I71" s="50" t="s">
        <v>322</v>
      </c>
      <c r="J71" s="40">
        <v>2</v>
      </c>
      <c r="K71" s="40">
        <v>4</v>
      </c>
      <c r="L71" s="40">
        <f t="shared" ref="L71:L115" si="2">J71*K71</f>
        <v>8</v>
      </c>
      <c r="M71" s="50" t="s">
        <v>216</v>
      </c>
      <c r="N71" s="40">
        <v>1</v>
      </c>
      <c r="O71" s="40">
        <v>2</v>
      </c>
      <c r="P71" s="40">
        <f t="shared" ref="P71:P115" si="3">N71*O71</f>
        <v>2</v>
      </c>
      <c r="Q71" s="73"/>
      <c r="R71" s="73"/>
      <c r="S71" s="73"/>
    </row>
    <row r="72" spans="1:19" ht="40.5" x14ac:dyDescent="0.3">
      <c r="A72" s="56">
        <v>67</v>
      </c>
      <c r="B72" s="667"/>
      <c r="C72" s="53"/>
      <c r="D72" s="55" t="s">
        <v>505</v>
      </c>
      <c r="E72" s="54" t="s">
        <v>457</v>
      </c>
      <c r="F72" s="40" t="s">
        <v>204</v>
      </c>
      <c r="G72" s="50" t="s">
        <v>496</v>
      </c>
      <c r="H72" s="50" t="s">
        <v>508</v>
      </c>
      <c r="I72" s="50" t="s">
        <v>322</v>
      </c>
      <c r="J72" s="40">
        <v>2</v>
      </c>
      <c r="K72" s="40">
        <v>4</v>
      </c>
      <c r="L72" s="40">
        <f t="shared" si="2"/>
        <v>8</v>
      </c>
      <c r="M72" s="50" t="s">
        <v>218</v>
      </c>
      <c r="N72" s="40">
        <v>1</v>
      </c>
      <c r="O72" s="40">
        <v>2</v>
      </c>
      <c r="P72" s="40">
        <f t="shared" si="3"/>
        <v>2</v>
      </c>
      <c r="Q72" s="73"/>
      <c r="R72" s="73"/>
      <c r="S72" s="73"/>
    </row>
    <row r="73" spans="1:19" ht="40.5" x14ac:dyDescent="0.3">
      <c r="A73" s="2">
        <v>68</v>
      </c>
      <c r="B73" s="667"/>
      <c r="C73" s="53"/>
      <c r="D73" s="55" t="s">
        <v>505</v>
      </c>
      <c r="E73" s="54" t="s">
        <v>457</v>
      </c>
      <c r="F73" s="40" t="s">
        <v>206</v>
      </c>
      <c r="G73" s="50" t="s">
        <v>511</v>
      </c>
      <c r="H73" s="50" t="s">
        <v>510</v>
      </c>
      <c r="I73" s="50" t="s">
        <v>212</v>
      </c>
      <c r="J73" s="40">
        <v>3</v>
      </c>
      <c r="K73" s="40">
        <v>2</v>
      </c>
      <c r="L73" s="40">
        <f t="shared" si="2"/>
        <v>6</v>
      </c>
      <c r="M73" s="50" t="s">
        <v>512</v>
      </c>
      <c r="N73" s="40">
        <v>2</v>
      </c>
      <c r="O73" s="40">
        <v>1</v>
      </c>
      <c r="P73" s="40">
        <f t="shared" si="3"/>
        <v>2</v>
      </c>
      <c r="Q73" s="82"/>
      <c r="R73" s="73"/>
      <c r="S73" s="73"/>
    </row>
    <row r="74" spans="1:19" ht="27" x14ac:dyDescent="0.3">
      <c r="A74" s="56">
        <v>69</v>
      </c>
      <c r="B74" s="667"/>
      <c r="C74" s="53"/>
      <c r="D74" s="55" t="s">
        <v>505</v>
      </c>
      <c r="E74" s="54" t="s">
        <v>457</v>
      </c>
      <c r="F74" s="40" t="s">
        <v>205</v>
      </c>
      <c r="G74" s="50" t="s">
        <v>509</v>
      </c>
      <c r="H74" s="50" t="s">
        <v>458</v>
      </c>
      <c r="I74" s="50" t="s">
        <v>500</v>
      </c>
      <c r="J74" s="40">
        <v>3</v>
      </c>
      <c r="K74" s="40">
        <v>2</v>
      </c>
      <c r="L74" s="40">
        <f t="shared" si="2"/>
        <v>6</v>
      </c>
      <c r="M74" s="50" t="s">
        <v>217</v>
      </c>
      <c r="N74" s="40">
        <v>2</v>
      </c>
      <c r="O74" s="40">
        <v>1</v>
      </c>
      <c r="P74" s="40">
        <f t="shared" si="3"/>
        <v>2</v>
      </c>
      <c r="Q74" s="73"/>
      <c r="R74" s="73"/>
      <c r="S74" s="73"/>
    </row>
    <row r="75" spans="1:19" ht="27" x14ac:dyDescent="0.3">
      <c r="A75" s="2">
        <v>70</v>
      </c>
      <c r="B75" s="667"/>
      <c r="C75" s="53"/>
      <c r="D75" s="54" t="s">
        <v>505</v>
      </c>
      <c r="E75" s="54" t="s">
        <v>457</v>
      </c>
      <c r="F75" s="40" t="s">
        <v>203</v>
      </c>
      <c r="G75" s="50" t="s">
        <v>501</v>
      </c>
      <c r="H75" s="50" t="s">
        <v>471</v>
      </c>
      <c r="I75" s="50" t="s">
        <v>212</v>
      </c>
      <c r="J75" s="40">
        <v>3</v>
      </c>
      <c r="K75" s="40">
        <v>2</v>
      </c>
      <c r="L75" s="40">
        <f t="shared" si="2"/>
        <v>6</v>
      </c>
      <c r="M75" s="50" t="s">
        <v>472</v>
      </c>
      <c r="N75" s="40">
        <v>2</v>
      </c>
      <c r="O75" s="40">
        <v>1</v>
      </c>
      <c r="P75" s="40">
        <f t="shared" si="3"/>
        <v>2</v>
      </c>
      <c r="Q75" s="82"/>
      <c r="R75" s="73"/>
      <c r="S75" s="73"/>
    </row>
    <row r="76" spans="1:19" ht="27" x14ac:dyDescent="0.3">
      <c r="A76" s="56">
        <v>71</v>
      </c>
      <c r="B76" s="667"/>
      <c r="C76" s="53"/>
      <c r="D76" s="54" t="s">
        <v>505</v>
      </c>
      <c r="E76" s="54" t="s">
        <v>457</v>
      </c>
      <c r="F76" s="40" t="s">
        <v>208</v>
      </c>
      <c r="G76" s="50" t="s">
        <v>523</v>
      </c>
      <c r="H76" s="50" t="s">
        <v>572</v>
      </c>
      <c r="I76" s="50" t="s">
        <v>212</v>
      </c>
      <c r="J76" s="40">
        <v>3</v>
      </c>
      <c r="K76" s="40">
        <v>4</v>
      </c>
      <c r="L76" s="40">
        <f t="shared" si="2"/>
        <v>12</v>
      </c>
      <c r="M76" s="50" t="s">
        <v>525</v>
      </c>
      <c r="N76" s="40">
        <v>2</v>
      </c>
      <c r="O76" s="40">
        <v>2</v>
      </c>
      <c r="P76" s="40">
        <f t="shared" si="3"/>
        <v>4</v>
      </c>
      <c r="Q76" s="82"/>
      <c r="R76" s="73"/>
      <c r="S76" s="73"/>
    </row>
    <row r="77" spans="1:19" ht="40.5" x14ac:dyDescent="0.3">
      <c r="A77" s="2">
        <v>72</v>
      </c>
      <c r="B77" s="667"/>
      <c r="C77" s="53"/>
      <c r="D77" s="54" t="s">
        <v>505</v>
      </c>
      <c r="E77" s="54" t="s">
        <v>457</v>
      </c>
      <c r="F77" s="40" t="s">
        <v>204</v>
      </c>
      <c r="G77" s="50" t="s">
        <v>496</v>
      </c>
      <c r="H77" s="50" t="s">
        <v>573</v>
      </c>
      <c r="I77" s="50" t="s">
        <v>322</v>
      </c>
      <c r="J77" s="40">
        <v>2</v>
      </c>
      <c r="K77" s="40">
        <v>3</v>
      </c>
      <c r="L77" s="40">
        <f t="shared" si="2"/>
        <v>6</v>
      </c>
      <c r="M77" s="50" t="s">
        <v>574</v>
      </c>
      <c r="N77" s="40">
        <v>1</v>
      </c>
      <c r="O77" s="40">
        <v>2</v>
      </c>
      <c r="P77" s="40">
        <f t="shared" si="3"/>
        <v>2</v>
      </c>
      <c r="Q77" s="82"/>
      <c r="R77" s="73"/>
      <c r="S77" s="73"/>
    </row>
    <row r="78" spans="1:19" ht="27" x14ac:dyDescent="0.3">
      <c r="A78" s="56">
        <v>73</v>
      </c>
      <c r="B78" s="667"/>
      <c r="C78" s="53"/>
      <c r="D78" s="54" t="s">
        <v>514</v>
      </c>
      <c r="E78" s="54" t="s">
        <v>457</v>
      </c>
      <c r="F78" s="40" t="s">
        <v>575</v>
      </c>
      <c r="G78" s="50" t="s">
        <v>576</v>
      </c>
      <c r="H78" s="50" t="s">
        <v>462</v>
      </c>
      <c r="I78" s="50" t="s">
        <v>212</v>
      </c>
      <c r="J78" s="40">
        <v>2</v>
      </c>
      <c r="K78" s="40">
        <v>2</v>
      </c>
      <c r="L78" s="40">
        <f t="shared" si="2"/>
        <v>4</v>
      </c>
      <c r="M78" s="50" t="s">
        <v>218</v>
      </c>
      <c r="N78" s="40">
        <v>1</v>
      </c>
      <c r="O78" s="40">
        <v>1</v>
      </c>
      <c r="P78" s="40">
        <f t="shared" si="3"/>
        <v>1</v>
      </c>
      <c r="Q78" s="82"/>
      <c r="R78" s="73"/>
      <c r="S78" s="73"/>
    </row>
    <row r="79" spans="1:19" ht="27" x14ac:dyDescent="0.3">
      <c r="A79" s="2">
        <v>74</v>
      </c>
      <c r="B79" s="667"/>
      <c r="C79" s="53"/>
      <c r="D79" s="54" t="s">
        <v>514</v>
      </c>
      <c r="E79" s="54" t="s">
        <v>457</v>
      </c>
      <c r="F79" s="40">
        <v>4.0999999999999996</v>
      </c>
      <c r="G79" s="50" t="s">
        <v>498</v>
      </c>
      <c r="H79" s="50" t="s">
        <v>577</v>
      </c>
      <c r="I79" s="50" t="s">
        <v>212</v>
      </c>
      <c r="J79" s="40">
        <v>2</v>
      </c>
      <c r="K79" s="40">
        <v>3</v>
      </c>
      <c r="L79" s="40">
        <f t="shared" si="2"/>
        <v>6</v>
      </c>
      <c r="M79" s="50" t="s">
        <v>570</v>
      </c>
      <c r="N79" s="40">
        <v>1</v>
      </c>
      <c r="O79" s="40">
        <v>2</v>
      </c>
      <c r="P79" s="40">
        <f t="shared" si="3"/>
        <v>2</v>
      </c>
      <c r="Q79" s="73"/>
      <c r="R79" s="73"/>
      <c r="S79" s="73"/>
    </row>
    <row r="80" spans="1:19" ht="27" x14ac:dyDescent="0.3">
      <c r="A80" s="56">
        <v>75</v>
      </c>
      <c r="B80" s="667"/>
      <c r="C80" s="53"/>
      <c r="D80" s="55" t="s">
        <v>514</v>
      </c>
      <c r="E80" s="54" t="s">
        <v>457</v>
      </c>
      <c r="F80" s="40" t="s">
        <v>207</v>
      </c>
      <c r="G80" s="50" t="s">
        <v>520</v>
      </c>
      <c r="H80" s="50" t="s">
        <v>551</v>
      </c>
      <c r="I80" s="50" t="s">
        <v>212</v>
      </c>
      <c r="J80" s="40">
        <v>3</v>
      </c>
      <c r="K80" s="40">
        <v>1</v>
      </c>
      <c r="L80" s="40">
        <f t="shared" si="2"/>
        <v>3</v>
      </c>
      <c r="M80" s="50" t="s">
        <v>522</v>
      </c>
      <c r="N80" s="40">
        <v>2</v>
      </c>
      <c r="O80" s="40">
        <v>1</v>
      </c>
      <c r="P80" s="40">
        <f t="shared" si="3"/>
        <v>2</v>
      </c>
      <c r="Q80" s="73"/>
      <c r="R80" s="73"/>
      <c r="S80" s="73"/>
    </row>
    <row r="81" spans="1:19" ht="40.5" x14ac:dyDescent="0.3">
      <c r="A81" s="2">
        <v>76</v>
      </c>
      <c r="B81" s="667"/>
      <c r="C81" s="53" t="s">
        <v>578</v>
      </c>
      <c r="D81" s="55" t="s">
        <v>505</v>
      </c>
      <c r="E81" s="54" t="s">
        <v>457</v>
      </c>
      <c r="F81" s="40" t="s">
        <v>204</v>
      </c>
      <c r="G81" s="50" t="s">
        <v>496</v>
      </c>
      <c r="H81" s="50" t="s">
        <v>506</v>
      </c>
      <c r="I81" s="50" t="s">
        <v>322</v>
      </c>
      <c r="J81" s="40">
        <v>2</v>
      </c>
      <c r="K81" s="40">
        <v>4</v>
      </c>
      <c r="L81" s="40">
        <f t="shared" si="2"/>
        <v>8</v>
      </c>
      <c r="M81" s="50" t="s">
        <v>225</v>
      </c>
      <c r="N81" s="40">
        <v>1</v>
      </c>
      <c r="O81" s="40">
        <v>2</v>
      </c>
      <c r="P81" s="40">
        <f t="shared" si="3"/>
        <v>2</v>
      </c>
      <c r="Q81" s="73"/>
      <c r="R81" s="73"/>
      <c r="S81" s="73"/>
    </row>
    <row r="82" spans="1:19" ht="40.5" x14ac:dyDescent="0.3">
      <c r="A82" s="56">
        <v>77</v>
      </c>
      <c r="B82" s="667"/>
      <c r="C82" s="53"/>
      <c r="D82" s="55" t="s">
        <v>505</v>
      </c>
      <c r="E82" s="54" t="s">
        <v>457</v>
      </c>
      <c r="F82" s="40" t="s">
        <v>204</v>
      </c>
      <c r="G82" s="50" t="s">
        <v>496</v>
      </c>
      <c r="H82" s="50" t="s">
        <v>507</v>
      </c>
      <c r="I82" s="50" t="s">
        <v>322</v>
      </c>
      <c r="J82" s="40">
        <v>2</v>
      </c>
      <c r="K82" s="40">
        <v>4</v>
      </c>
      <c r="L82" s="40">
        <f t="shared" si="2"/>
        <v>8</v>
      </c>
      <c r="M82" s="50" t="s">
        <v>216</v>
      </c>
      <c r="N82" s="40">
        <v>1</v>
      </c>
      <c r="O82" s="40">
        <v>2</v>
      </c>
      <c r="P82" s="40">
        <f t="shared" si="3"/>
        <v>2</v>
      </c>
      <c r="Q82" s="73"/>
      <c r="R82" s="73"/>
      <c r="S82" s="73"/>
    </row>
    <row r="83" spans="1:19" ht="54" x14ac:dyDescent="0.3">
      <c r="A83" s="2">
        <v>78</v>
      </c>
      <c r="B83" s="667"/>
      <c r="C83" s="53"/>
      <c r="D83" s="54" t="s">
        <v>505</v>
      </c>
      <c r="E83" s="54" t="s">
        <v>457</v>
      </c>
      <c r="F83" s="40" t="s">
        <v>204</v>
      </c>
      <c r="G83" s="50" t="s">
        <v>496</v>
      </c>
      <c r="H83" s="50" t="s">
        <v>579</v>
      </c>
      <c r="I83" s="50" t="s">
        <v>322</v>
      </c>
      <c r="J83" s="40">
        <v>2</v>
      </c>
      <c r="K83" s="40">
        <v>4</v>
      </c>
      <c r="L83" s="40">
        <f t="shared" si="2"/>
        <v>8</v>
      </c>
      <c r="M83" s="50" t="s">
        <v>224</v>
      </c>
      <c r="N83" s="40">
        <v>1</v>
      </c>
      <c r="O83" s="40">
        <v>2</v>
      </c>
      <c r="P83" s="40">
        <f t="shared" si="3"/>
        <v>2</v>
      </c>
      <c r="Q83" s="73"/>
      <c r="R83" s="73"/>
      <c r="S83" s="73"/>
    </row>
    <row r="84" spans="1:19" ht="27" x14ac:dyDescent="0.3">
      <c r="A84" s="56">
        <v>79</v>
      </c>
      <c r="B84" s="667"/>
      <c r="C84" s="53"/>
      <c r="D84" s="55" t="s">
        <v>505</v>
      </c>
      <c r="E84" s="54" t="s">
        <v>457</v>
      </c>
      <c r="F84" s="40" t="s">
        <v>206</v>
      </c>
      <c r="G84" s="50" t="s">
        <v>511</v>
      </c>
      <c r="H84" s="50" t="s">
        <v>458</v>
      </c>
      <c r="I84" s="50" t="s">
        <v>212</v>
      </c>
      <c r="J84" s="40">
        <v>3</v>
      </c>
      <c r="K84" s="40">
        <v>2</v>
      </c>
      <c r="L84" s="40">
        <f t="shared" si="2"/>
        <v>6</v>
      </c>
      <c r="M84" s="50" t="s">
        <v>512</v>
      </c>
      <c r="N84" s="40">
        <v>2</v>
      </c>
      <c r="O84" s="40">
        <v>1</v>
      </c>
      <c r="P84" s="40">
        <f t="shared" si="3"/>
        <v>2</v>
      </c>
      <c r="Q84" s="82"/>
      <c r="R84" s="73"/>
      <c r="S84" s="73"/>
    </row>
    <row r="85" spans="1:19" ht="40.5" x14ac:dyDescent="0.3">
      <c r="A85" s="2">
        <v>80</v>
      </c>
      <c r="B85" s="667"/>
      <c r="C85" s="53"/>
      <c r="D85" s="55" t="s">
        <v>505</v>
      </c>
      <c r="E85" s="54" t="s">
        <v>457</v>
      </c>
      <c r="F85" s="40" t="s">
        <v>205</v>
      </c>
      <c r="G85" s="50" t="s">
        <v>509</v>
      </c>
      <c r="H85" s="50" t="s">
        <v>510</v>
      </c>
      <c r="I85" s="50" t="s">
        <v>500</v>
      </c>
      <c r="J85" s="40">
        <v>3</v>
      </c>
      <c r="K85" s="40">
        <v>2</v>
      </c>
      <c r="L85" s="40">
        <f t="shared" si="2"/>
        <v>6</v>
      </c>
      <c r="M85" s="50" t="s">
        <v>217</v>
      </c>
      <c r="N85" s="40">
        <v>2</v>
      </c>
      <c r="O85" s="40">
        <v>1</v>
      </c>
      <c r="P85" s="40">
        <f t="shared" si="3"/>
        <v>2</v>
      </c>
      <c r="Q85" s="73"/>
      <c r="R85" s="73"/>
      <c r="S85" s="73"/>
    </row>
    <row r="86" spans="1:19" ht="27" x14ac:dyDescent="0.3">
      <c r="A86" s="56">
        <v>81</v>
      </c>
      <c r="B86" s="667"/>
      <c r="C86" s="53"/>
      <c r="D86" s="55" t="s">
        <v>505</v>
      </c>
      <c r="E86" s="54" t="s">
        <v>457</v>
      </c>
      <c r="F86" s="40" t="s">
        <v>203</v>
      </c>
      <c r="G86" s="50" t="s">
        <v>501</v>
      </c>
      <c r="H86" s="50" t="s">
        <v>580</v>
      </c>
      <c r="I86" s="50" t="s">
        <v>212</v>
      </c>
      <c r="J86" s="40">
        <v>3</v>
      </c>
      <c r="K86" s="40">
        <v>2</v>
      </c>
      <c r="L86" s="40">
        <f t="shared" si="2"/>
        <v>6</v>
      </c>
      <c r="M86" s="50" t="s">
        <v>472</v>
      </c>
      <c r="N86" s="40">
        <v>2</v>
      </c>
      <c r="O86" s="40">
        <v>1</v>
      </c>
      <c r="P86" s="40">
        <f t="shared" si="3"/>
        <v>2</v>
      </c>
      <c r="Q86" s="40"/>
      <c r="R86" s="40"/>
      <c r="S86" s="40"/>
    </row>
    <row r="87" spans="1:19" ht="40.5" x14ac:dyDescent="0.3">
      <c r="A87" s="2">
        <v>82</v>
      </c>
      <c r="B87" s="667"/>
      <c r="C87" s="53"/>
      <c r="D87" s="54" t="s">
        <v>505</v>
      </c>
      <c r="E87" s="54" t="s">
        <v>457</v>
      </c>
      <c r="F87" s="40" t="s">
        <v>204</v>
      </c>
      <c r="G87" s="50" t="s">
        <v>496</v>
      </c>
      <c r="H87" s="50" t="s">
        <v>581</v>
      </c>
      <c r="I87" s="50" t="s">
        <v>322</v>
      </c>
      <c r="J87" s="40">
        <v>2</v>
      </c>
      <c r="K87" s="40">
        <v>3</v>
      </c>
      <c r="L87" s="40">
        <f t="shared" si="2"/>
        <v>6</v>
      </c>
      <c r="M87" s="50" t="s">
        <v>218</v>
      </c>
      <c r="N87" s="40">
        <v>1</v>
      </c>
      <c r="O87" s="40">
        <v>2</v>
      </c>
      <c r="P87" s="40">
        <f t="shared" si="3"/>
        <v>2</v>
      </c>
      <c r="Q87" s="73"/>
      <c r="R87" s="73"/>
      <c r="S87" s="73"/>
    </row>
    <row r="88" spans="1:19" ht="27" x14ac:dyDescent="0.3">
      <c r="A88" s="56">
        <v>83</v>
      </c>
      <c r="B88" s="667"/>
      <c r="C88" s="53"/>
      <c r="D88" s="54" t="s">
        <v>514</v>
      </c>
      <c r="E88" s="54" t="s">
        <v>457</v>
      </c>
      <c r="F88" s="40" t="s">
        <v>575</v>
      </c>
      <c r="G88" s="50" t="s">
        <v>576</v>
      </c>
      <c r="H88" s="50" t="s">
        <v>462</v>
      </c>
      <c r="I88" s="50" t="s">
        <v>212</v>
      </c>
      <c r="J88" s="40">
        <v>2</v>
      </c>
      <c r="K88" s="40">
        <v>2</v>
      </c>
      <c r="L88" s="40">
        <f t="shared" si="2"/>
        <v>4</v>
      </c>
      <c r="M88" s="50" t="s">
        <v>219</v>
      </c>
      <c r="N88" s="40">
        <v>1</v>
      </c>
      <c r="O88" s="40">
        <v>1</v>
      </c>
      <c r="P88" s="40">
        <f t="shared" si="3"/>
        <v>1</v>
      </c>
      <c r="Q88" s="73"/>
      <c r="R88" s="73"/>
      <c r="S88" s="73"/>
    </row>
    <row r="89" spans="1:19" ht="40.5" x14ac:dyDescent="0.3">
      <c r="A89" s="2">
        <v>84</v>
      </c>
      <c r="B89" s="667"/>
      <c r="C89" s="53"/>
      <c r="D89" s="54" t="s">
        <v>514</v>
      </c>
      <c r="E89" s="54" t="s">
        <v>457</v>
      </c>
      <c r="F89" s="40">
        <v>4.0999999999999996</v>
      </c>
      <c r="G89" s="50" t="s">
        <v>498</v>
      </c>
      <c r="H89" s="50" t="s">
        <v>582</v>
      </c>
      <c r="I89" s="50" t="s">
        <v>212</v>
      </c>
      <c r="J89" s="40">
        <v>2</v>
      </c>
      <c r="K89" s="40">
        <v>4</v>
      </c>
      <c r="L89" s="40">
        <f t="shared" si="2"/>
        <v>8</v>
      </c>
      <c r="M89" s="50" t="s">
        <v>570</v>
      </c>
      <c r="N89" s="40">
        <v>1</v>
      </c>
      <c r="O89" s="40">
        <v>3</v>
      </c>
      <c r="P89" s="40">
        <f t="shared" si="3"/>
        <v>3</v>
      </c>
      <c r="Q89" s="73"/>
      <c r="R89" s="73"/>
      <c r="S89" s="73"/>
    </row>
    <row r="90" spans="1:19" ht="27" x14ac:dyDescent="0.3">
      <c r="A90" s="56">
        <v>85</v>
      </c>
      <c r="B90" s="667"/>
      <c r="C90" s="53"/>
      <c r="D90" s="54" t="s">
        <v>514</v>
      </c>
      <c r="E90" s="54" t="s">
        <v>457</v>
      </c>
      <c r="F90" s="40" t="s">
        <v>207</v>
      </c>
      <c r="G90" s="50" t="s">
        <v>520</v>
      </c>
      <c r="H90" s="50" t="s">
        <v>551</v>
      </c>
      <c r="I90" s="50" t="s">
        <v>212</v>
      </c>
      <c r="J90" s="40">
        <v>3</v>
      </c>
      <c r="K90" s="40">
        <v>1</v>
      </c>
      <c r="L90" s="40">
        <f t="shared" si="2"/>
        <v>3</v>
      </c>
      <c r="M90" s="50" t="s">
        <v>522</v>
      </c>
      <c r="N90" s="40">
        <v>2</v>
      </c>
      <c r="O90" s="40">
        <v>1</v>
      </c>
      <c r="P90" s="40">
        <f t="shared" si="3"/>
        <v>2</v>
      </c>
      <c r="Q90" s="73"/>
      <c r="R90" s="73"/>
      <c r="S90" s="73"/>
    </row>
    <row r="91" spans="1:19" ht="40.5" x14ac:dyDescent="0.3">
      <c r="A91" s="2">
        <v>86</v>
      </c>
      <c r="B91" s="667"/>
      <c r="C91" s="53" t="s">
        <v>583</v>
      </c>
      <c r="D91" s="55" t="s">
        <v>505</v>
      </c>
      <c r="E91" s="54" t="s">
        <v>457</v>
      </c>
      <c r="F91" s="40" t="s">
        <v>204</v>
      </c>
      <c r="G91" s="50" t="s">
        <v>496</v>
      </c>
      <c r="H91" s="50" t="s">
        <v>533</v>
      </c>
      <c r="I91" s="50" t="s">
        <v>322</v>
      </c>
      <c r="J91" s="40">
        <v>2</v>
      </c>
      <c r="K91" s="40">
        <v>4</v>
      </c>
      <c r="L91" s="40">
        <f t="shared" si="2"/>
        <v>8</v>
      </c>
      <c r="M91" s="50" t="s">
        <v>217</v>
      </c>
      <c r="N91" s="40">
        <v>1</v>
      </c>
      <c r="O91" s="40">
        <v>2</v>
      </c>
      <c r="P91" s="40">
        <f t="shared" si="3"/>
        <v>2</v>
      </c>
      <c r="Q91" s="73"/>
      <c r="R91" s="73"/>
      <c r="S91" s="73"/>
    </row>
    <row r="92" spans="1:19" ht="40.5" x14ac:dyDescent="0.3">
      <c r="A92" s="56">
        <v>87</v>
      </c>
      <c r="B92" s="667"/>
      <c r="C92" s="53"/>
      <c r="D92" s="55" t="s">
        <v>505</v>
      </c>
      <c r="E92" s="54" t="s">
        <v>457</v>
      </c>
      <c r="F92" s="40" t="s">
        <v>204</v>
      </c>
      <c r="G92" s="50" t="s">
        <v>496</v>
      </c>
      <c r="H92" s="50" t="s">
        <v>507</v>
      </c>
      <c r="I92" s="50" t="s">
        <v>322</v>
      </c>
      <c r="J92" s="40">
        <v>2</v>
      </c>
      <c r="K92" s="40">
        <v>4</v>
      </c>
      <c r="L92" s="40">
        <f t="shared" si="2"/>
        <v>8</v>
      </c>
      <c r="M92" s="50" t="s">
        <v>220</v>
      </c>
      <c r="N92" s="40">
        <v>1</v>
      </c>
      <c r="O92" s="40">
        <v>2</v>
      </c>
      <c r="P92" s="40">
        <f t="shared" si="3"/>
        <v>2</v>
      </c>
      <c r="Q92" s="73"/>
      <c r="R92" s="73"/>
      <c r="S92" s="73"/>
    </row>
    <row r="93" spans="1:19" ht="40.5" x14ac:dyDescent="0.3">
      <c r="A93" s="2">
        <v>88</v>
      </c>
      <c r="B93" s="667"/>
      <c r="C93" s="53"/>
      <c r="D93" s="55" t="s">
        <v>505</v>
      </c>
      <c r="E93" s="54" t="s">
        <v>457</v>
      </c>
      <c r="F93" s="40" t="s">
        <v>204</v>
      </c>
      <c r="G93" s="50" t="s">
        <v>496</v>
      </c>
      <c r="H93" s="50" t="s">
        <v>579</v>
      </c>
      <c r="I93" s="50" t="s">
        <v>322</v>
      </c>
      <c r="J93" s="40">
        <v>2</v>
      </c>
      <c r="K93" s="40">
        <v>4</v>
      </c>
      <c r="L93" s="40">
        <f t="shared" si="2"/>
        <v>8</v>
      </c>
      <c r="M93" s="50" t="s">
        <v>213</v>
      </c>
      <c r="N93" s="40">
        <v>1</v>
      </c>
      <c r="O93" s="40">
        <v>2</v>
      </c>
      <c r="P93" s="40">
        <f t="shared" si="3"/>
        <v>2</v>
      </c>
      <c r="Q93" s="73"/>
      <c r="R93" s="73"/>
      <c r="S93" s="73"/>
    </row>
    <row r="94" spans="1:19" ht="27" x14ac:dyDescent="0.3">
      <c r="A94" s="56">
        <v>89</v>
      </c>
      <c r="B94" s="667"/>
      <c r="C94" s="53"/>
      <c r="D94" s="54" t="s">
        <v>505</v>
      </c>
      <c r="E94" s="54" t="s">
        <v>457</v>
      </c>
      <c r="F94" s="40" t="s">
        <v>206</v>
      </c>
      <c r="G94" s="50" t="s">
        <v>511</v>
      </c>
      <c r="H94" s="50" t="s">
        <v>458</v>
      </c>
      <c r="I94" s="50" t="s">
        <v>212</v>
      </c>
      <c r="J94" s="40">
        <v>3</v>
      </c>
      <c r="K94" s="40">
        <v>2</v>
      </c>
      <c r="L94" s="40">
        <f t="shared" si="2"/>
        <v>6</v>
      </c>
      <c r="M94" s="50" t="s">
        <v>512</v>
      </c>
      <c r="N94" s="40">
        <v>2</v>
      </c>
      <c r="O94" s="40">
        <v>1</v>
      </c>
      <c r="P94" s="40">
        <f t="shared" si="3"/>
        <v>2</v>
      </c>
      <c r="Q94" s="82"/>
      <c r="R94" s="73"/>
      <c r="S94" s="73"/>
    </row>
    <row r="95" spans="1:19" ht="40.5" x14ac:dyDescent="0.3">
      <c r="A95" s="2">
        <v>90</v>
      </c>
      <c r="B95" s="667"/>
      <c r="C95" s="53"/>
      <c r="D95" s="55" t="s">
        <v>505</v>
      </c>
      <c r="E95" s="54" t="s">
        <v>457</v>
      </c>
      <c r="F95" s="40" t="s">
        <v>205</v>
      </c>
      <c r="G95" s="50" t="s">
        <v>509</v>
      </c>
      <c r="H95" s="50" t="s">
        <v>510</v>
      </c>
      <c r="I95" s="50" t="s">
        <v>500</v>
      </c>
      <c r="J95" s="40">
        <v>3</v>
      </c>
      <c r="K95" s="40">
        <v>2</v>
      </c>
      <c r="L95" s="40">
        <f t="shared" si="2"/>
        <v>6</v>
      </c>
      <c r="M95" s="50" t="s">
        <v>217</v>
      </c>
      <c r="N95" s="40">
        <v>2</v>
      </c>
      <c r="O95" s="40">
        <v>1</v>
      </c>
      <c r="P95" s="40">
        <f t="shared" si="3"/>
        <v>2</v>
      </c>
      <c r="Q95" s="73"/>
      <c r="R95" s="73"/>
      <c r="S95" s="73"/>
    </row>
    <row r="96" spans="1:19" ht="27" x14ac:dyDescent="0.3">
      <c r="A96" s="56">
        <v>91</v>
      </c>
      <c r="B96" s="667"/>
      <c r="C96" s="53"/>
      <c r="D96" s="55" t="s">
        <v>505</v>
      </c>
      <c r="E96" s="54" t="s">
        <v>457</v>
      </c>
      <c r="F96" s="40" t="s">
        <v>203</v>
      </c>
      <c r="G96" s="50" t="s">
        <v>501</v>
      </c>
      <c r="H96" s="50" t="s">
        <v>580</v>
      </c>
      <c r="I96" s="50" t="s">
        <v>212</v>
      </c>
      <c r="J96" s="40">
        <v>3</v>
      </c>
      <c r="K96" s="40">
        <v>2</v>
      </c>
      <c r="L96" s="40">
        <f t="shared" si="2"/>
        <v>6</v>
      </c>
      <c r="M96" s="50" t="s">
        <v>472</v>
      </c>
      <c r="N96" s="40">
        <v>2</v>
      </c>
      <c r="O96" s="40">
        <v>1</v>
      </c>
      <c r="P96" s="40">
        <f t="shared" si="3"/>
        <v>2</v>
      </c>
      <c r="Q96" s="82"/>
      <c r="R96" s="73"/>
      <c r="S96" s="73"/>
    </row>
    <row r="97" spans="1:19" ht="40.5" x14ac:dyDescent="0.3">
      <c r="A97" s="2">
        <v>92</v>
      </c>
      <c r="B97" s="667"/>
      <c r="C97" s="53"/>
      <c r="D97" s="55" t="s">
        <v>505</v>
      </c>
      <c r="E97" s="54" t="s">
        <v>457</v>
      </c>
      <c r="F97" s="40" t="s">
        <v>204</v>
      </c>
      <c r="G97" s="50" t="s">
        <v>496</v>
      </c>
      <c r="H97" s="50" t="s">
        <v>581</v>
      </c>
      <c r="I97" s="50" t="s">
        <v>322</v>
      </c>
      <c r="J97" s="40">
        <v>2</v>
      </c>
      <c r="K97" s="40">
        <v>3</v>
      </c>
      <c r="L97" s="40">
        <f t="shared" si="2"/>
        <v>6</v>
      </c>
      <c r="M97" s="50" t="s">
        <v>218</v>
      </c>
      <c r="N97" s="40">
        <v>1</v>
      </c>
      <c r="O97" s="40">
        <v>2</v>
      </c>
      <c r="P97" s="40">
        <f t="shared" si="3"/>
        <v>2</v>
      </c>
      <c r="Q97" s="82"/>
      <c r="R97" s="73"/>
      <c r="S97" s="73"/>
    </row>
    <row r="98" spans="1:19" ht="27" x14ac:dyDescent="0.3">
      <c r="A98" s="56">
        <v>93</v>
      </c>
      <c r="B98" s="667"/>
      <c r="C98" s="53"/>
      <c r="D98" s="54" t="s">
        <v>514</v>
      </c>
      <c r="E98" s="54" t="s">
        <v>457</v>
      </c>
      <c r="F98" s="40" t="s">
        <v>575</v>
      </c>
      <c r="G98" s="50" t="s">
        <v>576</v>
      </c>
      <c r="H98" s="50" t="s">
        <v>462</v>
      </c>
      <c r="I98" s="50" t="s">
        <v>212</v>
      </c>
      <c r="J98" s="40">
        <v>2</v>
      </c>
      <c r="K98" s="40">
        <v>2</v>
      </c>
      <c r="L98" s="40">
        <f t="shared" si="2"/>
        <v>4</v>
      </c>
      <c r="M98" s="50" t="s">
        <v>584</v>
      </c>
      <c r="N98" s="40">
        <v>1</v>
      </c>
      <c r="O98" s="40">
        <v>1</v>
      </c>
      <c r="P98" s="40">
        <f t="shared" si="3"/>
        <v>1</v>
      </c>
      <c r="Q98" s="82"/>
      <c r="R98" s="73"/>
      <c r="S98" s="73"/>
    </row>
    <row r="99" spans="1:19" ht="27" x14ac:dyDescent="0.3">
      <c r="A99" s="2">
        <v>94</v>
      </c>
      <c r="B99" s="667"/>
      <c r="C99" s="53"/>
      <c r="D99" s="54" t="s">
        <v>514</v>
      </c>
      <c r="E99" s="54" t="s">
        <v>457</v>
      </c>
      <c r="F99" s="40" t="s">
        <v>207</v>
      </c>
      <c r="G99" s="50" t="s">
        <v>520</v>
      </c>
      <c r="H99" s="50" t="s">
        <v>551</v>
      </c>
      <c r="I99" s="50" t="s">
        <v>212</v>
      </c>
      <c r="J99" s="40">
        <v>3</v>
      </c>
      <c r="K99" s="40">
        <v>1</v>
      </c>
      <c r="L99" s="40">
        <f t="shared" si="2"/>
        <v>3</v>
      </c>
      <c r="M99" s="50" t="s">
        <v>522</v>
      </c>
      <c r="N99" s="40">
        <v>2</v>
      </c>
      <c r="O99" s="40">
        <v>1</v>
      </c>
      <c r="P99" s="40">
        <f t="shared" si="3"/>
        <v>2</v>
      </c>
      <c r="Q99" s="82"/>
      <c r="R99" s="73"/>
      <c r="S99" s="73"/>
    </row>
    <row r="100" spans="1:19" ht="40.5" x14ac:dyDescent="0.3">
      <c r="A100" s="56">
        <v>95</v>
      </c>
      <c r="B100" s="667"/>
      <c r="C100" s="53"/>
      <c r="D100" s="54" t="s">
        <v>527</v>
      </c>
      <c r="E100" s="54" t="s">
        <v>457</v>
      </c>
      <c r="F100" s="40" t="s">
        <v>210</v>
      </c>
      <c r="G100" s="50" t="s">
        <v>539</v>
      </c>
      <c r="H100" s="50" t="s">
        <v>540</v>
      </c>
      <c r="I100" s="50" t="s">
        <v>212</v>
      </c>
      <c r="J100" s="40">
        <v>3</v>
      </c>
      <c r="K100" s="40">
        <v>4</v>
      </c>
      <c r="L100" s="40">
        <f t="shared" si="2"/>
        <v>12</v>
      </c>
      <c r="M100" s="50" t="s">
        <v>585</v>
      </c>
      <c r="N100" s="40">
        <v>2</v>
      </c>
      <c r="O100" s="40">
        <v>2</v>
      </c>
      <c r="P100" s="40">
        <f t="shared" si="3"/>
        <v>4</v>
      </c>
      <c r="Q100" s="73"/>
      <c r="R100" s="73"/>
      <c r="S100" s="73"/>
    </row>
    <row r="101" spans="1:19" ht="27" x14ac:dyDescent="0.3">
      <c r="A101" s="2">
        <v>96</v>
      </c>
      <c r="B101" s="667"/>
      <c r="C101" s="53"/>
      <c r="D101" s="55" t="s">
        <v>527</v>
      </c>
      <c r="E101" s="54" t="s">
        <v>457</v>
      </c>
      <c r="F101" s="40" t="s">
        <v>203</v>
      </c>
      <c r="G101" s="50" t="s">
        <v>501</v>
      </c>
      <c r="H101" s="50" t="s">
        <v>586</v>
      </c>
      <c r="I101" s="50" t="s">
        <v>212</v>
      </c>
      <c r="J101" s="40">
        <v>3</v>
      </c>
      <c r="K101" s="40">
        <v>1</v>
      </c>
      <c r="L101" s="40">
        <f t="shared" si="2"/>
        <v>3</v>
      </c>
      <c r="M101" s="50" t="s">
        <v>472</v>
      </c>
      <c r="N101" s="40">
        <v>2</v>
      </c>
      <c r="O101" s="40">
        <v>1</v>
      </c>
      <c r="P101" s="40">
        <f t="shared" si="3"/>
        <v>2</v>
      </c>
      <c r="Q101" s="73"/>
      <c r="R101" s="73"/>
      <c r="S101" s="73"/>
    </row>
    <row r="102" spans="1:19" ht="27" x14ac:dyDescent="0.3">
      <c r="A102" s="56">
        <v>97</v>
      </c>
      <c r="B102" s="667"/>
      <c r="C102" s="53"/>
      <c r="D102" s="55" t="s">
        <v>536</v>
      </c>
      <c r="E102" s="54" t="s">
        <v>457</v>
      </c>
      <c r="F102" s="40" t="s">
        <v>205</v>
      </c>
      <c r="G102" s="50" t="s">
        <v>509</v>
      </c>
      <c r="H102" s="50" t="s">
        <v>537</v>
      </c>
      <c r="I102" s="50" t="s">
        <v>212</v>
      </c>
      <c r="J102" s="40">
        <v>4</v>
      </c>
      <c r="K102" s="40">
        <v>2</v>
      </c>
      <c r="L102" s="40">
        <f t="shared" si="2"/>
        <v>8</v>
      </c>
      <c r="M102" s="50" t="s">
        <v>538</v>
      </c>
      <c r="N102" s="40">
        <v>3</v>
      </c>
      <c r="O102" s="40">
        <v>1</v>
      </c>
      <c r="P102" s="40">
        <f t="shared" si="3"/>
        <v>3</v>
      </c>
      <c r="Q102" s="73"/>
      <c r="R102" s="73"/>
      <c r="S102" s="73"/>
    </row>
    <row r="103" spans="1:19" ht="40.5" x14ac:dyDescent="0.3">
      <c r="A103" s="2">
        <v>98</v>
      </c>
      <c r="B103" s="667"/>
      <c r="C103" s="53" t="s">
        <v>587</v>
      </c>
      <c r="D103" s="55" t="s">
        <v>527</v>
      </c>
      <c r="E103" s="54" t="s">
        <v>457</v>
      </c>
      <c r="F103" s="40" t="s">
        <v>210</v>
      </c>
      <c r="G103" s="50" t="s">
        <v>539</v>
      </c>
      <c r="H103" s="50" t="s">
        <v>540</v>
      </c>
      <c r="I103" s="50" t="s">
        <v>212</v>
      </c>
      <c r="J103" s="40">
        <v>3</v>
      </c>
      <c r="K103" s="40">
        <v>4</v>
      </c>
      <c r="L103" s="40">
        <f t="shared" si="2"/>
        <v>12</v>
      </c>
      <c r="M103" s="50" t="s">
        <v>585</v>
      </c>
      <c r="N103" s="40">
        <v>2</v>
      </c>
      <c r="O103" s="40">
        <v>2</v>
      </c>
      <c r="P103" s="40">
        <f t="shared" si="3"/>
        <v>4</v>
      </c>
      <c r="Q103" s="73"/>
      <c r="R103" s="73"/>
      <c r="S103" s="73"/>
    </row>
    <row r="104" spans="1:19" ht="27" x14ac:dyDescent="0.3">
      <c r="A104" s="56">
        <v>99</v>
      </c>
      <c r="B104" s="667"/>
      <c r="C104" s="53"/>
      <c r="D104" s="54" t="s">
        <v>527</v>
      </c>
      <c r="E104" s="54" t="s">
        <v>457</v>
      </c>
      <c r="F104" s="40" t="s">
        <v>203</v>
      </c>
      <c r="G104" s="50" t="s">
        <v>501</v>
      </c>
      <c r="H104" s="50" t="s">
        <v>586</v>
      </c>
      <c r="I104" s="50" t="s">
        <v>212</v>
      </c>
      <c r="J104" s="40">
        <v>3</v>
      </c>
      <c r="K104" s="40">
        <v>1</v>
      </c>
      <c r="L104" s="40">
        <f t="shared" si="2"/>
        <v>3</v>
      </c>
      <c r="M104" s="50" t="s">
        <v>472</v>
      </c>
      <c r="N104" s="40">
        <v>2</v>
      </c>
      <c r="O104" s="40">
        <v>1</v>
      </c>
      <c r="P104" s="40">
        <f t="shared" si="3"/>
        <v>2</v>
      </c>
      <c r="Q104" s="73"/>
      <c r="R104" s="73"/>
      <c r="S104" s="73"/>
    </row>
    <row r="105" spans="1:19" ht="27" x14ac:dyDescent="0.3">
      <c r="A105" s="2">
        <v>100</v>
      </c>
      <c r="B105" s="667"/>
      <c r="C105" s="53"/>
      <c r="D105" s="54" t="s">
        <v>588</v>
      </c>
      <c r="E105" s="54" t="s">
        <v>457</v>
      </c>
      <c r="F105" s="40" t="s">
        <v>205</v>
      </c>
      <c r="G105" s="50" t="s">
        <v>509</v>
      </c>
      <c r="H105" s="50" t="s">
        <v>589</v>
      </c>
      <c r="I105" s="50" t="s">
        <v>212</v>
      </c>
      <c r="J105" s="40">
        <v>3</v>
      </c>
      <c r="K105" s="40">
        <v>3</v>
      </c>
      <c r="L105" s="40">
        <f t="shared" si="2"/>
        <v>9</v>
      </c>
      <c r="M105" s="50" t="s">
        <v>590</v>
      </c>
      <c r="N105" s="40">
        <v>2</v>
      </c>
      <c r="O105" s="40">
        <v>2</v>
      </c>
      <c r="P105" s="40">
        <f t="shared" si="3"/>
        <v>4</v>
      </c>
      <c r="Q105" s="82"/>
      <c r="R105" s="73"/>
      <c r="S105" s="73"/>
    </row>
    <row r="106" spans="1:19" ht="27" x14ac:dyDescent="0.3">
      <c r="A106" s="56">
        <v>101</v>
      </c>
      <c r="B106" s="667"/>
      <c r="C106" s="53"/>
      <c r="D106" s="54" t="s">
        <v>588</v>
      </c>
      <c r="E106" s="54" t="s">
        <v>457</v>
      </c>
      <c r="F106" s="40" t="s">
        <v>205</v>
      </c>
      <c r="G106" s="50" t="s">
        <v>509</v>
      </c>
      <c r="H106" s="50" t="s">
        <v>591</v>
      </c>
      <c r="I106" s="50" t="s">
        <v>212</v>
      </c>
      <c r="J106" s="40">
        <v>2</v>
      </c>
      <c r="K106" s="40">
        <v>4</v>
      </c>
      <c r="L106" s="40">
        <f t="shared" si="2"/>
        <v>8</v>
      </c>
      <c r="M106" s="50" t="s">
        <v>592</v>
      </c>
      <c r="N106" s="40">
        <v>1</v>
      </c>
      <c r="O106" s="40">
        <v>2</v>
      </c>
      <c r="P106" s="40">
        <f t="shared" si="3"/>
        <v>2</v>
      </c>
      <c r="Q106" s="73"/>
      <c r="R106" s="73"/>
      <c r="S106" s="73"/>
    </row>
    <row r="107" spans="1:19" ht="27" x14ac:dyDescent="0.3">
      <c r="A107" s="2">
        <v>102</v>
      </c>
      <c r="B107" s="667"/>
      <c r="C107" s="53"/>
      <c r="D107" s="54" t="s">
        <v>588</v>
      </c>
      <c r="E107" s="54" t="s">
        <v>457</v>
      </c>
      <c r="F107" s="40" t="s">
        <v>205</v>
      </c>
      <c r="G107" s="50" t="s">
        <v>509</v>
      </c>
      <c r="H107" s="50" t="s">
        <v>593</v>
      </c>
      <c r="I107" s="50" t="s">
        <v>212</v>
      </c>
      <c r="J107" s="40">
        <v>4</v>
      </c>
      <c r="K107" s="40">
        <v>4</v>
      </c>
      <c r="L107" s="40">
        <f t="shared" si="2"/>
        <v>16</v>
      </c>
      <c r="M107" s="50" t="s">
        <v>594</v>
      </c>
      <c r="N107" s="40">
        <v>3</v>
      </c>
      <c r="O107" s="40">
        <v>2</v>
      </c>
      <c r="P107" s="40">
        <f t="shared" si="3"/>
        <v>6</v>
      </c>
      <c r="Q107" s="82"/>
      <c r="R107" s="73"/>
      <c r="S107" s="73"/>
    </row>
    <row r="108" spans="1:19" ht="40.5" x14ac:dyDescent="0.3">
      <c r="A108" s="56">
        <v>103</v>
      </c>
      <c r="B108" s="667"/>
      <c r="C108" s="53"/>
      <c r="D108" s="54" t="s">
        <v>588</v>
      </c>
      <c r="E108" s="54" t="s">
        <v>457</v>
      </c>
      <c r="F108" s="40" t="s">
        <v>205</v>
      </c>
      <c r="G108" s="50" t="s">
        <v>509</v>
      </c>
      <c r="H108" s="50" t="s">
        <v>595</v>
      </c>
      <c r="I108" s="50" t="s">
        <v>212</v>
      </c>
      <c r="J108" s="40">
        <v>3</v>
      </c>
      <c r="K108" s="40">
        <v>2</v>
      </c>
      <c r="L108" s="40">
        <f t="shared" si="2"/>
        <v>6</v>
      </c>
      <c r="M108" s="50" t="s">
        <v>596</v>
      </c>
      <c r="N108" s="40">
        <v>2</v>
      </c>
      <c r="O108" s="40">
        <v>1</v>
      </c>
      <c r="P108" s="40">
        <f t="shared" si="3"/>
        <v>2</v>
      </c>
      <c r="Q108" s="82"/>
      <c r="R108" s="73"/>
      <c r="S108" s="73"/>
    </row>
    <row r="109" spans="1:19" ht="27" x14ac:dyDescent="0.3">
      <c r="A109" s="2">
        <v>104</v>
      </c>
      <c r="B109" s="668"/>
      <c r="C109" s="53"/>
      <c r="D109" s="55" t="s">
        <v>588</v>
      </c>
      <c r="E109" s="54" t="s">
        <v>457</v>
      </c>
      <c r="F109" s="40" t="s">
        <v>205</v>
      </c>
      <c r="G109" s="50" t="s">
        <v>509</v>
      </c>
      <c r="H109" s="50" t="s">
        <v>597</v>
      </c>
      <c r="I109" s="50" t="s">
        <v>212</v>
      </c>
      <c r="J109" s="40">
        <v>3</v>
      </c>
      <c r="K109" s="40">
        <v>3</v>
      </c>
      <c r="L109" s="40">
        <f t="shared" si="2"/>
        <v>9</v>
      </c>
      <c r="M109" s="50" t="s">
        <v>598</v>
      </c>
      <c r="N109" s="40">
        <v>2</v>
      </c>
      <c r="O109" s="40">
        <v>2</v>
      </c>
      <c r="P109" s="40">
        <f t="shared" si="3"/>
        <v>4</v>
      </c>
      <c r="Q109" s="82"/>
      <c r="R109" s="73"/>
      <c r="S109" s="73"/>
    </row>
    <row r="110" spans="1:19" ht="27" x14ac:dyDescent="0.3">
      <c r="A110" s="56">
        <v>105</v>
      </c>
      <c r="B110" s="666" t="s">
        <v>202</v>
      </c>
      <c r="C110" s="53" t="s">
        <v>599</v>
      </c>
      <c r="D110" s="55" t="s">
        <v>600</v>
      </c>
      <c r="E110" s="54" t="s">
        <v>457</v>
      </c>
      <c r="F110" s="40" t="s">
        <v>206</v>
      </c>
      <c r="G110" s="50" t="s">
        <v>511</v>
      </c>
      <c r="H110" s="50" t="s">
        <v>601</v>
      </c>
      <c r="I110" s="50" t="s">
        <v>212</v>
      </c>
      <c r="J110" s="40">
        <v>3</v>
      </c>
      <c r="K110" s="40">
        <v>3</v>
      </c>
      <c r="L110" s="40">
        <f t="shared" si="2"/>
        <v>9</v>
      </c>
      <c r="M110" s="50" t="s">
        <v>512</v>
      </c>
      <c r="N110" s="40">
        <v>2</v>
      </c>
      <c r="O110" s="40">
        <v>2</v>
      </c>
      <c r="P110" s="40">
        <f t="shared" si="3"/>
        <v>4</v>
      </c>
      <c r="Q110" s="82"/>
      <c r="R110" s="73"/>
      <c r="S110" s="73"/>
    </row>
    <row r="111" spans="1:19" ht="40.5" x14ac:dyDescent="0.3">
      <c r="A111" s="2">
        <v>106</v>
      </c>
      <c r="B111" s="667"/>
      <c r="C111" s="53"/>
      <c r="D111" s="55" t="s">
        <v>569</v>
      </c>
      <c r="E111" s="54" t="s">
        <v>457</v>
      </c>
      <c r="F111" s="40" t="s">
        <v>602</v>
      </c>
      <c r="G111" s="50" t="s">
        <v>603</v>
      </c>
      <c r="H111" s="50" t="s">
        <v>604</v>
      </c>
      <c r="I111" s="50" t="s">
        <v>212</v>
      </c>
      <c r="J111" s="40">
        <v>4</v>
      </c>
      <c r="K111" s="40">
        <v>2</v>
      </c>
      <c r="L111" s="40">
        <f t="shared" si="2"/>
        <v>8</v>
      </c>
      <c r="M111" s="50" t="s">
        <v>216</v>
      </c>
      <c r="N111" s="40">
        <v>3</v>
      </c>
      <c r="O111" s="40">
        <v>1</v>
      </c>
      <c r="P111" s="40">
        <f t="shared" si="3"/>
        <v>3</v>
      </c>
      <c r="Q111" s="82"/>
      <c r="R111" s="73"/>
      <c r="S111" s="73"/>
    </row>
    <row r="112" spans="1:19" ht="27" x14ac:dyDescent="0.3">
      <c r="A112" s="56">
        <v>107</v>
      </c>
      <c r="B112" s="667"/>
      <c r="C112" s="53"/>
      <c r="D112" s="54" t="s">
        <v>569</v>
      </c>
      <c r="E112" s="54" t="s">
        <v>457</v>
      </c>
      <c r="F112" s="40" t="s">
        <v>205</v>
      </c>
      <c r="G112" s="50" t="s">
        <v>509</v>
      </c>
      <c r="H112" s="50" t="s">
        <v>605</v>
      </c>
      <c r="I112" s="50" t="s">
        <v>212</v>
      </c>
      <c r="J112" s="40">
        <v>3</v>
      </c>
      <c r="K112" s="40">
        <v>2</v>
      </c>
      <c r="L112" s="40">
        <f t="shared" si="2"/>
        <v>6</v>
      </c>
      <c r="M112" s="50" t="s">
        <v>606</v>
      </c>
      <c r="N112" s="40">
        <v>2</v>
      </c>
      <c r="O112" s="40">
        <v>1</v>
      </c>
      <c r="P112" s="40">
        <f t="shared" si="3"/>
        <v>2</v>
      </c>
      <c r="Q112" s="82"/>
      <c r="R112" s="73"/>
      <c r="S112" s="73"/>
    </row>
    <row r="113" spans="1:19" ht="27" x14ac:dyDescent="0.3">
      <c r="A113" s="2">
        <v>108</v>
      </c>
      <c r="B113" s="667"/>
      <c r="C113" s="53" t="s">
        <v>607</v>
      </c>
      <c r="D113" s="55" t="s">
        <v>569</v>
      </c>
      <c r="E113" s="54" t="s">
        <v>457</v>
      </c>
      <c r="F113" s="40" t="s">
        <v>602</v>
      </c>
      <c r="G113" s="50" t="s">
        <v>603</v>
      </c>
      <c r="H113" s="50" t="s">
        <v>604</v>
      </c>
      <c r="I113" s="50" t="s">
        <v>212</v>
      </c>
      <c r="J113" s="40">
        <v>4</v>
      </c>
      <c r="K113" s="40">
        <v>2</v>
      </c>
      <c r="L113" s="40">
        <f t="shared" si="2"/>
        <v>8</v>
      </c>
      <c r="M113" s="50" t="s">
        <v>608</v>
      </c>
      <c r="N113" s="40">
        <v>3</v>
      </c>
      <c r="O113" s="40">
        <v>1</v>
      </c>
      <c r="P113" s="40">
        <f t="shared" si="3"/>
        <v>3</v>
      </c>
      <c r="Q113" s="73"/>
      <c r="R113" s="73"/>
      <c r="S113" s="73"/>
    </row>
    <row r="114" spans="1:19" ht="27" x14ac:dyDescent="0.3">
      <c r="A114" s="56">
        <v>109</v>
      </c>
      <c r="B114" s="667"/>
      <c r="C114" s="53"/>
      <c r="D114" s="55" t="s">
        <v>569</v>
      </c>
      <c r="E114" s="54" t="s">
        <v>457</v>
      </c>
      <c r="F114" s="40" t="s">
        <v>211</v>
      </c>
      <c r="G114" s="50" t="s">
        <v>548</v>
      </c>
      <c r="H114" s="50" t="s">
        <v>605</v>
      </c>
      <c r="I114" s="50" t="s">
        <v>212</v>
      </c>
      <c r="J114" s="40">
        <v>3</v>
      </c>
      <c r="K114" s="40">
        <v>2</v>
      </c>
      <c r="L114" s="40">
        <f t="shared" si="2"/>
        <v>6</v>
      </c>
      <c r="M114" s="50" t="s">
        <v>606</v>
      </c>
      <c r="N114" s="40">
        <v>2</v>
      </c>
      <c r="O114" s="40">
        <v>1</v>
      </c>
      <c r="P114" s="40">
        <f t="shared" si="3"/>
        <v>2</v>
      </c>
      <c r="Q114" s="73"/>
      <c r="R114" s="73"/>
      <c r="S114" s="73"/>
    </row>
    <row r="115" spans="1:19" ht="40.5" x14ac:dyDescent="0.3">
      <c r="A115" s="2">
        <v>110</v>
      </c>
      <c r="B115" s="668"/>
      <c r="C115" s="53"/>
      <c r="D115" s="55" t="s">
        <v>569</v>
      </c>
      <c r="E115" s="54" t="s">
        <v>457</v>
      </c>
      <c r="F115" s="40" t="s">
        <v>204</v>
      </c>
      <c r="G115" s="50" t="s">
        <v>496</v>
      </c>
      <c r="H115" s="50" t="s">
        <v>609</v>
      </c>
      <c r="I115" s="50" t="s">
        <v>322</v>
      </c>
      <c r="J115" s="40">
        <v>3</v>
      </c>
      <c r="K115" s="40">
        <v>3</v>
      </c>
      <c r="L115" s="40">
        <f t="shared" si="2"/>
        <v>9</v>
      </c>
      <c r="M115" s="50" t="s">
        <v>610</v>
      </c>
      <c r="N115" s="40">
        <v>2</v>
      </c>
      <c r="O115" s="40">
        <v>2</v>
      </c>
      <c r="P115" s="40">
        <f t="shared" si="3"/>
        <v>4</v>
      </c>
      <c r="Q115" s="73"/>
      <c r="R115" s="73"/>
      <c r="S115" s="73"/>
    </row>
    <row r="116" spans="1:19" ht="25.15" customHeight="1" x14ac:dyDescent="0.3">
      <c r="A116" s="593" t="s">
        <v>184</v>
      </c>
      <c r="B116" s="594"/>
      <c r="C116" s="595"/>
      <c r="D116" s="602" t="s">
        <v>185</v>
      </c>
      <c r="E116" s="603"/>
      <c r="F116" s="604"/>
      <c r="G116" s="605"/>
      <c r="H116" s="605"/>
      <c r="I116" s="605"/>
      <c r="J116" s="605"/>
      <c r="K116" s="605"/>
      <c r="L116" s="605"/>
      <c r="M116" s="606"/>
      <c r="N116" s="47" t="s">
        <v>186</v>
      </c>
      <c r="O116" s="48"/>
      <c r="P116" s="48"/>
      <c r="Q116" s="48"/>
      <c r="R116" s="48"/>
      <c r="S116" s="49"/>
    </row>
    <row r="117" spans="1:19" ht="25.15" customHeight="1" x14ac:dyDescent="0.3">
      <c r="A117" s="596"/>
      <c r="B117" s="597"/>
      <c r="C117" s="598"/>
      <c r="D117" s="602" t="s">
        <v>187</v>
      </c>
      <c r="E117" s="603"/>
      <c r="F117" s="604"/>
      <c r="G117" s="605"/>
      <c r="H117" s="605"/>
      <c r="I117" s="605"/>
      <c r="J117" s="605"/>
      <c r="K117" s="605"/>
      <c r="L117" s="605"/>
      <c r="M117" s="606"/>
      <c r="N117" s="47" t="s">
        <v>186</v>
      </c>
      <c r="O117" s="48"/>
      <c r="P117" s="48"/>
      <c r="Q117" s="48"/>
      <c r="R117" s="48"/>
      <c r="S117" s="49"/>
    </row>
    <row r="118" spans="1:19" ht="25.15" customHeight="1" x14ac:dyDescent="0.3">
      <c r="A118" s="596"/>
      <c r="B118" s="597"/>
      <c r="C118" s="598"/>
      <c r="D118" s="602" t="s">
        <v>129</v>
      </c>
      <c r="E118" s="603"/>
      <c r="F118" s="604"/>
      <c r="G118" s="605"/>
      <c r="H118" s="605"/>
      <c r="I118" s="605"/>
      <c r="J118" s="605"/>
      <c r="K118" s="605"/>
      <c r="L118" s="605"/>
      <c r="M118" s="606"/>
      <c r="N118" s="47" t="s">
        <v>186</v>
      </c>
      <c r="O118" s="48"/>
      <c r="P118" s="48"/>
      <c r="Q118" s="48"/>
      <c r="R118" s="48"/>
      <c r="S118" s="49"/>
    </row>
    <row r="119" spans="1:19" ht="25.15" customHeight="1" x14ac:dyDescent="0.3">
      <c r="A119" s="596"/>
      <c r="B119" s="597"/>
      <c r="C119" s="598"/>
      <c r="D119" s="602" t="s">
        <v>188</v>
      </c>
      <c r="E119" s="603"/>
      <c r="F119" s="604"/>
      <c r="G119" s="605"/>
      <c r="H119" s="605"/>
      <c r="I119" s="605"/>
      <c r="J119" s="605"/>
      <c r="K119" s="605"/>
      <c r="L119" s="605"/>
      <c r="M119" s="606"/>
      <c r="N119" s="47" t="s">
        <v>186</v>
      </c>
      <c r="O119" s="48"/>
      <c r="P119" s="48"/>
      <c r="Q119" s="48"/>
      <c r="R119" s="48"/>
      <c r="S119" s="49"/>
    </row>
    <row r="120" spans="1:19" ht="25.15" customHeight="1" x14ac:dyDescent="0.3">
      <c r="A120" s="599"/>
      <c r="B120" s="600"/>
      <c r="C120" s="601"/>
      <c r="D120" s="602" t="s">
        <v>189</v>
      </c>
      <c r="E120" s="603"/>
      <c r="F120" s="604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6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A19" zoomScale="85" zoomScaleNormal="85" zoomScaleSheetLayoutView="85" workbookViewId="0">
      <selection activeCell="G13" sqref="G13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675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6">
        <v>1</v>
      </c>
      <c r="B6" s="669" t="s">
        <v>17</v>
      </c>
      <c r="C6" s="53" t="s">
        <v>674</v>
      </c>
      <c r="D6" s="54" t="s">
        <v>392</v>
      </c>
      <c r="E6" s="54" t="s">
        <v>190</v>
      </c>
      <c r="F6" s="40">
        <v>1.3</v>
      </c>
      <c r="G6" s="83" t="s">
        <v>195</v>
      </c>
      <c r="H6" s="53" t="s">
        <v>444</v>
      </c>
      <c r="I6" s="50" t="s">
        <v>175</v>
      </c>
      <c r="J6" s="54">
        <v>2</v>
      </c>
      <c r="K6" s="54">
        <v>3</v>
      </c>
      <c r="L6" s="40">
        <v>6</v>
      </c>
      <c r="M6" s="52" t="s">
        <v>394</v>
      </c>
      <c r="N6" s="40">
        <v>2</v>
      </c>
      <c r="O6" s="40">
        <v>2</v>
      </c>
      <c r="P6" s="40">
        <v>4</v>
      </c>
      <c r="Q6" s="40" t="s">
        <v>269</v>
      </c>
      <c r="R6" s="40" t="s">
        <v>676</v>
      </c>
      <c r="S6" s="40" t="s">
        <v>270</v>
      </c>
    </row>
    <row r="7" spans="1:19" ht="52.9" customHeight="1" x14ac:dyDescent="0.3">
      <c r="A7" s="2">
        <v>2</v>
      </c>
      <c r="B7" s="669"/>
      <c r="C7" s="53" t="s">
        <v>673</v>
      </c>
      <c r="D7" s="55" t="s">
        <v>672</v>
      </c>
      <c r="E7" s="54" t="s">
        <v>190</v>
      </c>
      <c r="F7" s="40">
        <v>4.0999999999999996</v>
      </c>
      <c r="G7" s="84" t="s">
        <v>196</v>
      </c>
      <c r="H7" s="53" t="s">
        <v>671</v>
      </c>
      <c r="I7" s="50" t="s">
        <v>175</v>
      </c>
      <c r="J7" s="54">
        <v>2</v>
      </c>
      <c r="K7" s="54">
        <v>3</v>
      </c>
      <c r="L7" s="40">
        <v>6</v>
      </c>
      <c r="M7" s="52" t="s">
        <v>396</v>
      </c>
      <c r="N7" s="40">
        <v>1</v>
      </c>
      <c r="O7" s="40">
        <v>3</v>
      </c>
      <c r="P7" s="40">
        <v>3</v>
      </c>
      <c r="Q7" s="73"/>
      <c r="R7" s="73"/>
      <c r="S7" s="73"/>
    </row>
    <row r="8" spans="1:19" ht="52.9" customHeight="1" x14ac:dyDescent="0.3">
      <c r="A8" s="56">
        <v>3</v>
      </c>
      <c r="B8" s="669"/>
      <c r="C8" s="53" t="s">
        <v>191</v>
      </c>
      <c r="D8" s="55" t="s">
        <v>653</v>
      </c>
      <c r="E8" s="54" t="s">
        <v>190</v>
      </c>
      <c r="F8" s="40">
        <v>4.2</v>
      </c>
      <c r="G8" s="84" t="s">
        <v>197</v>
      </c>
      <c r="H8" s="53" t="s">
        <v>670</v>
      </c>
      <c r="I8" s="50" t="s">
        <v>175</v>
      </c>
      <c r="J8" s="54">
        <v>2</v>
      </c>
      <c r="K8" s="54">
        <v>3</v>
      </c>
      <c r="L8" s="40">
        <v>6</v>
      </c>
      <c r="M8" s="52" t="s">
        <v>399</v>
      </c>
      <c r="N8" s="40">
        <v>1</v>
      </c>
      <c r="O8" s="40">
        <v>3</v>
      </c>
      <c r="P8" s="40">
        <v>3</v>
      </c>
      <c r="Q8" s="73"/>
      <c r="R8" s="73"/>
      <c r="S8" s="73"/>
    </row>
    <row r="9" spans="1:19" ht="52.9" customHeight="1" x14ac:dyDescent="0.3">
      <c r="A9" s="2">
        <v>4</v>
      </c>
      <c r="B9" s="669" t="s">
        <v>669</v>
      </c>
      <c r="C9" s="53" t="s">
        <v>668</v>
      </c>
      <c r="D9" s="54" t="s">
        <v>633</v>
      </c>
      <c r="E9" s="54" t="s">
        <v>667</v>
      </c>
      <c r="F9" s="40">
        <v>1.1000000000000001</v>
      </c>
      <c r="G9" s="83" t="s">
        <v>51</v>
      </c>
      <c r="H9" s="53" t="s">
        <v>666</v>
      </c>
      <c r="I9" s="50" t="s">
        <v>665</v>
      </c>
      <c r="J9" s="54">
        <v>3</v>
      </c>
      <c r="K9" s="54">
        <v>2</v>
      </c>
      <c r="L9" s="40">
        <v>6</v>
      </c>
      <c r="M9" s="52" t="s">
        <v>290</v>
      </c>
      <c r="N9" s="40">
        <v>2</v>
      </c>
      <c r="O9" s="40">
        <v>1</v>
      </c>
      <c r="P9" s="40">
        <v>2</v>
      </c>
      <c r="Q9" s="73"/>
      <c r="R9" s="73"/>
      <c r="S9" s="73"/>
    </row>
    <row r="10" spans="1:19" ht="52.9" customHeight="1" x14ac:dyDescent="0.3">
      <c r="A10" s="56">
        <v>5</v>
      </c>
      <c r="B10" s="669"/>
      <c r="C10" s="53" t="s">
        <v>664</v>
      </c>
      <c r="D10" s="55" t="s">
        <v>653</v>
      </c>
      <c r="E10" s="54" t="s">
        <v>190</v>
      </c>
      <c r="F10" s="40">
        <v>1.3</v>
      </c>
      <c r="G10" s="83" t="s">
        <v>195</v>
      </c>
      <c r="H10" s="53" t="s">
        <v>663</v>
      </c>
      <c r="I10" s="50" t="s">
        <v>175</v>
      </c>
      <c r="J10" s="54">
        <v>3</v>
      </c>
      <c r="K10" s="54">
        <v>3</v>
      </c>
      <c r="L10" s="40">
        <v>9</v>
      </c>
      <c r="M10" s="52" t="s">
        <v>394</v>
      </c>
      <c r="N10" s="40">
        <v>2</v>
      </c>
      <c r="O10" s="40">
        <v>2</v>
      </c>
      <c r="P10" s="40">
        <v>4</v>
      </c>
      <c r="Q10" s="73"/>
      <c r="R10" s="73"/>
      <c r="S10" s="73"/>
    </row>
    <row r="11" spans="1:19" ht="52.9" customHeight="1" x14ac:dyDescent="0.3">
      <c r="A11" s="2">
        <v>6</v>
      </c>
      <c r="B11" s="669"/>
      <c r="C11" s="53" t="s">
        <v>662</v>
      </c>
      <c r="D11" s="54" t="s">
        <v>659</v>
      </c>
      <c r="E11" s="54" t="s">
        <v>190</v>
      </c>
      <c r="F11" s="40">
        <v>3.3</v>
      </c>
      <c r="G11" s="83" t="s">
        <v>658</v>
      </c>
      <c r="H11" s="53" t="s">
        <v>661</v>
      </c>
      <c r="I11" s="50" t="s">
        <v>656</v>
      </c>
      <c r="J11" s="54">
        <v>2</v>
      </c>
      <c r="K11" s="54">
        <v>3</v>
      </c>
      <c r="L11" s="40">
        <v>6</v>
      </c>
      <c r="M11" s="52" t="s">
        <v>655</v>
      </c>
      <c r="N11" s="40">
        <v>2</v>
      </c>
      <c r="O11" s="40">
        <v>2</v>
      </c>
      <c r="P11" s="40">
        <v>4</v>
      </c>
      <c r="Q11" s="73"/>
      <c r="R11" s="73"/>
      <c r="S11" s="73"/>
    </row>
    <row r="12" spans="1:19" ht="52.9" customHeight="1" x14ac:dyDescent="0.3">
      <c r="A12" s="56">
        <v>7</v>
      </c>
      <c r="B12" s="669"/>
      <c r="C12" s="53" t="s">
        <v>660</v>
      </c>
      <c r="D12" s="54" t="s">
        <v>659</v>
      </c>
      <c r="E12" s="54" t="s">
        <v>190</v>
      </c>
      <c r="F12" s="40">
        <v>3.3</v>
      </c>
      <c r="G12" s="83" t="s">
        <v>658</v>
      </c>
      <c r="H12" s="53" t="s">
        <v>657</v>
      </c>
      <c r="I12" s="50" t="s">
        <v>656</v>
      </c>
      <c r="J12" s="54">
        <v>2</v>
      </c>
      <c r="K12" s="54">
        <v>3</v>
      </c>
      <c r="L12" s="40">
        <v>6</v>
      </c>
      <c r="M12" s="52" t="s">
        <v>655</v>
      </c>
      <c r="N12" s="40">
        <v>2</v>
      </c>
      <c r="O12" s="40">
        <v>2</v>
      </c>
      <c r="P12" s="40">
        <v>4</v>
      </c>
      <c r="Q12" s="73"/>
      <c r="R12" s="73"/>
      <c r="S12" s="73"/>
    </row>
    <row r="13" spans="1:19" ht="52.9" customHeight="1" x14ac:dyDescent="0.3">
      <c r="A13" s="2">
        <v>8</v>
      </c>
      <c r="B13" s="669"/>
      <c r="C13" s="53" t="s">
        <v>654</v>
      </c>
      <c r="D13" s="55" t="s">
        <v>653</v>
      </c>
      <c r="E13" s="54" t="s">
        <v>190</v>
      </c>
      <c r="F13" s="40">
        <v>1.3</v>
      </c>
      <c r="G13" s="83" t="s">
        <v>195</v>
      </c>
      <c r="H13" s="53" t="s">
        <v>444</v>
      </c>
      <c r="I13" s="50" t="s">
        <v>652</v>
      </c>
      <c r="J13" s="54">
        <v>2</v>
      </c>
      <c r="K13" s="54">
        <v>3</v>
      </c>
      <c r="L13" s="40">
        <v>6</v>
      </c>
      <c r="M13" s="52" t="s">
        <v>651</v>
      </c>
      <c r="N13" s="40">
        <v>2</v>
      </c>
      <c r="O13" s="40">
        <v>2</v>
      </c>
      <c r="P13" s="40">
        <v>4</v>
      </c>
      <c r="Q13" s="73"/>
      <c r="R13" s="73"/>
      <c r="S13" s="73"/>
    </row>
    <row r="14" spans="1:19" ht="52.9" customHeight="1" x14ac:dyDescent="0.3">
      <c r="A14" s="56">
        <v>9</v>
      </c>
      <c r="B14" s="669" t="s">
        <v>650</v>
      </c>
      <c r="C14" s="53" t="s">
        <v>649</v>
      </c>
      <c r="D14" s="55" t="s">
        <v>648</v>
      </c>
      <c r="E14" s="54" t="s">
        <v>190</v>
      </c>
      <c r="F14" s="40">
        <v>1.1000000000000001</v>
      </c>
      <c r="G14" s="83" t="s">
        <v>51</v>
      </c>
      <c r="H14" s="53" t="s">
        <v>637</v>
      </c>
      <c r="I14" s="50" t="s">
        <v>201</v>
      </c>
      <c r="J14" s="54">
        <v>2</v>
      </c>
      <c r="K14" s="54">
        <v>2</v>
      </c>
      <c r="L14" s="40">
        <v>4</v>
      </c>
      <c r="M14" s="52" t="s">
        <v>290</v>
      </c>
      <c r="N14" s="40">
        <v>2</v>
      </c>
      <c r="O14" s="40">
        <v>1</v>
      </c>
      <c r="P14" s="40">
        <v>2</v>
      </c>
      <c r="Q14" s="82"/>
      <c r="R14" s="73"/>
      <c r="S14" s="73"/>
    </row>
    <row r="15" spans="1:19" ht="52.9" customHeight="1" x14ac:dyDescent="0.3">
      <c r="A15" s="2">
        <v>10</v>
      </c>
      <c r="B15" s="669"/>
      <c r="C15" s="53" t="s">
        <v>647</v>
      </c>
      <c r="D15" s="55" t="s">
        <v>643</v>
      </c>
      <c r="E15" s="54" t="s">
        <v>190</v>
      </c>
      <c r="F15" s="40">
        <v>7.1</v>
      </c>
      <c r="G15" s="84" t="s">
        <v>414</v>
      </c>
      <c r="H15" s="53" t="s">
        <v>646</v>
      </c>
      <c r="I15" s="50" t="s">
        <v>201</v>
      </c>
      <c r="J15" s="54">
        <v>2</v>
      </c>
      <c r="K15" s="54">
        <v>2</v>
      </c>
      <c r="L15" s="40">
        <v>4</v>
      </c>
      <c r="M15" s="52" t="s">
        <v>645</v>
      </c>
      <c r="N15" s="40">
        <v>2</v>
      </c>
      <c r="O15" s="40">
        <v>2</v>
      </c>
      <c r="P15" s="40">
        <v>4</v>
      </c>
      <c r="Q15" s="73"/>
      <c r="R15" s="73"/>
      <c r="S15" s="73"/>
    </row>
    <row r="16" spans="1:19" ht="52.9" customHeight="1" x14ac:dyDescent="0.3">
      <c r="A16" s="56">
        <v>11</v>
      </c>
      <c r="B16" s="669"/>
      <c r="C16" s="53" t="s">
        <v>644</v>
      </c>
      <c r="D16" s="55" t="s">
        <v>643</v>
      </c>
      <c r="E16" s="54" t="s">
        <v>190</v>
      </c>
      <c r="F16" s="40">
        <v>1.3</v>
      </c>
      <c r="G16" s="83" t="s">
        <v>195</v>
      </c>
      <c r="H16" s="53" t="s">
        <v>444</v>
      </c>
      <c r="I16" s="50" t="s">
        <v>175</v>
      </c>
      <c r="J16" s="54">
        <v>2</v>
      </c>
      <c r="K16" s="54">
        <v>3</v>
      </c>
      <c r="L16" s="40">
        <v>6</v>
      </c>
      <c r="M16" s="52" t="s">
        <v>394</v>
      </c>
      <c r="N16" s="40">
        <v>2</v>
      </c>
      <c r="O16" s="40">
        <v>2</v>
      </c>
      <c r="P16" s="40">
        <v>4</v>
      </c>
      <c r="Q16" s="82"/>
      <c r="R16" s="73"/>
      <c r="S16" s="73"/>
    </row>
    <row r="17" spans="1:19" ht="52.9" customHeight="1" x14ac:dyDescent="0.3">
      <c r="A17" s="2">
        <v>12</v>
      </c>
      <c r="B17" s="669"/>
      <c r="C17" s="53" t="s">
        <v>642</v>
      </c>
      <c r="D17" s="55" t="s">
        <v>192</v>
      </c>
      <c r="E17" s="54" t="s">
        <v>190</v>
      </c>
      <c r="F17" s="40">
        <v>3.4</v>
      </c>
      <c r="G17" s="84" t="s">
        <v>63</v>
      </c>
      <c r="H17" s="53" t="s">
        <v>640</v>
      </c>
      <c r="I17" s="50" t="s">
        <v>201</v>
      </c>
      <c r="J17" s="54">
        <v>2</v>
      </c>
      <c r="K17" s="54">
        <v>2</v>
      </c>
      <c r="L17" s="40">
        <v>4</v>
      </c>
      <c r="M17" s="52" t="s">
        <v>420</v>
      </c>
      <c r="N17" s="40">
        <v>2</v>
      </c>
      <c r="O17" s="40">
        <v>2</v>
      </c>
      <c r="P17" s="40">
        <v>4</v>
      </c>
      <c r="Q17" s="82"/>
      <c r="R17" s="73"/>
      <c r="S17" s="73"/>
    </row>
    <row r="18" spans="1:19" ht="52.9" customHeight="1" x14ac:dyDescent="0.3">
      <c r="A18" s="56">
        <v>13</v>
      </c>
      <c r="B18" s="669"/>
      <c r="C18" s="53" t="s">
        <v>641</v>
      </c>
      <c r="D18" s="55" t="s">
        <v>192</v>
      </c>
      <c r="E18" s="54" t="s">
        <v>190</v>
      </c>
      <c r="F18" s="40">
        <v>3.4</v>
      </c>
      <c r="G18" s="84" t="s">
        <v>63</v>
      </c>
      <c r="H18" s="53" t="s">
        <v>640</v>
      </c>
      <c r="I18" s="50" t="s">
        <v>201</v>
      </c>
      <c r="J18" s="54">
        <v>2</v>
      </c>
      <c r="K18" s="54">
        <v>2</v>
      </c>
      <c r="L18" s="40">
        <v>4</v>
      </c>
      <c r="M18" s="52" t="s">
        <v>420</v>
      </c>
      <c r="N18" s="40">
        <v>2</v>
      </c>
      <c r="O18" s="40">
        <v>2</v>
      </c>
      <c r="P18" s="40">
        <v>4</v>
      </c>
      <c r="Q18" s="82"/>
      <c r="R18" s="73"/>
      <c r="S18" s="73"/>
    </row>
    <row r="19" spans="1:19" ht="52.9" customHeight="1" x14ac:dyDescent="0.3">
      <c r="A19" s="2">
        <v>14</v>
      </c>
      <c r="B19" s="669"/>
      <c r="C19" s="53" t="s">
        <v>639</v>
      </c>
      <c r="D19" s="55" t="s">
        <v>638</v>
      </c>
      <c r="E19" s="54" t="s">
        <v>190</v>
      </c>
      <c r="F19" s="40">
        <v>1.1000000000000001</v>
      </c>
      <c r="G19" s="83" t="s">
        <v>51</v>
      </c>
      <c r="H19" s="53" t="s">
        <v>637</v>
      </c>
      <c r="I19" s="50" t="s">
        <v>201</v>
      </c>
      <c r="J19" s="54">
        <v>2</v>
      </c>
      <c r="K19" s="54">
        <v>2</v>
      </c>
      <c r="L19" s="40">
        <v>4</v>
      </c>
      <c r="M19" s="52" t="s">
        <v>290</v>
      </c>
      <c r="N19" s="40">
        <v>2</v>
      </c>
      <c r="O19" s="40">
        <v>1</v>
      </c>
      <c r="P19" s="40">
        <v>2</v>
      </c>
      <c r="Q19" s="82"/>
      <c r="R19" s="73"/>
      <c r="S19" s="73"/>
    </row>
    <row r="20" spans="1:19" ht="52.9" customHeight="1" x14ac:dyDescent="0.3">
      <c r="A20" s="56">
        <v>15</v>
      </c>
      <c r="B20" s="669" t="s">
        <v>636</v>
      </c>
      <c r="C20" s="53" t="s">
        <v>635</v>
      </c>
      <c r="D20" s="54" t="s">
        <v>193</v>
      </c>
      <c r="E20" s="54" t="s">
        <v>190</v>
      </c>
      <c r="F20" s="40">
        <v>1.1000000000000001</v>
      </c>
      <c r="G20" s="83" t="s">
        <v>51</v>
      </c>
      <c r="H20" s="53" t="s">
        <v>198</v>
      </c>
      <c r="I20" s="50" t="s">
        <v>447</v>
      </c>
      <c r="J20" s="54">
        <v>2</v>
      </c>
      <c r="K20" s="54">
        <v>3</v>
      </c>
      <c r="L20" s="40">
        <v>6</v>
      </c>
      <c r="M20" s="52" t="s">
        <v>403</v>
      </c>
      <c r="N20" s="40">
        <v>2</v>
      </c>
      <c r="O20" s="40">
        <v>2</v>
      </c>
      <c r="P20" s="40">
        <v>4</v>
      </c>
      <c r="Q20" s="73"/>
      <c r="R20" s="73"/>
      <c r="S20" s="73"/>
    </row>
    <row r="21" spans="1:19" ht="52.9" customHeight="1" x14ac:dyDescent="0.3">
      <c r="A21" s="2">
        <v>16</v>
      </c>
      <c r="B21" s="669"/>
      <c r="C21" s="53" t="s">
        <v>634</v>
      </c>
      <c r="D21" s="54" t="s">
        <v>633</v>
      </c>
      <c r="E21" s="54" t="s">
        <v>190</v>
      </c>
      <c r="F21" s="40">
        <v>5.5</v>
      </c>
      <c r="G21" s="83" t="s">
        <v>78</v>
      </c>
      <c r="H21" s="53" t="s">
        <v>632</v>
      </c>
      <c r="I21" s="50" t="s">
        <v>201</v>
      </c>
      <c r="J21" s="54">
        <v>2</v>
      </c>
      <c r="K21" s="54">
        <v>2</v>
      </c>
      <c r="L21" s="40">
        <v>4</v>
      </c>
      <c r="M21" s="52" t="s">
        <v>631</v>
      </c>
      <c r="N21" s="40">
        <v>2</v>
      </c>
      <c r="O21" s="40">
        <v>1</v>
      </c>
      <c r="P21" s="40">
        <v>2</v>
      </c>
      <c r="Q21" s="73"/>
      <c r="R21" s="73"/>
      <c r="S21" s="73"/>
    </row>
    <row r="22" spans="1:19" ht="52.9" customHeight="1" x14ac:dyDescent="0.3">
      <c r="A22" s="56">
        <v>17</v>
      </c>
      <c r="B22" s="669"/>
      <c r="C22" s="53" t="s">
        <v>630</v>
      </c>
      <c r="D22" s="54" t="s">
        <v>392</v>
      </c>
      <c r="E22" s="54" t="s">
        <v>190</v>
      </c>
      <c r="F22" s="40">
        <v>1.3</v>
      </c>
      <c r="G22" s="83" t="s">
        <v>195</v>
      </c>
      <c r="H22" s="53" t="s">
        <v>629</v>
      </c>
      <c r="I22" s="50" t="s">
        <v>175</v>
      </c>
      <c r="J22" s="54">
        <v>2</v>
      </c>
      <c r="K22" s="54">
        <v>3</v>
      </c>
      <c r="L22" s="40">
        <v>6</v>
      </c>
      <c r="M22" s="52" t="s">
        <v>626</v>
      </c>
      <c r="N22" s="40">
        <v>2</v>
      </c>
      <c r="O22" s="40">
        <v>2</v>
      </c>
      <c r="P22" s="40">
        <v>4</v>
      </c>
      <c r="Q22" s="73"/>
      <c r="R22" s="73"/>
      <c r="S22" s="73"/>
    </row>
    <row r="23" spans="1:19" ht="52.9" customHeight="1" x14ac:dyDescent="0.3">
      <c r="A23" s="2">
        <v>18</v>
      </c>
      <c r="B23" s="669"/>
      <c r="C23" s="53" t="s">
        <v>628</v>
      </c>
      <c r="D23" s="55" t="s">
        <v>627</v>
      </c>
      <c r="E23" s="54" t="s">
        <v>190</v>
      </c>
      <c r="F23" s="40">
        <v>1.1000000000000001</v>
      </c>
      <c r="G23" s="83" t="s">
        <v>51</v>
      </c>
      <c r="H23" s="53" t="s">
        <v>199</v>
      </c>
      <c r="I23" s="50" t="s">
        <v>175</v>
      </c>
      <c r="J23" s="54">
        <v>2</v>
      </c>
      <c r="K23" s="54">
        <v>3</v>
      </c>
      <c r="L23" s="40">
        <v>6</v>
      </c>
      <c r="M23" s="52" t="s">
        <v>626</v>
      </c>
      <c r="N23" s="40">
        <v>2</v>
      </c>
      <c r="O23" s="40">
        <v>2</v>
      </c>
      <c r="P23" s="40">
        <v>4</v>
      </c>
      <c r="Q23" s="73"/>
      <c r="R23" s="73"/>
      <c r="S23" s="73"/>
    </row>
    <row r="24" spans="1:19" ht="52.9" customHeight="1" x14ac:dyDescent="0.3">
      <c r="A24" s="56">
        <v>19</v>
      </c>
      <c r="B24" s="669" t="s">
        <v>625</v>
      </c>
      <c r="C24" s="53" t="s">
        <v>624</v>
      </c>
      <c r="D24" s="54" t="s">
        <v>192</v>
      </c>
      <c r="E24" s="54" t="s">
        <v>190</v>
      </c>
      <c r="F24" s="40">
        <v>2.1</v>
      </c>
      <c r="G24" s="84" t="s">
        <v>57</v>
      </c>
      <c r="H24" s="53" t="s">
        <v>200</v>
      </c>
      <c r="I24" s="50" t="s">
        <v>201</v>
      </c>
      <c r="J24" s="54">
        <v>2</v>
      </c>
      <c r="K24" s="54">
        <v>2</v>
      </c>
      <c r="L24" s="40">
        <v>4</v>
      </c>
      <c r="M24" s="52" t="s">
        <v>428</v>
      </c>
      <c r="N24" s="40">
        <v>2</v>
      </c>
      <c r="O24" s="40">
        <v>1</v>
      </c>
      <c r="P24" s="40">
        <v>2</v>
      </c>
      <c r="Q24" s="73"/>
      <c r="R24" s="73"/>
      <c r="S24" s="73"/>
    </row>
    <row r="25" spans="1:19" ht="52.9" customHeight="1" x14ac:dyDescent="0.3">
      <c r="A25" s="2">
        <v>20</v>
      </c>
      <c r="B25" s="669"/>
      <c r="C25" s="53" t="s">
        <v>623</v>
      </c>
      <c r="D25" s="54" t="s">
        <v>192</v>
      </c>
      <c r="E25" s="54" t="s">
        <v>190</v>
      </c>
      <c r="F25" s="40">
        <v>1.2</v>
      </c>
      <c r="G25" s="53" t="s">
        <v>622</v>
      </c>
      <c r="H25" s="53" t="s">
        <v>481</v>
      </c>
      <c r="I25" s="50" t="s">
        <v>482</v>
      </c>
      <c r="J25" s="54">
        <v>2</v>
      </c>
      <c r="K25" s="54">
        <v>2</v>
      </c>
      <c r="L25" s="40">
        <v>4</v>
      </c>
      <c r="M25" s="52" t="s">
        <v>299</v>
      </c>
      <c r="N25" s="40">
        <v>2</v>
      </c>
      <c r="O25" s="40">
        <v>2</v>
      </c>
      <c r="P25" s="40">
        <v>4</v>
      </c>
      <c r="Q25" s="82"/>
      <c r="R25" s="73"/>
      <c r="S25" s="73"/>
    </row>
    <row r="26" spans="1:19" ht="52.9" customHeight="1" x14ac:dyDescent="0.3">
      <c r="A26" s="56">
        <v>21</v>
      </c>
      <c r="B26" s="669"/>
      <c r="C26" s="53" t="s">
        <v>621</v>
      </c>
      <c r="D26" s="54" t="s">
        <v>192</v>
      </c>
      <c r="E26" s="54" t="s">
        <v>190</v>
      </c>
      <c r="F26" s="40">
        <v>2.1</v>
      </c>
      <c r="G26" s="84" t="s">
        <v>57</v>
      </c>
      <c r="H26" s="53" t="s">
        <v>200</v>
      </c>
      <c r="I26" s="50" t="s">
        <v>201</v>
      </c>
      <c r="J26" s="54">
        <v>2</v>
      </c>
      <c r="K26" s="54">
        <v>2</v>
      </c>
      <c r="L26" s="40">
        <v>4</v>
      </c>
      <c r="M26" s="52" t="s">
        <v>428</v>
      </c>
      <c r="N26" s="40">
        <v>2</v>
      </c>
      <c r="O26" s="40">
        <v>1</v>
      </c>
      <c r="P26" s="40">
        <v>2</v>
      </c>
      <c r="Q26" s="73"/>
      <c r="R26" s="73"/>
      <c r="S26" s="73"/>
    </row>
    <row r="27" spans="1:19" ht="52.9" customHeight="1" x14ac:dyDescent="0.3">
      <c r="A27" s="2">
        <v>22</v>
      </c>
      <c r="B27" s="669" t="s">
        <v>620</v>
      </c>
      <c r="C27" s="53" t="s">
        <v>619</v>
      </c>
      <c r="D27" s="54" t="s">
        <v>194</v>
      </c>
      <c r="E27" s="54" t="s">
        <v>190</v>
      </c>
      <c r="F27" s="40">
        <v>3.2</v>
      </c>
      <c r="G27" s="85" t="s">
        <v>61</v>
      </c>
      <c r="H27" s="53" t="s">
        <v>439</v>
      </c>
      <c r="I27" s="50" t="s">
        <v>485</v>
      </c>
      <c r="J27" s="54">
        <v>2</v>
      </c>
      <c r="K27" s="54">
        <v>2</v>
      </c>
      <c r="L27" s="40">
        <v>4</v>
      </c>
      <c r="M27" s="52" t="s">
        <v>618</v>
      </c>
      <c r="N27" s="40">
        <v>2</v>
      </c>
      <c r="O27" s="40">
        <v>2</v>
      </c>
      <c r="P27" s="40">
        <v>4</v>
      </c>
      <c r="Q27" s="82"/>
      <c r="R27" s="73"/>
      <c r="S27" s="73"/>
    </row>
    <row r="28" spans="1:19" ht="52.9" customHeight="1" x14ac:dyDescent="0.3">
      <c r="A28" s="56">
        <v>23</v>
      </c>
      <c r="B28" s="669"/>
      <c r="C28" s="53" t="s">
        <v>617</v>
      </c>
      <c r="D28" s="54" t="s">
        <v>194</v>
      </c>
      <c r="E28" s="54" t="s">
        <v>190</v>
      </c>
      <c r="F28" s="40">
        <v>1.1000000000000001</v>
      </c>
      <c r="G28" s="85" t="s">
        <v>51</v>
      </c>
      <c r="H28" s="53" t="s">
        <v>436</v>
      </c>
      <c r="I28" s="50" t="s">
        <v>201</v>
      </c>
      <c r="J28" s="54">
        <v>2</v>
      </c>
      <c r="K28" s="54">
        <v>2</v>
      </c>
      <c r="L28" s="40">
        <v>4</v>
      </c>
      <c r="M28" s="52" t="s">
        <v>437</v>
      </c>
      <c r="N28" s="40">
        <v>2</v>
      </c>
      <c r="O28" s="40">
        <v>2</v>
      </c>
      <c r="P28" s="40">
        <v>4</v>
      </c>
      <c r="Q28" s="82"/>
      <c r="R28" s="73"/>
      <c r="S28" s="73"/>
    </row>
    <row r="29" spans="1:19" ht="52.9" customHeight="1" x14ac:dyDescent="0.3">
      <c r="A29" s="2">
        <v>24</v>
      </c>
      <c r="B29" s="669"/>
      <c r="C29" s="53" t="s">
        <v>616</v>
      </c>
      <c r="D29" s="54" t="s">
        <v>194</v>
      </c>
      <c r="E29" s="54" t="s">
        <v>190</v>
      </c>
      <c r="F29" s="40">
        <v>3.2</v>
      </c>
      <c r="G29" s="85" t="s">
        <v>61</v>
      </c>
      <c r="H29" s="53" t="s">
        <v>439</v>
      </c>
      <c r="I29" s="50" t="s">
        <v>201</v>
      </c>
      <c r="J29" s="54">
        <v>2</v>
      </c>
      <c r="K29" s="54">
        <v>2</v>
      </c>
      <c r="L29" s="40">
        <v>4</v>
      </c>
      <c r="M29" s="52" t="s">
        <v>437</v>
      </c>
      <c r="N29" s="40">
        <v>2</v>
      </c>
      <c r="O29" s="40">
        <v>2</v>
      </c>
      <c r="P29" s="40">
        <v>4</v>
      </c>
      <c r="Q29" s="82"/>
      <c r="R29" s="73"/>
      <c r="S29" s="73"/>
    </row>
    <row r="30" spans="1:19" ht="52.9" customHeight="1" x14ac:dyDescent="0.3">
      <c r="A30" s="56">
        <v>25</v>
      </c>
      <c r="B30" s="669"/>
      <c r="C30" s="53" t="s">
        <v>615</v>
      </c>
      <c r="D30" s="54" t="s">
        <v>194</v>
      </c>
      <c r="E30" s="54" t="s">
        <v>190</v>
      </c>
      <c r="F30" s="40">
        <v>1.5</v>
      </c>
      <c r="G30" s="86" t="s">
        <v>614</v>
      </c>
      <c r="H30" s="53" t="s">
        <v>490</v>
      </c>
      <c r="I30" s="50" t="s">
        <v>201</v>
      </c>
      <c r="J30" s="54">
        <v>2</v>
      </c>
      <c r="K30" s="54">
        <v>2</v>
      </c>
      <c r="L30" s="40">
        <v>4</v>
      </c>
      <c r="M30" s="52" t="s">
        <v>491</v>
      </c>
      <c r="N30" s="40">
        <v>2</v>
      </c>
      <c r="O30" s="40">
        <v>2</v>
      </c>
      <c r="P30" s="40">
        <v>4</v>
      </c>
      <c r="Q30" s="82"/>
      <c r="R30" s="73"/>
      <c r="S30" s="73"/>
    </row>
    <row r="31" spans="1:19" ht="25.15" customHeight="1" x14ac:dyDescent="0.3">
      <c r="A31" s="593" t="s">
        <v>184</v>
      </c>
      <c r="B31" s="594"/>
      <c r="C31" s="595"/>
      <c r="D31" s="602" t="s">
        <v>185</v>
      </c>
      <c r="E31" s="603"/>
      <c r="F31" s="604"/>
      <c r="G31" s="605"/>
      <c r="H31" s="605"/>
      <c r="I31" s="605"/>
      <c r="J31" s="605"/>
      <c r="K31" s="605"/>
      <c r="L31" s="605"/>
      <c r="M31" s="606"/>
      <c r="N31" s="47" t="s">
        <v>186</v>
      </c>
      <c r="O31" s="48"/>
      <c r="P31" s="48"/>
      <c r="Q31" s="48"/>
      <c r="R31" s="48"/>
      <c r="S31" s="49"/>
    </row>
    <row r="32" spans="1:19" ht="25.15" customHeight="1" x14ac:dyDescent="0.3">
      <c r="A32" s="596"/>
      <c r="B32" s="597"/>
      <c r="C32" s="598"/>
      <c r="D32" s="602" t="s">
        <v>187</v>
      </c>
      <c r="E32" s="603"/>
      <c r="F32" s="604"/>
      <c r="G32" s="605"/>
      <c r="H32" s="605"/>
      <c r="I32" s="605"/>
      <c r="J32" s="605"/>
      <c r="K32" s="605"/>
      <c r="L32" s="605"/>
      <c r="M32" s="606"/>
      <c r="N32" s="47" t="s">
        <v>186</v>
      </c>
      <c r="O32" s="48"/>
      <c r="P32" s="48"/>
      <c r="Q32" s="48"/>
      <c r="R32" s="48"/>
      <c r="S32" s="49"/>
    </row>
    <row r="33" spans="1:19" ht="25.15" customHeight="1" x14ac:dyDescent="0.3">
      <c r="A33" s="596"/>
      <c r="B33" s="597"/>
      <c r="C33" s="598"/>
      <c r="D33" s="602" t="s">
        <v>129</v>
      </c>
      <c r="E33" s="603"/>
      <c r="F33" s="604"/>
      <c r="G33" s="605"/>
      <c r="H33" s="605"/>
      <c r="I33" s="605"/>
      <c r="J33" s="605"/>
      <c r="K33" s="605"/>
      <c r="L33" s="605"/>
      <c r="M33" s="606"/>
      <c r="N33" s="47" t="s">
        <v>186</v>
      </c>
      <c r="O33" s="48"/>
      <c r="P33" s="48"/>
      <c r="Q33" s="48"/>
      <c r="R33" s="48"/>
      <c r="S33" s="49"/>
    </row>
    <row r="34" spans="1:19" ht="25.15" customHeight="1" x14ac:dyDescent="0.3">
      <c r="A34" s="596"/>
      <c r="B34" s="597"/>
      <c r="C34" s="598"/>
      <c r="D34" s="602" t="s">
        <v>188</v>
      </c>
      <c r="E34" s="603"/>
      <c r="F34" s="604"/>
      <c r="G34" s="605"/>
      <c r="H34" s="605"/>
      <c r="I34" s="605"/>
      <c r="J34" s="605"/>
      <c r="K34" s="605"/>
      <c r="L34" s="605"/>
      <c r="M34" s="606"/>
      <c r="N34" s="47" t="s">
        <v>186</v>
      </c>
      <c r="O34" s="48"/>
      <c r="P34" s="48"/>
      <c r="Q34" s="48"/>
      <c r="R34" s="48"/>
      <c r="S34" s="49"/>
    </row>
    <row r="35" spans="1:19" ht="25.15" customHeight="1" x14ac:dyDescent="0.3">
      <c r="A35" s="599"/>
      <c r="B35" s="600"/>
      <c r="C35" s="601"/>
      <c r="D35" s="602" t="s">
        <v>189</v>
      </c>
      <c r="E35" s="603"/>
      <c r="F35" s="604"/>
      <c r="G35" s="605"/>
      <c r="H35" s="605"/>
      <c r="I35" s="605"/>
      <c r="J35" s="605"/>
      <c r="K35" s="605"/>
      <c r="L35" s="605"/>
      <c r="M35" s="605"/>
      <c r="N35" s="605"/>
      <c r="O35" s="605"/>
      <c r="P35" s="605"/>
      <c r="Q35" s="605"/>
      <c r="R35" s="605"/>
      <c r="S35" s="606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D14" sqref="D14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713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6">
        <v>1</v>
      </c>
      <c r="B6" s="53" t="s">
        <v>17</v>
      </c>
      <c r="C6" s="87" t="s">
        <v>677</v>
      </c>
      <c r="D6" s="88" t="s">
        <v>392</v>
      </c>
      <c r="E6" s="88" t="s">
        <v>190</v>
      </c>
      <c r="F6" s="40">
        <v>1.3</v>
      </c>
      <c r="G6" s="88" t="s">
        <v>195</v>
      </c>
      <c r="H6" s="89" t="s">
        <v>678</v>
      </c>
      <c r="I6" s="50" t="s">
        <v>175</v>
      </c>
      <c r="J6" s="40">
        <v>4</v>
      </c>
      <c r="K6" s="40">
        <v>4</v>
      </c>
      <c r="L6" s="40">
        <v>16</v>
      </c>
      <c r="M6" s="52" t="s">
        <v>679</v>
      </c>
      <c r="N6" s="40">
        <v>1</v>
      </c>
      <c r="O6" s="40">
        <v>3</v>
      </c>
      <c r="P6" s="40">
        <v>3</v>
      </c>
      <c r="Q6" s="40" t="s">
        <v>269</v>
      </c>
      <c r="R6" s="40" t="s">
        <v>676</v>
      </c>
      <c r="S6" s="40" t="s">
        <v>270</v>
      </c>
    </row>
    <row r="7" spans="1:19" ht="52.9" customHeight="1" x14ac:dyDescent="0.3">
      <c r="A7" s="2">
        <v>2</v>
      </c>
      <c r="B7" s="53" t="s">
        <v>17</v>
      </c>
      <c r="C7" s="87" t="s">
        <v>680</v>
      </c>
      <c r="D7" s="88" t="s">
        <v>392</v>
      </c>
      <c r="E7" s="88" t="s">
        <v>190</v>
      </c>
      <c r="F7" s="40">
        <v>1.4</v>
      </c>
      <c r="G7" s="88" t="s">
        <v>681</v>
      </c>
      <c r="H7" s="89" t="s">
        <v>682</v>
      </c>
      <c r="I7" s="50" t="s">
        <v>175</v>
      </c>
      <c r="J7" s="40">
        <v>2</v>
      </c>
      <c r="K7" s="40">
        <v>2</v>
      </c>
      <c r="L7" s="40">
        <v>4</v>
      </c>
      <c r="M7" s="52" t="s">
        <v>683</v>
      </c>
      <c r="N7" s="40">
        <v>1</v>
      </c>
      <c r="O7" s="40">
        <v>2</v>
      </c>
      <c r="P7" s="40">
        <v>2</v>
      </c>
      <c r="Q7" s="73"/>
      <c r="R7" s="73"/>
      <c r="S7" s="73"/>
    </row>
    <row r="8" spans="1:19" ht="52.9" customHeight="1" x14ac:dyDescent="0.3">
      <c r="A8" s="56">
        <v>3</v>
      </c>
      <c r="B8" s="53" t="s">
        <v>17</v>
      </c>
      <c r="C8" s="87" t="s">
        <v>684</v>
      </c>
      <c r="D8" s="90" t="s">
        <v>685</v>
      </c>
      <c r="E8" s="90" t="s">
        <v>190</v>
      </c>
      <c r="F8" s="40">
        <v>7.1</v>
      </c>
      <c r="G8" s="90" t="s">
        <v>414</v>
      </c>
      <c r="H8" s="89" t="s">
        <v>686</v>
      </c>
      <c r="I8" s="50" t="s">
        <v>687</v>
      </c>
      <c r="J8" s="40">
        <v>3</v>
      </c>
      <c r="K8" s="40">
        <v>2</v>
      </c>
      <c r="L8" s="40">
        <v>6</v>
      </c>
      <c r="M8" s="52" t="s">
        <v>688</v>
      </c>
      <c r="N8" s="40">
        <v>1</v>
      </c>
      <c r="O8" s="40">
        <v>2</v>
      </c>
      <c r="P8" s="40">
        <v>2</v>
      </c>
      <c r="Q8" s="73"/>
      <c r="R8" s="73"/>
      <c r="S8" s="73"/>
    </row>
    <row r="9" spans="1:19" ht="52.9" customHeight="1" x14ac:dyDescent="0.3">
      <c r="A9" s="2">
        <v>4</v>
      </c>
      <c r="B9" s="53" t="s">
        <v>226</v>
      </c>
      <c r="C9" s="87" t="s">
        <v>689</v>
      </c>
      <c r="D9" s="88" t="s">
        <v>690</v>
      </c>
      <c r="E9" s="88" t="s">
        <v>190</v>
      </c>
      <c r="F9" s="40">
        <v>5.5</v>
      </c>
      <c r="G9" s="88" t="s">
        <v>78</v>
      </c>
      <c r="H9" s="89" t="s">
        <v>691</v>
      </c>
      <c r="I9" s="50" t="s">
        <v>295</v>
      </c>
      <c r="J9" s="40">
        <v>3</v>
      </c>
      <c r="K9" s="40">
        <v>2</v>
      </c>
      <c r="L9" s="40">
        <v>6</v>
      </c>
      <c r="M9" s="52" t="s">
        <v>692</v>
      </c>
      <c r="N9" s="40">
        <v>2</v>
      </c>
      <c r="O9" s="40">
        <v>2</v>
      </c>
      <c r="P9" s="40">
        <v>4</v>
      </c>
      <c r="Q9" s="73"/>
      <c r="R9" s="73"/>
      <c r="S9" s="73"/>
    </row>
    <row r="10" spans="1:19" ht="52.9" customHeight="1" x14ac:dyDescent="0.3">
      <c r="A10" s="56">
        <v>5</v>
      </c>
      <c r="B10" s="53" t="s">
        <v>226</v>
      </c>
      <c r="C10" s="87" t="s">
        <v>693</v>
      </c>
      <c r="D10" s="88" t="s">
        <v>694</v>
      </c>
      <c r="E10" s="88" t="s">
        <v>190</v>
      </c>
      <c r="F10" s="40">
        <v>1.5</v>
      </c>
      <c r="G10" s="88" t="s">
        <v>695</v>
      </c>
      <c r="H10" s="89" t="s">
        <v>696</v>
      </c>
      <c r="I10" s="50" t="s">
        <v>697</v>
      </c>
      <c r="J10" s="40">
        <v>2</v>
      </c>
      <c r="K10" s="40">
        <v>2</v>
      </c>
      <c r="L10" s="40">
        <v>4</v>
      </c>
      <c r="M10" s="52" t="s">
        <v>698</v>
      </c>
      <c r="N10" s="40">
        <v>1</v>
      </c>
      <c r="O10" s="40">
        <v>3</v>
      </c>
      <c r="P10" s="40">
        <v>3</v>
      </c>
      <c r="Q10" s="73"/>
      <c r="R10" s="73"/>
      <c r="S10" s="73"/>
    </row>
    <row r="11" spans="1:19" ht="52.9" customHeight="1" x14ac:dyDescent="0.3">
      <c r="A11" s="2">
        <v>6</v>
      </c>
      <c r="B11" s="53" t="s">
        <v>227</v>
      </c>
      <c r="C11" s="87" t="s">
        <v>699</v>
      </c>
      <c r="D11" s="88" t="s">
        <v>192</v>
      </c>
      <c r="E11" s="88" t="s">
        <v>190</v>
      </c>
      <c r="F11" s="40">
        <v>2.1</v>
      </c>
      <c r="G11" s="88" t="s">
        <v>700</v>
      </c>
      <c r="H11" s="89" t="s">
        <v>701</v>
      </c>
      <c r="I11" s="50" t="s">
        <v>295</v>
      </c>
      <c r="J11" s="40">
        <v>2</v>
      </c>
      <c r="K11" s="40">
        <v>3</v>
      </c>
      <c r="L11" s="40">
        <v>6</v>
      </c>
      <c r="M11" s="52" t="s">
        <v>702</v>
      </c>
      <c r="N11" s="40">
        <v>1</v>
      </c>
      <c r="O11" s="40">
        <v>3</v>
      </c>
      <c r="P11" s="40">
        <v>3</v>
      </c>
      <c r="Q11" s="73"/>
      <c r="R11" s="73"/>
      <c r="S11" s="73"/>
    </row>
    <row r="12" spans="1:19" ht="52.9" customHeight="1" x14ac:dyDescent="0.3">
      <c r="A12" s="56">
        <v>7</v>
      </c>
      <c r="B12" s="53" t="s">
        <v>227</v>
      </c>
      <c r="C12" s="87" t="s">
        <v>703</v>
      </c>
      <c r="D12" s="88" t="s">
        <v>690</v>
      </c>
      <c r="E12" s="90" t="s">
        <v>190</v>
      </c>
      <c r="F12" s="40">
        <v>5.5</v>
      </c>
      <c r="G12" s="68" t="s">
        <v>78</v>
      </c>
      <c r="H12" s="89" t="s">
        <v>691</v>
      </c>
      <c r="I12" s="50" t="s">
        <v>295</v>
      </c>
      <c r="J12" s="40">
        <v>3</v>
      </c>
      <c r="K12" s="40">
        <v>2</v>
      </c>
      <c r="L12" s="40">
        <v>6</v>
      </c>
      <c r="M12" s="52" t="s">
        <v>692</v>
      </c>
      <c r="N12" s="40">
        <v>2</v>
      </c>
      <c r="O12" s="40">
        <v>2</v>
      </c>
      <c r="P12" s="40">
        <v>4</v>
      </c>
      <c r="Q12" s="73"/>
      <c r="R12" s="73"/>
      <c r="S12" s="73"/>
    </row>
    <row r="13" spans="1:19" ht="52.9" customHeight="1" x14ac:dyDescent="0.3">
      <c r="A13" s="2">
        <v>8</v>
      </c>
      <c r="B13" s="53" t="s">
        <v>202</v>
      </c>
      <c r="C13" s="87" t="s">
        <v>704</v>
      </c>
      <c r="D13" s="88" t="s">
        <v>705</v>
      </c>
      <c r="E13" s="88" t="s">
        <v>190</v>
      </c>
      <c r="F13" s="40">
        <v>1.1000000000000001</v>
      </c>
      <c r="G13" s="88" t="s">
        <v>706</v>
      </c>
      <c r="H13" s="89" t="s">
        <v>707</v>
      </c>
      <c r="I13" s="50" t="s">
        <v>708</v>
      </c>
      <c r="J13" s="40">
        <v>2</v>
      </c>
      <c r="K13" s="40">
        <v>3</v>
      </c>
      <c r="L13" s="40">
        <v>6</v>
      </c>
      <c r="M13" s="52" t="s">
        <v>709</v>
      </c>
      <c r="N13" s="40">
        <v>1</v>
      </c>
      <c r="O13" s="40">
        <v>1</v>
      </c>
      <c r="P13" s="40">
        <v>1</v>
      </c>
      <c r="Q13" s="73"/>
      <c r="R13" s="73"/>
      <c r="S13" s="73"/>
    </row>
    <row r="14" spans="1:19" ht="52.9" customHeight="1" x14ac:dyDescent="0.3">
      <c r="A14" s="56">
        <v>9</v>
      </c>
      <c r="B14" s="53" t="s">
        <v>202</v>
      </c>
      <c r="C14" s="87" t="s">
        <v>710</v>
      </c>
      <c r="D14" s="88" t="s">
        <v>705</v>
      </c>
      <c r="E14" s="88" t="s">
        <v>190</v>
      </c>
      <c r="F14" s="40">
        <v>1.4</v>
      </c>
      <c r="G14" s="88" t="s">
        <v>681</v>
      </c>
      <c r="H14" s="89" t="s">
        <v>711</v>
      </c>
      <c r="I14" s="50" t="s">
        <v>708</v>
      </c>
      <c r="J14" s="40">
        <v>2</v>
      </c>
      <c r="K14" s="40">
        <v>3</v>
      </c>
      <c r="L14" s="40">
        <v>6</v>
      </c>
      <c r="M14" s="52" t="s">
        <v>712</v>
      </c>
      <c r="N14" s="40">
        <v>1</v>
      </c>
      <c r="O14" s="40">
        <v>3</v>
      </c>
      <c r="P14" s="40">
        <v>3</v>
      </c>
      <c r="Q14" s="82"/>
      <c r="R14" s="73"/>
      <c r="S14" s="73"/>
    </row>
    <row r="15" spans="1:19" ht="25.15" customHeight="1" x14ac:dyDescent="0.3">
      <c r="A15" s="593" t="s">
        <v>184</v>
      </c>
      <c r="B15" s="594"/>
      <c r="C15" s="595"/>
      <c r="D15" s="602" t="s">
        <v>185</v>
      </c>
      <c r="E15" s="603"/>
      <c r="F15" s="604"/>
      <c r="G15" s="605"/>
      <c r="H15" s="605"/>
      <c r="I15" s="605"/>
      <c r="J15" s="605"/>
      <c r="K15" s="605"/>
      <c r="L15" s="605"/>
      <c r="M15" s="606"/>
      <c r="N15" s="47" t="s">
        <v>186</v>
      </c>
      <c r="O15" s="48"/>
      <c r="P15" s="48"/>
      <c r="Q15" s="48"/>
      <c r="R15" s="48"/>
      <c r="S15" s="49"/>
    </row>
    <row r="16" spans="1:19" ht="25.15" customHeight="1" x14ac:dyDescent="0.3">
      <c r="A16" s="596"/>
      <c r="B16" s="597"/>
      <c r="C16" s="598"/>
      <c r="D16" s="602" t="s">
        <v>187</v>
      </c>
      <c r="E16" s="603"/>
      <c r="F16" s="604"/>
      <c r="G16" s="605"/>
      <c r="H16" s="605"/>
      <c r="I16" s="605"/>
      <c r="J16" s="605"/>
      <c r="K16" s="605"/>
      <c r="L16" s="605"/>
      <c r="M16" s="606"/>
      <c r="N16" s="47" t="s">
        <v>186</v>
      </c>
      <c r="O16" s="48"/>
      <c r="P16" s="48"/>
      <c r="Q16" s="48"/>
      <c r="R16" s="48"/>
      <c r="S16" s="49"/>
    </row>
    <row r="17" spans="1:19" ht="25.15" customHeight="1" x14ac:dyDescent="0.3">
      <c r="A17" s="596"/>
      <c r="B17" s="597"/>
      <c r="C17" s="598"/>
      <c r="D17" s="602" t="s">
        <v>129</v>
      </c>
      <c r="E17" s="603"/>
      <c r="F17" s="604"/>
      <c r="G17" s="605"/>
      <c r="H17" s="605"/>
      <c r="I17" s="605"/>
      <c r="J17" s="605"/>
      <c r="K17" s="605"/>
      <c r="L17" s="605"/>
      <c r="M17" s="606"/>
      <c r="N17" s="47" t="s">
        <v>186</v>
      </c>
      <c r="O17" s="48"/>
      <c r="P17" s="48"/>
      <c r="Q17" s="48"/>
      <c r="R17" s="48"/>
      <c r="S17" s="49"/>
    </row>
    <row r="18" spans="1:19" ht="25.15" customHeight="1" x14ac:dyDescent="0.3">
      <c r="A18" s="596"/>
      <c r="B18" s="597"/>
      <c r="C18" s="598"/>
      <c r="D18" s="602" t="s">
        <v>188</v>
      </c>
      <c r="E18" s="603"/>
      <c r="F18" s="604"/>
      <c r="G18" s="605"/>
      <c r="H18" s="605"/>
      <c r="I18" s="605"/>
      <c r="J18" s="605"/>
      <c r="K18" s="605"/>
      <c r="L18" s="605"/>
      <c r="M18" s="606"/>
      <c r="N18" s="47" t="s">
        <v>186</v>
      </c>
      <c r="O18" s="48"/>
      <c r="P18" s="48"/>
      <c r="Q18" s="48"/>
      <c r="R18" s="48"/>
      <c r="S18" s="49"/>
    </row>
    <row r="19" spans="1:19" ht="25.15" customHeight="1" x14ac:dyDescent="0.3">
      <c r="A19" s="599"/>
      <c r="B19" s="600"/>
      <c r="C19" s="601"/>
      <c r="D19" s="602" t="s">
        <v>189</v>
      </c>
      <c r="E19" s="603"/>
      <c r="F19" s="604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6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945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4" t="s">
        <v>17</v>
      </c>
      <c r="C6" s="79" t="s">
        <v>925</v>
      </c>
      <c r="D6" s="40" t="s">
        <v>495</v>
      </c>
      <c r="E6" s="40" t="s">
        <v>457</v>
      </c>
      <c r="F6" s="40">
        <v>1.3</v>
      </c>
      <c r="G6" s="80" t="s">
        <v>715</v>
      </c>
      <c r="H6" s="95" t="s">
        <v>716</v>
      </c>
      <c r="I6" s="50" t="s">
        <v>717</v>
      </c>
      <c r="J6" s="72">
        <v>2</v>
      </c>
      <c r="K6" s="72">
        <v>3</v>
      </c>
      <c r="L6" s="40">
        <f t="shared" ref="L6:L21" si="0">J6*K6</f>
        <v>6</v>
      </c>
      <c r="M6" s="81" t="s">
        <v>718</v>
      </c>
      <c r="N6" s="70">
        <v>1</v>
      </c>
      <c r="O6" s="70">
        <v>3</v>
      </c>
      <c r="P6" s="40">
        <f t="shared" ref="P6:P21" si="1">N6*O6</f>
        <v>3</v>
      </c>
      <c r="Q6" s="40" t="s">
        <v>269</v>
      </c>
      <c r="R6" s="40" t="s">
        <v>947</v>
      </c>
      <c r="S6" s="40" t="s">
        <v>270</v>
      </c>
    </row>
    <row r="7" spans="1:19" ht="52.9" customHeight="1" x14ac:dyDescent="0.3">
      <c r="A7" s="2">
        <v>2</v>
      </c>
      <c r="B7" s="74" t="s">
        <v>17</v>
      </c>
      <c r="C7" s="79" t="s">
        <v>926</v>
      </c>
      <c r="D7" s="40" t="s">
        <v>720</v>
      </c>
      <c r="E7" s="40" t="s">
        <v>457</v>
      </c>
      <c r="F7" s="40">
        <v>1.3</v>
      </c>
      <c r="G7" s="81" t="s">
        <v>715</v>
      </c>
      <c r="H7" s="95" t="s">
        <v>721</v>
      </c>
      <c r="I7" s="50" t="s">
        <v>717</v>
      </c>
      <c r="J7" s="72">
        <v>2</v>
      </c>
      <c r="K7" s="72">
        <v>3</v>
      </c>
      <c r="L7" s="40">
        <f t="shared" si="0"/>
        <v>6</v>
      </c>
      <c r="M7" s="81" t="s">
        <v>722</v>
      </c>
      <c r="N7" s="70">
        <v>2</v>
      </c>
      <c r="O7" s="70">
        <v>2</v>
      </c>
      <c r="P7" s="40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927</v>
      </c>
      <c r="D8" s="40" t="s">
        <v>457</v>
      </c>
      <c r="E8" s="40" t="s">
        <v>457</v>
      </c>
      <c r="F8" s="40">
        <v>4.0999999999999996</v>
      </c>
      <c r="G8" s="81" t="s">
        <v>724</v>
      </c>
      <c r="H8" s="95" t="s">
        <v>725</v>
      </c>
      <c r="I8" s="50" t="s">
        <v>726</v>
      </c>
      <c r="J8" s="75">
        <v>2</v>
      </c>
      <c r="K8" s="75">
        <v>2</v>
      </c>
      <c r="L8" s="40">
        <f t="shared" si="0"/>
        <v>4</v>
      </c>
      <c r="M8" s="81" t="s">
        <v>727</v>
      </c>
      <c r="N8" s="70">
        <v>2</v>
      </c>
      <c r="O8" s="70">
        <v>1</v>
      </c>
      <c r="P8" s="40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928</v>
      </c>
      <c r="D9" s="40" t="s">
        <v>457</v>
      </c>
      <c r="E9" s="40" t="s">
        <v>457</v>
      </c>
      <c r="F9" s="40">
        <v>4.2</v>
      </c>
      <c r="G9" s="81" t="s">
        <v>724</v>
      </c>
      <c r="H9" s="95" t="s">
        <v>729</v>
      </c>
      <c r="I9" s="50" t="s">
        <v>726</v>
      </c>
      <c r="J9" s="75">
        <v>2</v>
      </c>
      <c r="K9" s="75">
        <v>2</v>
      </c>
      <c r="L9" s="40">
        <f t="shared" si="0"/>
        <v>4</v>
      </c>
      <c r="M9" s="81" t="s">
        <v>730</v>
      </c>
      <c r="N9" s="70">
        <v>2</v>
      </c>
      <c r="O9" s="70">
        <v>1</v>
      </c>
      <c r="P9" s="40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929</v>
      </c>
      <c r="D10" s="40" t="s">
        <v>457</v>
      </c>
      <c r="E10" s="40" t="s">
        <v>457</v>
      </c>
      <c r="F10" s="40">
        <v>1.4</v>
      </c>
      <c r="G10" s="81" t="s">
        <v>715</v>
      </c>
      <c r="H10" s="95" t="s">
        <v>930</v>
      </c>
      <c r="I10" s="50" t="s">
        <v>734</v>
      </c>
      <c r="J10" s="75">
        <v>2</v>
      </c>
      <c r="K10" s="75">
        <v>2</v>
      </c>
      <c r="L10" s="40">
        <f t="shared" si="0"/>
        <v>4</v>
      </c>
      <c r="M10" s="81" t="s">
        <v>931</v>
      </c>
      <c r="N10" s="70">
        <v>2</v>
      </c>
      <c r="O10" s="70">
        <v>1</v>
      </c>
      <c r="P10" s="40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932</v>
      </c>
      <c r="D11" s="40" t="s">
        <v>569</v>
      </c>
      <c r="E11" s="40" t="s">
        <v>457</v>
      </c>
      <c r="F11" s="40">
        <v>3.4</v>
      </c>
      <c r="G11" s="81" t="s">
        <v>732</v>
      </c>
      <c r="H11" s="95" t="s">
        <v>733</v>
      </c>
      <c r="I11" s="50" t="s">
        <v>734</v>
      </c>
      <c r="J11" s="75">
        <v>3</v>
      </c>
      <c r="K11" s="75">
        <v>1</v>
      </c>
      <c r="L11" s="40">
        <f t="shared" si="0"/>
        <v>3</v>
      </c>
      <c r="M11" s="81" t="s">
        <v>735</v>
      </c>
      <c r="N11" s="70">
        <v>1</v>
      </c>
      <c r="O11" s="70">
        <v>2</v>
      </c>
      <c r="P11" s="40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933</v>
      </c>
      <c r="D12" s="40" t="s">
        <v>737</v>
      </c>
      <c r="E12" s="40" t="s">
        <v>457</v>
      </c>
      <c r="F12" s="40">
        <v>1.3</v>
      </c>
      <c r="G12" s="81" t="s">
        <v>715</v>
      </c>
      <c r="H12" s="95" t="s">
        <v>738</v>
      </c>
      <c r="I12" s="50" t="s">
        <v>734</v>
      </c>
      <c r="J12" s="75">
        <v>2</v>
      </c>
      <c r="K12" s="75">
        <v>3</v>
      </c>
      <c r="L12" s="40">
        <f t="shared" si="0"/>
        <v>6</v>
      </c>
      <c r="M12" s="81" t="s">
        <v>739</v>
      </c>
      <c r="N12" s="70">
        <v>2</v>
      </c>
      <c r="O12" s="70">
        <v>1</v>
      </c>
      <c r="P12" s="40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934</v>
      </c>
      <c r="D13" s="40" t="s">
        <v>569</v>
      </c>
      <c r="E13" s="40" t="s">
        <v>457</v>
      </c>
      <c r="F13" s="40">
        <v>7.3</v>
      </c>
      <c r="G13" s="81" t="s">
        <v>741</v>
      </c>
      <c r="H13" s="95" t="s">
        <v>742</v>
      </c>
      <c r="I13" s="50" t="s">
        <v>734</v>
      </c>
      <c r="J13" s="75">
        <v>3</v>
      </c>
      <c r="K13" s="75">
        <v>1</v>
      </c>
      <c r="L13" s="40">
        <f t="shared" si="0"/>
        <v>3</v>
      </c>
      <c r="M13" s="81" t="s">
        <v>743</v>
      </c>
      <c r="N13" s="70">
        <v>2</v>
      </c>
      <c r="O13" s="70">
        <v>1</v>
      </c>
      <c r="P13" s="40">
        <f t="shared" si="1"/>
        <v>2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935</v>
      </c>
      <c r="D14" s="40" t="s">
        <v>753</v>
      </c>
      <c r="E14" s="40" t="s">
        <v>457</v>
      </c>
      <c r="F14" s="40">
        <v>1.1000000000000001</v>
      </c>
      <c r="G14" s="81" t="s">
        <v>715</v>
      </c>
      <c r="H14" s="95" t="s">
        <v>936</v>
      </c>
      <c r="I14" s="50" t="s">
        <v>734</v>
      </c>
      <c r="J14" s="75">
        <v>3</v>
      </c>
      <c r="K14" s="75">
        <v>1</v>
      </c>
      <c r="L14" s="40">
        <f t="shared" si="0"/>
        <v>3</v>
      </c>
      <c r="M14" s="81" t="s">
        <v>755</v>
      </c>
      <c r="N14" s="70">
        <v>2</v>
      </c>
      <c r="O14" s="70">
        <v>1</v>
      </c>
      <c r="P14" s="40">
        <f t="shared" si="1"/>
        <v>2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937</v>
      </c>
      <c r="D15" s="40" t="s">
        <v>753</v>
      </c>
      <c r="E15" s="40" t="s">
        <v>457</v>
      </c>
      <c r="F15" s="40">
        <v>5.5</v>
      </c>
      <c r="G15" s="81" t="s">
        <v>757</v>
      </c>
      <c r="H15" s="95" t="s">
        <v>758</v>
      </c>
      <c r="I15" s="50" t="s">
        <v>759</v>
      </c>
      <c r="J15" s="77">
        <v>3</v>
      </c>
      <c r="K15" s="77">
        <v>1</v>
      </c>
      <c r="L15" s="40">
        <f t="shared" si="0"/>
        <v>3</v>
      </c>
      <c r="M15" s="81" t="s">
        <v>760</v>
      </c>
      <c r="N15" s="76">
        <v>2</v>
      </c>
      <c r="O15" s="76">
        <v>1</v>
      </c>
      <c r="P15" s="40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938</v>
      </c>
      <c r="D16" s="40" t="s">
        <v>748</v>
      </c>
      <c r="E16" s="40" t="s">
        <v>457</v>
      </c>
      <c r="F16" s="40">
        <v>1.3</v>
      </c>
      <c r="G16" s="81" t="s">
        <v>715</v>
      </c>
      <c r="H16" s="95" t="s">
        <v>749</v>
      </c>
      <c r="I16" s="50" t="s">
        <v>750</v>
      </c>
      <c r="J16" s="77">
        <v>2</v>
      </c>
      <c r="K16" s="77">
        <v>2</v>
      </c>
      <c r="L16" s="40">
        <f t="shared" si="0"/>
        <v>4</v>
      </c>
      <c r="M16" s="81" t="s">
        <v>751</v>
      </c>
      <c r="N16" s="76">
        <v>1</v>
      </c>
      <c r="O16" s="76">
        <v>2</v>
      </c>
      <c r="P16" s="40">
        <f t="shared" si="1"/>
        <v>2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939</v>
      </c>
      <c r="D17" s="40" t="s">
        <v>569</v>
      </c>
      <c r="E17" s="40" t="s">
        <v>940</v>
      </c>
      <c r="F17" s="40">
        <v>5.4</v>
      </c>
      <c r="G17" s="81" t="s">
        <v>757</v>
      </c>
      <c r="H17" s="95" t="s">
        <v>941</v>
      </c>
      <c r="I17" s="50" t="s">
        <v>942</v>
      </c>
      <c r="J17" s="77">
        <v>3</v>
      </c>
      <c r="K17" s="77">
        <v>1</v>
      </c>
      <c r="L17" s="40">
        <f t="shared" si="0"/>
        <v>3</v>
      </c>
      <c r="M17" s="81" t="s">
        <v>943</v>
      </c>
      <c r="N17" s="76">
        <v>2</v>
      </c>
      <c r="O17" s="76">
        <v>1</v>
      </c>
      <c r="P17" s="40">
        <f t="shared" si="1"/>
        <v>2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766</v>
      </c>
      <c r="D18" s="40" t="s">
        <v>569</v>
      </c>
      <c r="E18" s="40" t="s">
        <v>457</v>
      </c>
      <c r="F18" s="40">
        <v>3.4</v>
      </c>
      <c r="G18" s="80" t="s">
        <v>732</v>
      </c>
      <c r="H18" s="95" t="s">
        <v>767</v>
      </c>
      <c r="I18" s="50" t="s">
        <v>734</v>
      </c>
      <c r="J18" s="77">
        <v>3</v>
      </c>
      <c r="K18" s="77">
        <v>1</v>
      </c>
      <c r="L18" s="40">
        <f t="shared" si="0"/>
        <v>3</v>
      </c>
      <c r="M18" s="80" t="s">
        <v>768</v>
      </c>
      <c r="N18" s="76">
        <v>2</v>
      </c>
      <c r="O18" s="76">
        <v>1</v>
      </c>
      <c r="P18" s="40">
        <f t="shared" si="1"/>
        <v>2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769</v>
      </c>
      <c r="D19" s="40" t="s">
        <v>569</v>
      </c>
      <c r="E19" s="40" t="s">
        <v>457</v>
      </c>
      <c r="F19" s="2">
        <v>3.2</v>
      </c>
      <c r="G19" s="91" t="s">
        <v>732</v>
      </c>
      <c r="H19" s="95" t="s">
        <v>770</v>
      </c>
      <c r="I19" s="92" t="s">
        <v>734</v>
      </c>
      <c r="J19" s="77">
        <v>3</v>
      </c>
      <c r="K19" s="77">
        <v>1</v>
      </c>
      <c r="L19" s="40">
        <f t="shared" si="0"/>
        <v>3</v>
      </c>
      <c r="M19" s="80" t="s">
        <v>771</v>
      </c>
      <c r="N19" s="76">
        <v>2</v>
      </c>
      <c r="O19" s="76">
        <v>1</v>
      </c>
      <c r="P19" s="40">
        <f t="shared" si="1"/>
        <v>2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772</v>
      </c>
      <c r="D20" s="40" t="s">
        <v>457</v>
      </c>
      <c r="E20" s="40" t="s">
        <v>924</v>
      </c>
      <c r="F20" s="40">
        <v>3.3</v>
      </c>
      <c r="G20" s="80" t="s">
        <v>732</v>
      </c>
      <c r="H20" s="95" t="s">
        <v>773</v>
      </c>
      <c r="I20" s="50" t="s">
        <v>774</v>
      </c>
      <c r="J20" s="77">
        <v>3</v>
      </c>
      <c r="K20" s="77">
        <v>1</v>
      </c>
      <c r="L20" s="40">
        <f t="shared" si="0"/>
        <v>3</v>
      </c>
      <c r="M20" s="80" t="s">
        <v>775</v>
      </c>
      <c r="N20" s="76">
        <v>2</v>
      </c>
      <c r="O20" s="76">
        <v>1</v>
      </c>
      <c r="P20" s="40">
        <f t="shared" si="1"/>
        <v>2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776</v>
      </c>
      <c r="D21" s="40" t="s">
        <v>457</v>
      </c>
      <c r="E21" s="40" t="s">
        <v>457</v>
      </c>
      <c r="F21" s="40">
        <v>1.5</v>
      </c>
      <c r="G21" s="81" t="s">
        <v>715</v>
      </c>
      <c r="H21" s="95" t="s">
        <v>777</v>
      </c>
      <c r="I21" s="50" t="s">
        <v>734</v>
      </c>
      <c r="J21" s="77">
        <v>2</v>
      </c>
      <c r="K21" s="77">
        <v>2</v>
      </c>
      <c r="L21" s="40">
        <f t="shared" si="0"/>
        <v>4</v>
      </c>
      <c r="M21" s="81" t="s">
        <v>778</v>
      </c>
      <c r="N21" s="76">
        <v>2</v>
      </c>
      <c r="O21" s="76">
        <v>1</v>
      </c>
      <c r="P21" s="40">
        <f t="shared" si="1"/>
        <v>2</v>
      </c>
      <c r="Q21" s="73"/>
      <c r="R21" s="73"/>
      <c r="S21" s="73"/>
    </row>
    <row r="22" spans="1:19" ht="52.9" customHeight="1" x14ac:dyDescent="0.3">
      <c r="A22" s="2">
        <v>17</v>
      </c>
      <c r="B22" s="74" t="s">
        <v>227</v>
      </c>
      <c r="C22" s="79" t="s">
        <v>1681</v>
      </c>
      <c r="D22" s="40" t="s">
        <v>192</v>
      </c>
      <c r="E22" s="40" t="s">
        <v>279</v>
      </c>
      <c r="F22" s="40">
        <v>1.3</v>
      </c>
      <c r="G22" s="80" t="s">
        <v>53</v>
      </c>
      <c r="H22" s="57" t="s">
        <v>1682</v>
      </c>
      <c r="I22" s="50" t="s">
        <v>1683</v>
      </c>
      <c r="J22" s="40">
        <v>4</v>
      </c>
      <c r="K22" s="40">
        <v>4</v>
      </c>
      <c r="L22" s="40">
        <v>16</v>
      </c>
      <c r="M22" s="50" t="s">
        <v>1684</v>
      </c>
      <c r="N22" s="40">
        <v>2</v>
      </c>
      <c r="O22" s="40">
        <v>2</v>
      </c>
      <c r="P22" s="40">
        <v>4</v>
      </c>
      <c r="Q22" s="73" t="s">
        <v>179</v>
      </c>
      <c r="R22" s="73" t="s">
        <v>1685</v>
      </c>
      <c r="S22" s="73" t="s">
        <v>281</v>
      </c>
    </row>
    <row r="23" spans="1:19" ht="52.9" customHeight="1" x14ac:dyDescent="0.3">
      <c r="A23" s="2">
        <v>18</v>
      </c>
      <c r="B23" s="74" t="s">
        <v>227</v>
      </c>
      <c r="C23" s="79" t="s">
        <v>1657</v>
      </c>
      <c r="D23" s="40" t="s">
        <v>375</v>
      </c>
      <c r="E23" s="40" t="s">
        <v>279</v>
      </c>
      <c r="F23" s="40">
        <v>3.4</v>
      </c>
      <c r="G23" s="80" t="s">
        <v>376</v>
      </c>
      <c r="H23" s="57" t="s">
        <v>377</v>
      </c>
      <c r="I23" s="50" t="s">
        <v>1686</v>
      </c>
      <c r="J23" s="40">
        <v>2</v>
      </c>
      <c r="K23" s="40">
        <v>2</v>
      </c>
      <c r="L23" s="40">
        <v>4</v>
      </c>
      <c r="M23" s="50" t="s">
        <v>1687</v>
      </c>
      <c r="N23" s="40">
        <v>1</v>
      </c>
      <c r="O23" s="40">
        <v>1</v>
      </c>
      <c r="P23" s="40">
        <v>1</v>
      </c>
      <c r="Q23" s="73"/>
      <c r="R23" s="73"/>
      <c r="S23" s="73"/>
    </row>
    <row r="24" spans="1:19" ht="52.9" customHeight="1" x14ac:dyDescent="0.3">
      <c r="A24" s="2">
        <v>19</v>
      </c>
      <c r="B24" s="74" t="s">
        <v>202</v>
      </c>
      <c r="C24" s="79" t="s">
        <v>1688</v>
      </c>
      <c r="D24" s="40" t="s">
        <v>192</v>
      </c>
      <c r="E24" s="40" t="s">
        <v>279</v>
      </c>
      <c r="F24" s="40">
        <v>1.4</v>
      </c>
      <c r="G24" s="80" t="s">
        <v>54</v>
      </c>
      <c r="H24" s="57" t="s">
        <v>381</v>
      </c>
      <c r="I24" s="81" t="s">
        <v>382</v>
      </c>
      <c r="J24" s="40">
        <v>2</v>
      </c>
      <c r="K24" s="40">
        <v>2</v>
      </c>
      <c r="L24" s="40">
        <v>4</v>
      </c>
      <c r="M24" s="81" t="s">
        <v>383</v>
      </c>
      <c r="N24" s="40">
        <v>1</v>
      </c>
      <c r="O24" s="40">
        <v>1</v>
      </c>
      <c r="P24" s="40">
        <v>1</v>
      </c>
      <c r="Q24" s="73"/>
      <c r="R24" s="73"/>
      <c r="S24" s="73"/>
    </row>
    <row r="25" spans="1:19" ht="52.9" customHeight="1" x14ac:dyDescent="0.3">
      <c r="A25" s="2">
        <v>20</v>
      </c>
      <c r="B25" s="74" t="s">
        <v>202</v>
      </c>
      <c r="C25" s="79" t="s">
        <v>384</v>
      </c>
      <c r="D25" s="40" t="s">
        <v>385</v>
      </c>
      <c r="E25" s="40" t="s">
        <v>279</v>
      </c>
      <c r="F25" s="40">
        <v>1.4</v>
      </c>
      <c r="G25" s="80" t="s">
        <v>54</v>
      </c>
      <c r="H25" s="57" t="s">
        <v>386</v>
      </c>
      <c r="I25" s="50" t="s">
        <v>387</v>
      </c>
      <c r="J25" s="40">
        <v>2</v>
      </c>
      <c r="K25" s="40">
        <v>2</v>
      </c>
      <c r="L25" s="40">
        <v>4</v>
      </c>
      <c r="M25" s="81" t="s">
        <v>1689</v>
      </c>
      <c r="N25" s="40">
        <v>1</v>
      </c>
      <c r="O25" s="40">
        <v>1</v>
      </c>
      <c r="P25" s="40">
        <v>1</v>
      </c>
      <c r="Q25" s="73"/>
      <c r="R25" s="73"/>
      <c r="S25" s="73"/>
    </row>
    <row r="26" spans="1:19" ht="25.15" customHeight="1" x14ac:dyDescent="0.3">
      <c r="A26" s="593" t="s">
        <v>184</v>
      </c>
      <c r="B26" s="594"/>
      <c r="C26" s="595"/>
      <c r="D26" s="602" t="s">
        <v>185</v>
      </c>
      <c r="E26" s="603"/>
      <c r="F26" s="604"/>
      <c r="G26" s="605"/>
      <c r="H26" s="605"/>
      <c r="I26" s="605"/>
      <c r="J26" s="605"/>
      <c r="K26" s="605"/>
      <c r="L26" s="605"/>
      <c r="M26" s="606"/>
      <c r="N26" s="47" t="s">
        <v>186</v>
      </c>
      <c r="O26" s="48"/>
      <c r="P26" s="48"/>
      <c r="Q26" s="48"/>
      <c r="R26" s="48"/>
      <c r="S26" s="49"/>
    </row>
    <row r="27" spans="1:19" ht="25.15" customHeight="1" x14ac:dyDescent="0.3">
      <c r="A27" s="596"/>
      <c r="B27" s="597"/>
      <c r="C27" s="598"/>
      <c r="D27" s="602" t="s">
        <v>187</v>
      </c>
      <c r="E27" s="603"/>
      <c r="F27" s="604"/>
      <c r="G27" s="605"/>
      <c r="H27" s="605"/>
      <c r="I27" s="605"/>
      <c r="J27" s="605"/>
      <c r="K27" s="605"/>
      <c r="L27" s="605"/>
      <c r="M27" s="606"/>
      <c r="N27" s="47" t="s">
        <v>186</v>
      </c>
      <c r="O27" s="48"/>
      <c r="P27" s="48"/>
      <c r="Q27" s="48"/>
      <c r="R27" s="48"/>
      <c r="S27" s="49"/>
    </row>
    <row r="28" spans="1:19" ht="25.15" customHeight="1" x14ac:dyDescent="0.3">
      <c r="A28" s="596"/>
      <c r="B28" s="597"/>
      <c r="C28" s="598"/>
      <c r="D28" s="602" t="s">
        <v>129</v>
      </c>
      <c r="E28" s="603"/>
      <c r="F28" s="604"/>
      <c r="G28" s="605"/>
      <c r="H28" s="605"/>
      <c r="I28" s="605"/>
      <c r="J28" s="605"/>
      <c r="K28" s="605"/>
      <c r="L28" s="605"/>
      <c r="M28" s="606"/>
      <c r="N28" s="47" t="s">
        <v>186</v>
      </c>
      <c r="O28" s="48"/>
      <c r="P28" s="48"/>
      <c r="Q28" s="48"/>
      <c r="R28" s="48"/>
      <c r="S28" s="49"/>
    </row>
    <row r="29" spans="1:19" ht="25.15" customHeight="1" x14ac:dyDescent="0.3">
      <c r="A29" s="596"/>
      <c r="B29" s="597"/>
      <c r="C29" s="598"/>
      <c r="D29" s="602" t="s">
        <v>188</v>
      </c>
      <c r="E29" s="603"/>
      <c r="F29" s="604"/>
      <c r="G29" s="605"/>
      <c r="H29" s="605"/>
      <c r="I29" s="605"/>
      <c r="J29" s="605"/>
      <c r="K29" s="605"/>
      <c r="L29" s="605"/>
      <c r="M29" s="606"/>
      <c r="N29" s="47" t="s">
        <v>186</v>
      </c>
      <c r="O29" s="48"/>
      <c r="P29" s="48"/>
      <c r="Q29" s="48"/>
      <c r="R29" s="48"/>
      <c r="S29" s="49"/>
    </row>
    <row r="30" spans="1:19" ht="25.15" customHeight="1" x14ac:dyDescent="0.3">
      <c r="A30" s="599"/>
      <c r="B30" s="600"/>
      <c r="C30" s="601"/>
      <c r="D30" s="602" t="s">
        <v>189</v>
      </c>
      <c r="E30" s="603"/>
      <c r="F30" s="604"/>
      <c r="G30" s="605"/>
      <c r="H30" s="605"/>
      <c r="I30" s="605"/>
      <c r="J30" s="605"/>
      <c r="K30" s="605"/>
      <c r="L30" s="605"/>
      <c r="M30" s="605"/>
      <c r="N30" s="605"/>
      <c r="O30" s="605"/>
      <c r="P30" s="605"/>
      <c r="Q30" s="605"/>
      <c r="R30" s="605"/>
      <c r="S30" s="606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C14" sqref="C14"/>
    </sheetView>
  </sheetViews>
  <sheetFormatPr defaultColWidth="9" defaultRowHeight="13.5" x14ac:dyDescent="0.3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946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4" t="s">
        <v>17</v>
      </c>
      <c r="C6" s="79" t="s">
        <v>779</v>
      </c>
      <c r="D6" s="40" t="s">
        <v>495</v>
      </c>
      <c r="E6" s="40" t="s">
        <v>457</v>
      </c>
      <c r="F6" s="40">
        <v>1.3</v>
      </c>
      <c r="G6" s="80" t="s">
        <v>715</v>
      </c>
      <c r="H6" s="95" t="s">
        <v>780</v>
      </c>
      <c r="I6" s="71" t="s">
        <v>175</v>
      </c>
      <c r="J6" s="75">
        <v>2</v>
      </c>
      <c r="K6" s="75">
        <v>3</v>
      </c>
      <c r="L6" s="40">
        <f t="shared" ref="L6:L21" si="0">J6*K6</f>
        <v>6</v>
      </c>
      <c r="M6" s="71" t="s">
        <v>176</v>
      </c>
      <c r="N6" s="93">
        <v>1</v>
      </c>
      <c r="O6" s="93">
        <v>3</v>
      </c>
      <c r="P6" s="40">
        <f t="shared" ref="P6:P21" si="1">N6*O6</f>
        <v>3</v>
      </c>
      <c r="Q6" s="40" t="s">
        <v>269</v>
      </c>
      <c r="R6" s="40" t="s">
        <v>947</v>
      </c>
      <c r="S6" s="40" t="s">
        <v>270</v>
      </c>
    </row>
    <row r="7" spans="1:19" ht="52.9" customHeight="1" x14ac:dyDescent="0.3">
      <c r="A7" s="2">
        <v>2</v>
      </c>
      <c r="B7" s="74" t="s">
        <v>17</v>
      </c>
      <c r="C7" s="79" t="s">
        <v>781</v>
      </c>
      <c r="D7" s="40" t="s">
        <v>720</v>
      </c>
      <c r="E7" s="40" t="s">
        <v>457</v>
      </c>
      <c r="F7" s="40">
        <v>1.3</v>
      </c>
      <c r="G7" s="81" t="s">
        <v>715</v>
      </c>
      <c r="H7" s="95" t="s">
        <v>782</v>
      </c>
      <c r="I7" s="71" t="s">
        <v>175</v>
      </c>
      <c r="J7" s="75">
        <v>2</v>
      </c>
      <c r="K7" s="75">
        <v>3</v>
      </c>
      <c r="L7" s="40">
        <f t="shared" si="0"/>
        <v>6</v>
      </c>
      <c r="M7" s="71" t="s">
        <v>783</v>
      </c>
      <c r="N7" s="93">
        <v>2</v>
      </c>
      <c r="O7" s="93">
        <v>2</v>
      </c>
      <c r="P7" s="40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784</v>
      </c>
      <c r="D8" s="40" t="s">
        <v>457</v>
      </c>
      <c r="E8" s="40" t="s">
        <v>457</v>
      </c>
      <c r="F8" s="40">
        <v>4.0999999999999996</v>
      </c>
      <c r="G8" s="81" t="s">
        <v>724</v>
      </c>
      <c r="H8" s="95" t="s">
        <v>785</v>
      </c>
      <c r="I8" s="71" t="s">
        <v>786</v>
      </c>
      <c r="J8" s="75">
        <v>2</v>
      </c>
      <c r="K8" s="75">
        <v>2</v>
      </c>
      <c r="L8" s="40">
        <f t="shared" si="0"/>
        <v>4</v>
      </c>
      <c r="M8" s="71" t="s">
        <v>787</v>
      </c>
      <c r="N8" s="93">
        <v>2</v>
      </c>
      <c r="O8" s="93">
        <v>1</v>
      </c>
      <c r="P8" s="40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788</v>
      </c>
      <c r="D9" s="40" t="s">
        <v>457</v>
      </c>
      <c r="E9" s="40" t="s">
        <v>457</v>
      </c>
      <c r="F9" s="40">
        <v>4.2</v>
      </c>
      <c r="G9" s="81" t="s">
        <v>724</v>
      </c>
      <c r="H9" s="95" t="s">
        <v>789</v>
      </c>
      <c r="I9" s="71" t="s">
        <v>786</v>
      </c>
      <c r="J9" s="75">
        <v>2</v>
      </c>
      <c r="K9" s="75">
        <v>2</v>
      </c>
      <c r="L9" s="40">
        <f t="shared" si="0"/>
        <v>4</v>
      </c>
      <c r="M9" s="71" t="s">
        <v>790</v>
      </c>
      <c r="N9" s="93">
        <v>2</v>
      </c>
      <c r="O9" s="93">
        <v>1</v>
      </c>
      <c r="P9" s="40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791</v>
      </c>
      <c r="D10" s="40" t="s">
        <v>569</v>
      </c>
      <c r="E10" s="40" t="s">
        <v>792</v>
      </c>
      <c r="F10" s="40">
        <v>5.4</v>
      </c>
      <c r="G10" s="81" t="s">
        <v>757</v>
      </c>
      <c r="H10" s="95" t="s">
        <v>793</v>
      </c>
      <c r="I10" s="71" t="s">
        <v>794</v>
      </c>
      <c r="J10" s="75">
        <v>2</v>
      </c>
      <c r="K10" s="75">
        <v>2</v>
      </c>
      <c r="L10" s="40">
        <f t="shared" si="0"/>
        <v>4</v>
      </c>
      <c r="M10" s="71" t="s">
        <v>795</v>
      </c>
      <c r="N10" s="93">
        <v>1</v>
      </c>
      <c r="O10" s="93">
        <v>2</v>
      </c>
      <c r="P10" s="40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796</v>
      </c>
      <c r="D11" s="40" t="s">
        <v>569</v>
      </c>
      <c r="E11" s="40" t="s">
        <v>792</v>
      </c>
      <c r="F11" s="40">
        <v>5.5</v>
      </c>
      <c r="G11" s="81" t="s">
        <v>757</v>
      </c>
      <c r="H11" s="95" t="s">
        <v>797</v>
      </c>
      <c r="I11" s="71" t="s">
        <v>794</v>
      </c>
      <c r="J11" s="75">
        <v>2</v>
      </c>
      <c r="K11" s="75">
        <v>2</v>
      </c>
      <c r="L11" s="40">
        <f t="shared" si="0"/>
        <v>4</v>
      </c>
      <c r="M11" s="71" t="s">
        <v>795</v>
      </c>
      <c r="N11" s="93">
        <v>1</v>
      </c>
      <c r="O11" s="93">
        <v>2</v>
      </c>
      <c r="P11" s="40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798</v>
      </c>
      <c r="D12" s="40" t="s">
        <v>799</v>
      </c>
      <c r="E12" s="40" t="s">
        <v>457</v>
      </c>
      <c r="F12" s="40">
        <v>3.4</v>
      </c>
      <c r="G12" s="81" t="s">
        <v>732</v>
      </c>
      <c r="H12" s="95" t="s">
        <v>800</v>
      </c>
      <c r="I12" s="71" t="s">
        <v>801</v>
      </c>
      <c r="J12" s="75">
        <v>3</v>
      </c>
      <c r="K12" s="75">
        <v>2</v>
      </c>
      <c r="L12" s="40">
        <f t="shared" si="0"/>
        <v>6</v>
      </c>
      <c r="M12" s="71" t="s">
        <v>802</v>
      </c>
      <c r="N12" s="93">
        <v>2</v>
      </c>
      <c r="O12" s="93">
        <v>1</v>
      </c>
      <c r="P12" s="40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803</v>
      </c>
      <c r="D13" s="40" t="s">
        <v>569</v>
      </c>
      <c r="E13" s="40" t="s">
        <v>457</v>
      </c>
      <c r="F13" s="40">
        <v>7.1</v>
      </c>
      <c r="G13" s="81" t="s">
        <v>741</v>
      </c>
      <c r="H13" s="95" t="s">
        <v>804</v>
      </c>
      <c r="I13" s="71" t="s">
        <v>175</v>
      </c>
      <c r="J13" s="75">
        <v>3</v>
      </c>
      <c r="K13" s="75">
        <v>2</v>
      </c>
      <c r="L13" s="40">
        <f t="shared" si="0"/>
        <v>6</v>
      </c>
      <c r="M13" s="71" t="s">
        <v>805</v>
      </c>
      <c r="N13" s="93">
        <v>2</v>
      </c>
      <c r="O13" s="93">
        <v>1</v>
      </c>
      <c r="P13" s="40">
        <f t="shared" si="1"/>
        <v>2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806</v>
      </c>
      <c r="D14" s="40" t="s">
        <v>807</v>
      </c>
      <c r="E14" s="40" t="s">
        <v>457</v>
      </c>
      <c r="F14" s="40">
        <v>1.3</v>
      </c>
      <c r="G14" s="81" t="s">
        <v>715</v>
      </c>
      <c r="H14" s="95" t="s">
        <v>808</v>
      </c>
      <c r="I14" s="71" t="s">
        <v>809</v>
      </c>
      <c r="J14" s="75">
        <v>2</v>
      </c>
      <c r="K14" s="75">
        <v>3</v>
      </c>
      <c r="L14" s="40">
        <f t="shared" si="0"/>
        <v>6</v>
      </c>
      <c r="M14" s="71" t="s">
        <v>810</v>
      </c>
      <c r="N14" s="93">
        <v>1</v>
      </c>
      <c r="O14" s="93">
        <v>3</v>
      </c>
      <c r="P14" s="40">
        <f t="shared" si="1"/>
        <v>3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811</v>
      </c>
      <c r="D15" s="40" t="s">
        <v>569</v>
      </c>
      <c r="E15" s="40" t="s">
        <v>457</v>
      </c>
      <c r="F15" s="40">
        <v>3.4</v>
      </c>
      <c r="G15" s="81" t="s">
        <v>732</v>
      </c>
      <c r="H15" s="95" t="s">
        <v>812</v>
      </c>
      <c r="I15" s="71" t="s">
        <v>809</v>
      </c>
      <c r="J15" s="75">
        <v>2</v>
      </c>
      <c r="K15" s="75">
        <v>3</v>
      </c>
      <c r="L15" s="40">
        <f t="shared" si="0"/>
        <v>6</v>
      </c>
      <c r="M15" s="71" t="s">
        <v>813</v>
      </c>
      <c r="N15" s="93">
        <v>1</v>
      </c>
      <c r="O15" s="93">
        <v>2</v>
      </c>
      <c r="P15" s="40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814</v>
      </c>
      <c r="D16" s="40" t="s">
        <v>807</v>
      </c>
      <c r="E16" s="40" t="s">
        <v>457</v>
      </c>
      <c r="F16" s="40">
        <v>1.1000000000000001</v>
      </c>
      <c r="G16" s="81" t="s">
        <v>715</v>
      </c>
      <c r="H16" s="95" t="s">
        <v>815</v>
      </c>
      <c r="I16" s="71" t="s">
        <v>809</v>
      </c>
      <c r="J16" s="75">
        <v>2</v>
      </c>
      <c r="K16" s="75">
        <v>3</v>
      </c>
      <c r="L16" s="40">
        <f t="shared" si="0"/>
        <v>6</v>
      </c>
      <c r="M16" s="71" t="s">
        <v>816</v>
      </c>
      <c r="N16" s="93">
        <v>1</v>
      </c>
      <c r="O16" s="93">
        <v>3</v>
      </c>
      <c r="P16" s="40">
        <f t="shared" si="1"/>
        <v>3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817</v>
      </c>
      <c r="D17" s="40" t="s">
        <v>807</v>
      </c>
      <c r="E17" s="40" t="s">
        <v>457</v>
      </c>
      <c r="F17" s="40">
        <v>1.5</v>
      </c>
      <c r="G17" s="81" t="s">
        <v>715</v>
      </c>
      <c r="H17" s="95" t="s">
        <v>818</v>
      </c>
      <c r="I17" s="71" t="s">
        <v>809</v>
      </c>
      <c r="J17" s="75">
        <v>2</v>
      </c>
      <c r="K17" s="75">
        <v>3</v>
      </c>
      <c r="L17" s="40">
        <f t="shared" si="0"/>
        <v>6</v>
      </c>
      <c r="M17" s="71" t="s">
        <v>819</v>
      </c>
      <c r="N17" s="93">
        <v>1</v>
      </c>
      <c r="O17" s="93">
        <v>3</v>
      </c>
      <c r="P17" s="40">
        <f t="shared" si="1"/>
        <v>3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820</v>
      </c>
      <c r="D18" s="40" t="s">
        <v>807</v>
      </c>
      <c r="E18" s="40" t="s">
        <v>457</v>
      </c>
      <c r="F18" s="40">
        <v>1.2</v>
      </c>
      <c r="G18" s="80" t="s">
        <v>715</v>
      </c>
      <c r="H18" s="95" t="s">
        <v>821</v>
      </c>
      <c r="I18" s="71" t="s">
        <v>809</v>
      </c>
      <c r="J18" s="75">
        <v>2</v>
      </c>
      <c r="K18" s="75">
        <v>3</v>
      </c>
      <c r="L18" s="40">
        <f t="shared" si="0"/>
        <v>6</v>
      </c>
      <c r="M18" s="71" t="s">
        <v>822</v>
      </c>
      <c r="N18" s="93">
        <v>1</v>
      </c>
      <c r="O18" s="93">
        <v>2</v>
      </c>
      <c r="P18" s="40">
        <f t="shared" si="1"/>
        <v>2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823</v>
      </c>
      <c r="D19" s="40" t="s">
        <v>807</v>
      </c>
      <c r="E19" s="40" t="s">
        <v>457</v>
      </c>
      <c r="F19" s="2">
        <v>1.3</v>
      </c>
      <c r="G19" s="91" t="s">
        <v>715</v>
      </c>
      <c r="H19" s="95" t="s">
        <v>824</v>
      </c>
      <c r="I19" s="71" t="s">
        <v>809</v>
      </c>
      <c r="J19" s="75">
        <v>2</v>
      </c>
      <c r="K19" s="75">
        <v>3</v>
      </c>
      <c r="L19" s="40">
        <f t="shared" si="0"/>
        <v>6</v>
      </c>
      <c r="M19" s="71" t="s">
        <v>825</v>
      </c>
      <c r="N19" s="93">
        <v>2</v>
      </c>
      <c r="O19" s="93">
        <v>2</v>
      </c>
      <c r="P19" s="40">
        <f t="shared" si="1"/>
        <v>4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826</v>
      </c>
      <c r="D20" s="40" t="s">
        <v>807</v>
      </c>
      <c r="E20" s="40" t="s">
        <v>457</v>
      </c>
      <c r="F20" s="40">
        <v>1.4</v>
      </c>
      <c r="G20" s="80" t="s">
        <v>724</v>
      </c>
      <c r="H20" s="95" t="s">
        <v>827</v>
      </c>
      <c r="I20" s="94" t="s">
        <v>809</v>
      </c>
      <c r="J20" s="75">
        <v>2</v>
      </c>
      <c r="K20" s="75">
        <v>3</v>
      </c>
      <c r="L20" s="40">
        <f t="shared" si="0"/>
        <v>6</v>
      </c>
      <c r="M20" s="71" t="s">
        <v>828</v>
      </c>
      <c r="N20" s="93">
        <v>2</v>
      </c>
      <c r="O20" s="93">
        <v>2</v>
      </c>
      <c r="P20" s="40">
        <f t="shared" si="1"/>
        <v>4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829</v>
      </c>
      <c r="D21" s="40" t="s">
        <v>569</v>
      </c>
      <c r="E21" s="40" t="s">
        <v>457</v>
      </c>
      <c r="F21" s="40">
        <v>7.2</v>
      </c>
      <c r="G21" s="81" t="s">
        <v>741</v>
      </c>
      <c r="H21" s="95" t="s">
        <v>830</v>
      </c>
      <c r="I21" s="71" t="s">
        <v>831</v>
      </c>
      <c r="J21" s="75">
        <v>3</v>
      </c>
      <c r="K21" s="75">
        <v>1</v>
      </c>
      <c r="L21" s="40">
        <f t="shared" si="0"/>
        <v>3</v>
      </c>
      <c r="M21" s="71" t="s">
        <v>832</v>
      </c>
      <c r="N21" s="93">
        <v>2</v>
      </c>
      <c r="O21" s="93">
        <v>1</v>
      </c>
      <c r="P21" s="40">
        <f t="shared" si="1"/>
        <v>2</v>
      </c>
      <c r="Q21" s="73"/>
      <c r="R21" s="73"/>
      <c r="S21" s="73"/>
    </row>
    <row r="22" spans="1:19" ht="52.9" customHeight="1" x14ac:dyDescent="0.3">
      <c r="A22" s="2">
        <v>17</v>
      </c>
      <c r="B22" s="74" t="s">
        <v>226</v>
      </c>
      <c r="C22" s="79" t="s">
        <v>833</v>
      </c>
      <c r="D22" s="40" t="s">
        <v>569</v>
      </c>
      <c r="E22" s="40" t="s">
        <v>457</v>
      </c>
      <c r="F22" s="40">
        <v>3.4</v>
      </c>
      <c r="G22" s="80" t="s">
        <v>732</v>
      </c>
      <c r="H22" s="95" t="s">
        <v>812</v>
      </c>
      <c r="I22" s="71" t="s">
        <v>809</v>
      </c>
      <c r="J22" s="75">
        <v>2</v>
      </c>
      <c r="K22" s="75">
        <v>3</v>
      </c>
      <c r="L22" s="40">
        <f>J22*K22</f>
        <v>6</v>
      </c>
      <c r="M22" s="71" t="s">
        <v>813</v>
      </c>
      <c r="N22" s="93">
        <v>1</v>
      </c>
      <c r="O22" s="93">
        <v>2</v>
      </c>
      <c r="P22" s="40">
        <f>N22*O22</f>
        <v>2</v>
      </c>
      <c r="Q22" s="82"/>
      <c r="R22" s="73"/>
      <c r="S22" s="73"/>
    </row>
    <row r="23" spans="1:19" ht="52.9" customHeight="1" x14ac:dyDescent="0.3">
      <c r="A23" s="2">
        <v>18</v>
      </c>
      <c r="B23" s="74" t="s">
        <v>226</v>
      </c>
      <c r="C23" s="79" t="s">
        <v>834</v>
      </c>
      <c r="D23" s="40" t="s">
        <v>807</v>
      </c>
      <c r="E23" s="40" t="s">
        <v>457</v>
      </c>
      <c r="F23" s="40">
        <v>1.5</v>
      </c>
      <c r="G23" s="80" t="s">
        <v>715</v>
      </c>
      <c r="H23" s="95" t="s">
        <v>835</v>
      </c>
      <c r="I23" s="71" t="s">
        <v>809</v>
      </c>
      <c r="J23" s="75">
        <v>2</v>
      </c>
      <c r="K23" s="75">
        <v>3</v>
      </c>
      <c r="L23" s="40">
        <f t="shared" ref="L23:L29" si="2">J23*K23</f>
        <v>6</v>
      </c>
      <c r="M23" s="71" t="s">
        <v>819</v>
      </c>
      <c r="N23" s="93">
        <v>1</v>
      </c>
      <c r="O23" s="93">
        <v>3</v>
      </c>
      <c r="P23" s="40"/>
      <c r="Q23" s="82"/>
      <c r="R23" s="73"/>
      <c r="S23" s="73"/>
    </row>
    <row r="24" spans="1:19" ht="52.9" customHeight="1" x14ac:dyDescent="0.3">
      <c r="A24" s="2">
        <v>19</v>
      </c>
      <c r="B24" s="74" t="s">
        <v>226</v>
      </c>
      <c r="C24" s="79" t="s">
        <v>836</v>
      </c>
      <c r="D24" s="40" t="s">
        <v>837</v>
      </c>
      <c r="E24" s="40" t="s">
        <v>457</v>
      </c>
      <c r="F24" s="40">
        <v>1.3</v>
      </c>
      <c r="G24" s="80" t="s">
        <v>715</v>
      </c>
      <c r="H24" s="95" t="s">
        <v>808</v>
      </c>
      <c r="I24" s="71" t="s">
        <v>838</v>
      </c>
      <c r="J24" s="75">
        <v>2</v>
      </c>
      <c r="K24" s="75">
        <v>3</v>
      </c>
      <c r="L24" s="40">
        <f t="shared" si="2"/>
        <v>6</v>
      </c>
      <c r="M24" s="71" t="s">
        <v>839</v>
      </c>
      <c r="N24" s="93">
        <v>1</v>
      </c>
      <c r="O24" s="93">
        <v>3</v>
      </c>
      <c r="P24" s="40"/>
      <c r="Q24" s="82"/>
      <c r="R24" s="73"/>
      <c r="S24" s="73"/>
    </row>
    <row r="25" spans="1:19" ht="52.9" customHeight="1" x14ac:dyDescent="0.3">
      <c r="A25" s="2">
        <v>20</v>
      </c>
      <c r="B25" s="74" t="s">
        <v>226</v>
      </c>
      <c r="C25" s="79" t="s">
        <v>840</v>
      </c>
      <c r="D25" s="40" t="s">
        <v>837</v>
      </c>
      <c r="E25" s="40" t="s">
        <v>457</v>
      </c>
      <c r="F25" s="40">
        <v>1.2</v>
      </c>
      <c r="G25" s="80" t="s">
        <v>715</v>
      </c>
      <c r="H25" s="95" t="s">
        <v>841</v>
      </c>
      <c r="I25" s="71" t="s">
        <v>809</v>
      </c>
      <c r="J25" s="75">
        <v>2</v>
      </c>
      <c r="K25" s="75">
        <v>3</v>
      </c>
      <c r="L25" s="40">
        <f t="shared" si="2"/>
        <v>6</v>
      </c>
      <c r="M25" s="71" t="s">
        <v>822</v>
      </c>
      <c r="N25" s="93">
        <v>1</v>
      </c>
      <c r="O25" s="93">
        <v>3</v>
      </c>
      <c r="P25" s="40"/>
      <c r="Q25" s="82"/>
      <c r="R25" s="73"/>
      <c r="S25" s="73"/>
    </row>
    <row r="26" spans="1:19" ht="52.9" customHeight="1" x14ac:dyDescent="0.3">
      <c r="A26" s="2">
        <v>21</v>
      </c>
      <c r="B26" s="74" t="s">
        <v>226</v>
      </c>
      <c r="C26" s="79" t="s">
        <v>842</v>
      </c>
      <c r="D26" s="40" t="s">
        <v>569</v>
      </c>
      <c r="E26" s="40" t="s">
        <v>457</v>
      </c>
      <c r="F26" s="40">
        <v>7.5</v>
      </c>
      <c r="G26" s="80" t="s">
        <v>741</v>
      </c>
      <c r="H26" s="95" t="s">
        <v>843</v>
      </c>
      <c r="I26" s="71" t="s">
        <v>175</v>
      </c>
      <c r="J26" s="75">
        <v>2</v>
      </c>
      <c r="K26" s="75">
        <v>2</v>
      </c>
      <c r="L26" s="40">
        <f t="shared" si="2"/>
        <v>4</v>
      </c>
      <c r="M26" s="71" t="s">
        <v>805</v>
      </c>
      <c r="N26" s="93">
        <v>1</v>
      </c>
      <c r="O26" s="93">
        <v>2</v>
      </c>
      <c r="P26" s="40"/>
      <c r="Q26" s="82"/>
      <c r="R26" s="73"/>
      <c r="S26" s="73"/>
    </row>
    <row r="27" spans="1:19" ht="52.9" customHeight="1" x14ac:dyDescent="0.3">
      <c r="A27" s="2">
        <v>22</v>
      </c>
      <c r="B27" s="74" t="s">
        <v>226</v>
      </c>
      <c r="C27" s="79" t="s">
        <v>844</v>
      </c>
      <c r="D27" s="40" t="s">
        <v>845</v>
      </c>
      <c r="E27" s="40" t="s">
        <v>457</v>
      </c>
      <c r="F27" s="40">
        <v>1.4</v>
      </c>
      <c r="G27" s="80" t="s">
        <v>715</v>
      </c>
      <c r="H27" s="95" t="s">
        <v>846</v>
      </c>
      <c r="I27" s="71" t="s">
        <v>786</v>
      </c>
      <c r="J27" s="75">
        <v>2</v>
      </c>
      <c r="K27" s="75">
        <v>2</v>
      </c>
      <c r="L27" s="40">
        <f t="shared" si="2"/>
        <v>4</v>
      </c>
      <c r="M27" s="71" t="s">
        <v>783</v>
      </c>
      <c r="N27" s="93">
        <v>1</v>
      </c>
      <c r="O27" s="93">
        <v>2</v>
      </c>
      <c r="P27" s="40"/>
      <c r="Q27" s="82"/>
      <c r="R27" s="73"/>
      <c r="S27" s="73"/>
    </row>
    <row r="28" spans="1:19" ht="52.9" customHeight="1" x14ac:dyDescent="0.3">
      <c r="A28" s="2">
        <v>23</v>
      </c>
      <c r="B28" s="74" t="s">
        <v>226</v>
      </c>
      <c r="C28" s="79" t="s">
        <v>847</v>
      </c>
      <c r="D28" s="40" t="s">
        <v>845</v>
      </c>
      <c r="E28" s="40" t="s">
        <v>457</v>
      </c>
      <c r="F28" s="40">
        <v>1.3</v>
      </c>
      <c r="G28" s="80" t="s">
        <v>715</v>
      </c>
      <c r="H28" s="95" t="s">
        <v>848</v>
      </c>
      <c r="I28" s="71" t="s">
        <v>849</v>
      </c>
      <c r="J28" s="75">
        <v>2</v>
      </c>
      <c r="K28" s="75">
        <v>3</v>
      </c>
      <c r="L28" s="40">
        <f t="shared" si="2"/>
        <v>6</v>
      </c>
      <c r="M28" s="71" t="s">
        <v>850</v>
      </c>
      <c r="N28" s="93">
        <v>1</v>
      </c>
      <c r="O28" s="93">
        <v>3</v>
      </c>
      <c r="P28" s="40"/>
      <c r="Q28" s="82"/>
      <c r="R28" s="73"/>
      <c r="S28" s="73"/>
    </row>
    <row r="29" spans="1:19" ht="52.9" customHeight="1" x14ac:dyDescent="0.3">
      <c r="A29" s="2">
        <v>24</v>
      </c>
      <c r="B29" s="74" t="s">
        <v>226</v>
      </c>
      <c r="C29" s="79" t="s">
        <v>851</v>
      </c>
      <c r="D29" s="40" t="s">
        <v>845</v>
      </c>
      <c r="E29" s="40" t="s">
        <v>457</v>
      </c>
      <c r="F29" s="40">
        <v>3.4</v>
      </c>
      <c r="G29" s="80" t="s">
        <v>732</v>
      </c>
      <c r="H29" s="95" t="s">
        <v>852</v>
      </c>
      <c r="I29" s="71" t="s">
        <v>783</v>
      </c>
      <c r="J29" s="75">
        <v>3</v>
      </c>
      <c r="K29" s="75">
        <v>1</v>
      </c>
      <c r="L29" s="40">
        <f t="shared" si="2"/>
        <v>3</v>
      </c>
      <c r="M29" s="71" t="s">
        <v>813</v>
      </c>
      <c r="N29" s="93">
        <v>2</v>
      </c>
      <c r="O29" s="93">
        <v>1</v>
      </c>
      <c r="P29" s="40"/>
      <c r="Q29" s="82"/>
      <c r="R29" s="73"/>
      <c r="S29" s="73"/>
    </row>
    <row r="30" spans="1:19" ht="52.9" customHeight="1" x14ac:dyDescent="0.3">
      <c r="A30" s="2">
        <v>25</v>
      </c>
      <c r="B30" s="74" t="s">
        <v>227</v>
      </c>
      <c r="C30" s="79" t="s">
        <v>1690</v>
      </c>
      <c r="D30" s="40" t="s">
        <v>192</v>
      </c>
      <c r="E30" s="40" t="s">
        <v>279</v>
      </c>
      <c r="F30" s="40">
        <v>1.3</v>
      </c>
      <c r="G30" s="80" t="s">
        <v>53</v>
      </c>
      <c r="H30" s="57" t="s">
        <v>1691</v>
      </c>
      <c r="I30" s="50" t="s">
        <v>1692</v>
      </c>
      <c r="J30" s="40">
        <v>4</v>
      </c>
      <c r="K30" s="40">
        <v>4</v>
      </c>
      <c r="L30" s="40">
        <v>16</v>
      </c>
      <c r="M30" s="50" t="s">
        <v>1693</v>
      </c>
      <c r="N30" s="40">
        <v>2</v>
      </c>
      <c r="O30" s="40">
        <v>2</v>
      </c>
      <c r="P30" s="40">
        <v>4</v>
      </c>
      <c r="Q30" s="73" t="s">
        <v>179</v>
      </c>
      <c r="R30" s="73" t="s">
        <v>1685</v>
      </c>
      <c r="S30" s="73" t="s">
        <v>281</v>
      </c>
    </row>
    <row r="31" spans="1:19" ht="52.9" customHeight="1" x14ac:dyDescent="0.3">
      <c r="A31" s="2">
        <v>26</v>
      </c>
      <c r="B31" s="74" t="s">
        <v>227</v>
      </c>
      <c r="C31" s="79" t="s">
        <v>1657</v>
      </c>
      <c r="D31" s="40" t="s">
        <v>375</v>
      </c>
      <c r="E31" s="40" t="s">
        <v>279</v>
      </c>
      <c r="F31" s="40">
        <v>3.4</v>
      </c>
      <c r="G31" s="80" t="s">
        <v>376</v>
      </c>
      <c r="H31" s="57" t="s">
        <v>377</v>
      </c>
      <c r="I31" s="50" t="s">
        <v>1686</v>
      </c>
      <c r="J31" s="40">
        <v>2</v>
      </c>
      <c r="K31" s="40">
        <v>2</v>
      </c>
      <c r="L31" s="40">
        <v>4</v>
      </c>
      <c r="M31" s="50" t="s">
        <v>1687</v>
      </c>
      <c r="N31" s="40">
        <v>1</v>
      </c>
      <c r="O31" s="40">
        <v>1</v>
      </c>
      <c r="P31" s="40">
        <v>1</v>
      </c>
      <c r="Q31" s="73"/>
      <c r="R31" s="73"/>
      <c r="S31" s="73"/>
    </row>
    <row r="32" spans="1:19" ht="52.9" customHeight="1" x14ac:dyDescent="0.3">
      <c r="A32" s="2">
        <v>27</v>
      </c>
      <c r="B32" s="74" t="s">
        <v>202</v>
      </c>
      <c r="C32" s="79" t="s">
        <v>1694</v>
      </c>
      <c r="D32" s="40" t="s">
        <v>192</v>
      </c>
      <c r="E32" s="40" t="s">
        <v>279</v>
      </c>
      <c r="F32" s="40">
        <v>1.4</v>
      </c>
      <c r="G32" s="80" t="s">
        <v>54</v>
      </c>
      <c r="H32" s="57" t="s">
        <v>381</v>
      </c>
      <c r="I32" s="81" t="s">
        <v>382</v>
      </c>
      <c r="J32" s="40">
        <v>2</v>
      </c>
      <c r="K32" s="40">
        <v>2</v>
      </c>
      <c r="L32" s="40">
        <v>4</v>
      </c>
      <c r="M32" s="81" t="s">
        <v>383</v>
      </c>
      <c r="N32" s="40">
        <v>1</v>
      </c>
      <c r="O32" s="40">
        <v>1</v>
      </c>
      <c r="P32" s="40">
        <v>1</v>
      </c>
      <c r="Q32" s="73"/>
      <c r="R32" s="73"/>
      <c r="S32" s="73"/>
    </row>
    <row r="33" spans="1:19" ht="52.9" customHeight="1" x14ac:dyDescent="0.3">
      <c r="A33" s="2">
        <v>28</v>
      </c>
      <c r="B33" s="74" t="s">
        <v>202</v>
      </c>
      <c r="C33" s="79" t="s">
        <v>384</v>
      </c>
      <c r="D33" s="40" t="s">
        <v>385</v>
      </c>
      <c r="E33" s="40" t="s">
        <v>279</v>
      </c>
      <c r="F33" s="40">
        <v>1.4</v>
      </c>
      <c r="G33" s="80" t="s">
        <v>54</v>
      </c>
      <c r="H33" s="57" t="s">
        <v>386</v>
      </c>
      <c r="I33" s="50" t="s">
        <v>387</v>
      </c>
      <c r="J33" s="40">
        <v>2</v>
      </c>
      <c r="K33" s="40">
        <v>2</v>
      </c>
      <c r="L33" s="40">
        <v>4</v>
      </c>
      <c r="M33" s="81" t="s">
        <v>1689</v>
      </c>
      <c r="N33" s="40">
        <v>1</v>
      </c>
      <c r="O33" s="40">
        <v>1</v>
      </c>
      <c r="P33" s="40">
        <v>1</v>
      </c>
      <c r="Q33" s="73"/>
      <c r="R33" s="73"/>
      <c r="S33" s="73"/>
    </row>
    <row r="34" spans="1:19" ht="25.15" customHeight="1" x14ac:dyDescent="0.3">
      <c r="A34" s="593" t="s">
        <v>184</v>
      </c>
      <c r="B34" s="594"/>
      <c r="C34" s="595"/>
      <c r="D34" s="602" t="s">
        <v>185</v>
      </c>
      <c r="E34" s="603"/>
      <c r="F34" s="604"/>
      <c r="G34" s="605"/>
      <c r="H34" s="605"/>
      <c r="I34" s="605"/>
      <c r="J34" s="605"/>
      <c r="K34" s="605"/>
      <c r="L34" s="605"/>
      <c r="M34" s="606"/>
      <c r="N34" s="47" t="s">
        <v>186</v>
      </c>
      <c r="O34" s="48"/>
      <c r="P34" s="48"/>
      <c r="Q34" s="48"/>
      <c r="R34" s="48"/>
      <c r="S34" s="49"/>
    </row>
    <row r="35" spans="1:19" ht="25.15" customHeight="1" x14ac:dyDescent="0.3">
      <c r="A35" s="596"/>
      <c r="B35" s="597"/>
      <c r="C35" s="598"/>
      <c r="D35" s="602" t="s">
        <v>187</v>
      </c>
      <c r="E35" s="603"/>
      <c r="F35" s="604"/>
      <c r="G35" s="605"/>
      <c r="H35" s="605"/>
      <c r="I35" s="605"/>
      <c r="J35" s="605"/>
      <c r="K35" s="605"/>
      <c r="L35" s="605"/>
      <c r="M35" s="606"/>
      <c r="N35" s="47" t="s">
        <v>186</v>
      </c>
      <c r="O35" s="48"/>
      <c r="P35" s="48"/>
      <c r="Q35" s="48"/>
      <c r="R35" s="48"/>
      <c r="S35" s="49"/>
    </row>
    <row r="36" spans="1:19" ht="25.15" customHeight="1" x14ac:dyDescent="0.3">
      <c r="A36" s="596"/>
      <c r="B36" s="597"/>
      <c r="C36" s="598"/>
      <c r="D36" s="602" t="s">
        <v>129</v>
      </c>
      <c r="E36" s="603"/>
      <c r="F36" s="604"/>
      <c r="G36" s="605"/>
      <c r="H36" s="605"/>
      <c r="I36" s="605"/>
      <c r="J36" s="605"/>
      <c r="K36" s="605"/>
      <c r="L36" s="605"/>
      <c r="M36" s="606"/>
      <c r="N36" s="47" t="s">
        <v>186</v>
      </c>
      <c r="O36" s="48"/>
      <c r="P36" s="48"/>
      <c r="Q36" s="48"/>
      <c r="R36" s="48"/>
      <c r="S36" s="49"/>
    </row>
    <row r="37" spans="1:19" ht="25.15" customHeight="1" x14ac:dyDescent="0.3">
      <c r="A37" s="596"/>
      <c r="B37" s="597"/>
      <c r="C37" s="598"/>
      <c r="D37" s="602" t="s">
        <v>188</v>
      </c>
      <c r="E37" s="603"/>
      <c r="F37" s="604"/>
      <c r="G37" s="605"/>
      <c r="H37" s="605"/>
      <c r="I37" s="605"/>
      <c r="J37" s="605"/>
      <c r="K37" s="605"/>
      <c r="L37" s="605"/>
      <c r="M37" s="606"/>
      <c r="N37" s="47" t="s">
        <v>186</v>
      </c>
      <c r="O37" s="48"/>
      <c r="P37" s="48"/>
      <c r="Q37" s="48"/>
      <c r="R37" s="48"/>
      <c r="S37" s="49"/>
    </row>
    <row r="38" spans="1:19" ht="25.15" customHeight="1" x14ac:dyDescent="0.3">
      <c r="A38" s="599"/>
      <c r="B38" s="600"/>
      <c r="C38" s="601"/>
      <c r="D38" s="602" t="s">
        <v>189</v>
      </c>
      <c r="E38" s="603"/>
      <c r="F38" s="604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6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G17" sqref="G17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944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40.5" x14ac:dyDescent="0.3">
      <c r="A6" s="2">
        <v>1</v>
      </c>
      <c r="B6" s="74" t="s">
        <v>17</v>
      </c>
      <c r="C6" s="79" t="s">
        <v>714</v>
      </c>
      <c r="D6" s="40" t="s">
        <v>495</v>
      </c>
      <c r="E6" s="40" t="s">
        <v>279</v>
      </c>
      <c r="F6" s="40">
        <v>1.3</v>
      </c>
      <c r="G6" s="80" t="s">
        <v>715</v>
      </c>
      <c r="H6" s="52" t="s">
        <v>716</v>
      </c>
      <c r="I6" s="50" t="s">
        <v>717</v>
      </c>
      <c r="J6" s="40">
        <v>2</v>
      </c>
      <c r="K6" s="40">
        <v>3</v>
      </c>
      <c r="L6" s="40">
        <f t="shared" ref="L6:L21" si="0">J6*K6</f>
        <v>6</v>
      </c>
      <c r="M6" s="81" t="s">
        <v>718</v>
      </c>
      <c r="N6" s="70">
        <v>1</v>
      </c>
      <c r="O6" s="70">
        <v>3</v>
      </c>
      <c r="P6" s="40">
        <f t="shared" ref="P6:P21" si="1">N6*O6</f>
        <v>3</v>
      </c>
      <c r="Q6" s="40" t="s">
        <v>269</v>
      </c>
      <c r="R6" s="40" t="s">
        <v>947</v>
      </c>
      <c r="S6" s="40" t="s">
        <v>270</v>
      </c>
    </row>
    <row r="7" spans="1:19" ht="36" x14ac:dyDescent="0.3">
      <c r="A7" s="2">
        <v>2</v>
      </c>
      <c r="B7" s="74" t="s">
        <v>17</v>
      </c>
      <c r="C7" s="79" t="s">
        <v>719</v>
      </c>
      <c r="D7" s="40" t="s">
        <v>720</v>
      </c>
      <c r="E7" s="40" t="s">
        <v>279</v>
      </c>
      <c r="F7" s="40">
        <v>1.3</v>
      </c>
      <c r="G7" s="81" t="s">
        <v>715</v>
      </c>
      <c r="H7" s="95" t="s">
        <v>721</v>
      </c>
      <c r="I7" s="50" t="s">
        <v>717</v>
      </c>
      <c r="J7" s="40">
        <v>2</v>
      </c>
      <c r="K7" s="40">
        <v>3</v>
      </c>
      <c r="L7" s="40">
        <f t="shared" si="0"/>
        <v>6</v>
      </c>
      <c r="M7" s="81" t="s">
        <v>722</v>
      </c>
      <c r="N7" s="70">
        <v>2</v>
      </c>
      <c r="O7" s="70">
        <v>2</v>
      </c>
      <c r="P7" s="40">
        <f t="shared" si="1"/>
        <v>4</v>
      </c>
      <c r="Q7" s="73"/>
      <c r="R7" s="73"/>
      <c r="S7" s="73"/>
    </row>
    <row r="8" spans="1:19" ht="24" x14ac:dyDescent="0.3">
      <c r="A8" s="2">
        <v>3</v>
      </c>
      <c r="B8" s="74" t="s">
        <v>17</v>
      </c>
      <c r="C8" s="79" t="s">
        <v>723</v>
      </c>
      <c r="D8" s="40" t="s">
        <v>279</v>
      </c>
      <c r="E8" s="40" t="s">
        <v>279</v>
      </c>
      <c r="F8" s="40">
        <v>4.0999999999999996</v>
      </c>
      <c r="G8" s="81" t="s">
        <v>724</v>
      </c>
      <c r="H8" s="95" t="s">
        <v>725</v>
      </c>
      <c r="I8" s="50" t="s">
        <v>726</v>
      </c>
      <c r="J8" s="40">
        <v>2</v>
      </c>
      <c r="K8" s="40">
        <v>2</v>
      </c>
      <c r="L8" s="40">
        <f t="shared" si="0"/>
        <v>4</v>
      </c>
      <c r="M8" s="81" t="s">
        <v>727</v>
      </c>
      <c r="N8" s="70">
        <v>2</v>
      </c>
      <c r="O8" s="70">
        <v>1</v>
      </c>
      <c r="P8" s="40">
        <f t="shared" si="1"/>
        <v>2</v>
      </c>
      <c r="Q8" s="73"/>
      <c r="R8" s="73"/>
      <c r="S8" s="73"/>
    </row>
    <row r="9" spans="1:19" ht="36" x14ac:dyDescent="0.3">
      <c r="A9" s="2">
        <v>4</v>
      </c>
      <c r="B9" s="74" t="s">
        <v>17</v>
      </c>
      <c r="C9" s="79" t="s">
        <v>728</v>
      </c>
      <c r="D9" s="40" t="s">
        <v>279</v>
      </c>
      <c r="E9" s="40" t="s">
        <v>279</v>
      </c>
      <c r="F9" s="40">
        <v>4.2</v>
      </c>
      <c r="G9" s="81" t="s">
        <v>724</v>
      </c>
      <c r="H9" s="95" t="s">
        <v>729</v>
      </c>
      <c r="I9" s="50" t="s">
        <v>726</v>
      </c>
      <c r="J9" s="40">
        <v>2</v>
      </c>
      <c r="K9" s="40">
        <v>2</v>
      </c>
      <c r="L9" s="40">
        <f t="shared" si="0"/>
        <v>4</v>
      </c>
      <c r="M9" s="81" t="s">
        <v>730</v>
      </c>
      <c r="N9" s="70">
        <v>2</v>
      </c>
      <c r="O9" s="70">
        <v>1</v>
      </c>
      <c r="P9" s="40">
        <f t="shared" si="1"/>
        <v>2</v>
      </c>
      <c r="Q9" s="73"/>
      <c r="R9" s="73"/>
      <c r="S9" s="73"/>
    </row>
    <row r="10" spans="1:19" ht="40.5" x14ac:dyDescent="0.3">
      <c r="A10" s="2">
        <v>5</v>
      </c>
      <c r="B10" s="74" t="s">
        <v>226</v>
      </c>
      <c r="C10" s="79" t="s">
        <v>731</v>
      </c>
      <c r="D10" s="40" t="s">
        <v>569</v>
      </c>
      <c r="E10" s="40" t="s">
        <v>279</v>
      </c>
      <c r="F10" s="40">
        <v>3.4</v>
      </c>
      <c r="G10" s="81" t="s">
        <v>732</v>
      </c>
      <c r="H10" s="95" t="s">
        <v>733</v>
      </c>
      <c r="I10" s="50" t="s">
        <v>734</v>
      </c>
      <c r="J10" s="40">
        <v>3</v>
      </c>
      <c r="K10" s="40">
        <v>1</v>
      </c>
      <c r="L10" s="40">
        <f t="shared" si="0"/>
        <v>3</v>
      </c>
      <c r="M10" s="81" t="s">
        <v>735</v>
      </c>
      <c r="N10" s="70">
        <v>1</v>
      </c>
      <c r="O10" s="70">
        <v>2</v>
      </c>
      <c r="P10" s="40">
        <f t="shared" si="1"/>
        <v>2</v>
      </c>
      <c r="Q10" s="73"/>
      <c r="R10" s="73"/>
      <c r="S10" s="73"/>
    </row>
    <row r="11" spans="1:19" ht="40.5" x14ac:dyDescent="0.3">
      <c r="A11" s="2">
        <v>6</v>
      </c>
      <c r="B11" s="74" t="s">
        <v>226</v>
      </c>
      <c r="C11" s="79" t="s">
        <v>736</v>
      </c>
      <c r="D11" s="40" t="s">
        <v>737</v>
      </c>
      <c r="E11" s="40" t="s">
        <v>279</v>
      </c>
      <c r="F11" s="40">
        <v>1.3</v>
      </c>
      <c r="G11" s="81" t="s">
        <v>715</v>
      </c>
      <c r="H11" s="95" t="s">
        <v>738</v>
      </c>
      <c r="I11" s="50" t="s">
        <v>734</v>
      </c>
      <c r="J11" s="40">
        <v>2</v>
      </c>
      <c r="K11" s="40">
        <v>3</v>
      </c>
      <c r="L11" s="40">
        <f t="shared" si="0"/>
        <v>6</v>
      </c>
      <c r="M11" s="81" t="s">
        <v>739</v>
      </c>
      <c r="N11" s="70">
        <v>2</v>
      </c>
      <c r="O11" s="70">
        <v>1</v>
      </c>
      <c r="P11" s="40">
        <f t="shared" si="1"/>
        <v>2</v>
      </c>
      <c r="Q11" s="73"/>
      <c r="R11" s="73"/>
      <c r="S11" s="73"/>
    </row>
    <row r="12" spans="1:19" ht="40.5" x14ac:dyDescent="0.3">
      <c r="A12" s="2">
        <v>7</v>
      </c>
      <c r="B12" s="74" t="s">
        <v>226</v>
      </c>
      <c r="C12" s="79" t="s">
        <v>740</v>
      </c>
      <c r="D12" s="40" t="s">
        <v>569</v>
      </c>
      <c r="E12" s="40" t="s">
        <v>279</v>
      </c>
      <c r="F12" s="40">
        <v>7.3</v>
      </c>
      <c r="G12" s="81" t="s">
        <v>741</v>
      </c>
      <c r="H12" s="95" t="s">
        <v>742</v>
      </c>
      <c r="I12" s="50" t="s">
        <v>734</v>
      </c>
      <c r="J12" s="40">
        <v>3</v>
      </c>
      <c r="K12" s="40">
        <v>1</v>
      </c>
      <c r="L12" s="40">
        <f t="shared" si="0"/>
        <v>3</v>
      </c>
      <c r="M12" s="81" t="s">
        <v>743</v>
      </c>
      <c r="N12" s="70">
        <v>2</v>
      </c>
      <c r="O12" s="70">
        <v>1</v>
      </c>
      <c r="P12" s="40">
        <f t="shared" si="1"/>
        <v>2</v>
      </c>
      <c r="Q12" s="73"/>
      <c r="R12" s="73"/>
      <c r="S12" s="73"/>
    </row>
    <row r="13" spans="1:19" ht="40.5" x14ac:dyDescent="0.3">
      <c r="A13" s="2">
        <v>8</v>
      </c>
      <c r="B13" s="74" t="s">
        <v>226</v>
      </c>
      <c r="C13" s="79" t="s">
        <v>744</v>
      </c>
      <c r="D13" s="40" t="s">
        <v>569</v>
      </c>
      <c r="E13" s="40" t="s">
        <v>279</v>
      </c>
      <c r="F13" s="40">
        <v>3.4</v>
      </c>
      <c r="G13" s="81" t="s">
        <v>732</v>
      </c>
      <c r="H13" s="95" t="s">
        <v>745</v>
      </c>
      <c r="I13" s="50" t="s">
        <v>734</v>
      </c>
      <c r="J13" s="40">
        <v>2</v>
      </c>
      <c r="K13" s="40">
        <v>2</v>
      </c>
      <c r="L13" s="40">
        <f t="shared" si="0"/>
        <v>4</v>
      </c>
      <c r="M13" s="81" t="s">
        <v>746</v>
      </c>
      <c r="N13" s="70">
        <v>1</v>
      </c>
      <c r="O13" s="70">
        <v>2</v>
      </c>
      <c r="P13" s="40">
        <f t="shared" si="1"/>
        <v>2</v>
      </c>
      <c r="Q13" s="73"/>
      <c r="R13" s="73"/>
      <c r="S13" s="73"/>
    </row>
    <row r="14" spans="1:19" ht="40.5" x14ac:dyDescent="0.3">
      <c r="A14" s="2">
        <v>9</v>
      </c>
      <c r="B14" s="74" t="s">
        <v>226</v>
      </c>
      <c r="C14" s="79" t="s">
        <v>747</v>
      </c>
      <c r="D14" s="40" t="s">
        <v>748</v>
      </c>
      <c r="E14" s="40" t="s">
        <v>279</v>
      </c>
      <c r="F14" s="40">
        <v>1.3</v>
      </c>
      <c r="G14" s="81" t="s">
        <v>715</v>
      </c>
      <c r="H14" s="95" t="s">
        <v>749</v>
      </c>
      <c r="I14" s="50" t="s">
        <v>750</v>
      </c>
      <c r="J14" s="40">
        <v>2</v>
      </c>
      <c r="K14" s="40">
        <v>2</v>
      </c>
      <c r="L14" s="40">
        <f t="shared" si="0"/>
        <v>4</v>
      </c>
      <c r="M14" s="81" t="s">
        <v>751</v>
      </c>
      <c r="N14" s="76">
        <v>1</v>
      </c>
      <c r="O14" s="76">
        <v>3</v>
      </c>
      <c r="P14" s="40">
        <f t="shared" si="1"/>
        <v>3</v>
      </c>
      <c r="Q14" s="73"/>
      <c r="R14" s="73"/>
      <c r="S14" s="73"/>
    </row>
    <row r="15" spans="1:19" ht="54" x14ac:dyDescent="0.3">
      <c r="A15" s="2">
        <v>10</v>
      </c>
      <c r="B15" s="74" t="s">
        <v>226</v>
      </c>
      <c r="C15" s="79" t="s">
        <v>752</v>
      </c>
      <c r="D15" s="40" t="s">
        <v>753</v>
      </c>
      <c r="E15" s="40" t="s">
        <v>279</v>
      </c>
      <c r="F15" s="40">
        <v>1.1000000000000001</v>
      </c>
      <c r="G15" s="81" t="s">
        <v>715</v>
      </c>
      <c r="H15" s="95" t="s">
        <v>754</v>
      </c>
      <c r="I15" s="50" t="s">
        <v>734</v>
      </c>
      <c r="J15" s="40">
        <v>3</v>
      </c>
      <c r="K15" s="40">
        <v>1</v>
      </c>
      <c r="L15" s="40">
        <f t="shared" si="0"/>
        <v>3</v>
      </c>
      <c r="M15" s="81" t="s">
        <v>755</v>
      </c>
      <c r="N15" s="70">
        <v>2</v>
      </c>
      <c r="O15" s="70">
        <v>1</v>
      </c>
      <c r="P15" s="40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756</v>
      </c>
      <c r="D16" s="40" t="s">
        <v>753</v>
      </c>
      <c r="E16" s="40" t="s">
        <v>279</v>
      </c>
      <c r="F16" s="40">
        <v>5.5</v>
      </c>
      <c r="G16" s="81" t="s">
        <v>757</v>
      </c>
      <c r="H16" s="95" t="s">
        <v>758</v>
      </c>
      <c r="I16" s="50" t="s">
        <v>759</v>
      </c>
      <c r="J16" s="40">
        <v>3</v>
      </c>
      <c r="K16" s="40">
        <v>1</v>
      </c>
      <c r="L16" s="40">
        <f t="shared" si="0"/>
        <v>3</v>
      </c>
      <c r="M16" s="81" t="s">
        <v>760</v>
      </c>
      <c r="N16" s="76">
        <v>2</v>
      </c>
      <c r="O16" s="76">
        <v>1</v>
      </c>
      <c r="P16" s="40">
        <f t="shared" si="1"/>
        <v>2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761</v>
      </c>
      <c r="D17" s="40" t="s">
        <v>748</v>
      </c>
      <c r="E17" s="40" t="s">
        <v>279</v>
      </c>
      <c r="F17" s="40">
        <v>1.3</v>
      </c>
      <c r="G17" s="81" t="s">
        <v>715</v>
      </c>
      <c r="H17" s="95" t="s">
        <v>749</v>
      </c>
      <c r="I17" s="50" t="s">
        <v>750</v>
      </c>
      <c r="J17" s="40">
        <v>2</v>
      </c>
      <c r="K17" s="40">
        <v>2</v>
      </c>
      <c r="L17" s="40">
        <f t="shared" si="0"/>
        <v>4</v>
      </c>
      <c r="M17" s="81" t="s">
        <v>751</v>
      </c>
      <c r="N17" s="76">
        <v>1</v>
      </c>
      <c r="O17" s="76">
        <v>2</v>
      </c>
      <c r="P17" s="40">
        <f t="shared" si="1"/>
        <v>2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762</v>
      </c>
      <c r="D18" s="40" t="s">
        <v>569</v>
      </c>
      <c r="E18" s="40" t="s">
        <v>279</v>
      </c>
      <c r="F18" s="40">
        <v>7.2</v>
      </c>
      <c r="G18" s="80" t="s">
        <v>741</v>
      </c>
      <c r="H18" s="95" t="s">
        <v>763</v>
      </c>
      <c r="I18" s="50" t="s">
        <v>764</v>
      </c>
      <c r="J18" s="40">
        <v>3</v>
      </c>
      <c r="K18" s="40">
        <v>1</v>
      </c>
      <c r="L18" s="40">
        <f t="shared" si="0"/>
        <v>3</v>
      </c>
      <c r="M18" s="80" t="s">
        <v>765</v>
      </c>
      <c r="N18" s="76">
        <v>2</v>
      </c>
      <c r="O18" s="76">
        <v>1</v>
      </c>
      <c r="P18" s="40">
        <f t="shared" si="1"/>
        <v>2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766</v>
      </c>
      <c r="D19" s="40" t="s">
        <v>569</v>
      </c>
      <c r="E19" s="40" t="s">
        <v>279</v>
      </c>
      <c r="F19" s="2">
        <v>3.4</v>
      </c>
      <c r="G19" s="91" t="s">
        <v>732</v>
      </c>
      <c r="H19" s="95" t="s">
        <v>767</v>
      </c>
      <c r="I19" s="92" t="s">
        <v>734</v>
      </c>
      <c r="J19" s="2">
        <v>3</v>
      </c>
      <c r="K19" s="40">
        <v>1</v>
      </c>
      <c r="L19" s="40">
        <f t="shared" si="0"/>
        <v>3</v>
      </c>
      <c r="M19" s="80" t="s">
        <v>768</v>
      </c>
      <c r="N19" s="76">
        <v>2</v>
      </c>
      <c r="O19" s="76">
        <v>1</v>
      </c>
      <c r="P19" s="40">
        <f t="shared" si="1"/>
        <v>2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769</v>
      </c>
      <c r="D20" s="40" t="s">
        <v>569</v>
      </c>
      <c r="E20" s="40" t="s">
        <v>279</v>
      </c>
      <c r="F20" s="40">
        <v>3.2</v>
      </c>
      <c r="G20" s="80" t="s">
        <v>732</v>
      </c>
      <c r="H20" s="95" t="s">
        <v>770</v>
      </c>
      <c r="I20" s="50" t="s">
        <v>734</v>
      </c>
      <c r="J20" s="40">
        <v>3</v>
      </c>
      <c r="K20" s="40">
        <v>1</v>
      </c>
      <c r="L20" s="40">
        <f t="shared" si="0"/>
        <v>3</v>
      </c>
      <c r="M20" s="80" t="s">
        <v>771</v>
      </c>
      <c r="N20" s="76">
        <v>2</v>
      </c>
      <c r="O20" s="76">
        <v>1</v>
      </c>
      <c r="P20" s="40">
        <f t="shared" si="1"/>
        <v>2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1080</v>
      </c>
      <c r="D21" s="40" t="s">
        <v>279</v>
      </c>
      <c r="E21" s="40" t="s">
        <v>279</v>
      </c>
      <c r="F21" s="40">
        <v>3.3</v>
      </c>
      <c r="G21" s="81" t="s">
        <v>732</v>
      </c>
      <c r="H21" s="95" t="s">
        <v>773</v>
      </c>
      <c r="I21" s="50" t="s">
        <v>774</v>
      </c>
      <c r="J21" s="40">
        <v>3</v>
      </c>
      <c r="K21" s="40">
        <v>1</v>
      </c>
      <c r="L21" s="40">
        <f t="shared" si="0"/>
        <v>3</v>
      </c>
      <c r="M21" s="81" t="s">
        <v>775</v>
      </c>
      <c r="N21" s="76">
        <v>2</v>
      </c>
      <c r="O21" s="76">
        <v>1</v>
      </c>
      <c r="P21" s="40">
        <f t="shared" si="1"/>
        <v>2</v>
      </c>
      <c r="Q21" s="73"/>
      <c r="R21" s="73"/>
      <c r="S21" s="73"/>
    </row>
    <row r="22" spans="1:19" ht="52.9" customHeight="1" x14ac:dyDescent="0.3">
      <c r="A22" s="98">
        <v>17</v>
      </c>
      <c r="B22" s="74" t="s">
        <v>226</v>
      </c>
      <c r="C22" s="79" t="s">
        <v>776</v>
      </c>
      <c r="D22" s="40" t="s">
        <v>279</v>
      </c>
      <c r="E22" s="40" t="s">
        <v>279</v>
      </c>
      <c r="F22" s="40">
        <v>1.5</v>
      </c>
      <c r="G22" s="80" t="s">
        <v>715</v>
      </c>
      <c r="H22" s="52" t="s">
        <v>777</v>
      </c>
      <c r="I22" s="50" t="s">
        <v>734</v>
      </c>
      <c r="J22" s="40">
        <v>2</v>
      </c>
      <c r="K22" s="40">
        <v>2</v>
      </c>
      <c r="L22" s="40">
        <f>J22*K22</f>
        <v>4</v>
      </c>
      <c r="M22" s="80" t="s">
        <v>778</v>
      </c>
      <c r="N22" s="56">
        <v>2</v>
      </c>
      <c r="O22" s="56">
        <v>1</v>
      </c>
      <c r="P22" s="40">
        <f>N22*O22</f>
        <v>2</v>
      </c>
      <c r="Q22" s="82"/>
      <c r="R22" s="73"/>
      <c r="S22" s="73"/>
    </row>
    <row r="23" spans="1:19" ht="52.9" customHeight="1" x14ac:dyDescent="0.3">
      <c r="A23" s="98">
        <v>18</v>
      </c>
      <c r="B23" s="74" t="s">
        <v>562</v>
      </c>
      <c r="C23" s="107" t="s">
        <v>1065</v>
      </c>
      <c r="D23" s="107" t="s">
        <v>569</v>
      </c>
      <c r="E23" s="107" t="s">
        <v>1033</v>
      </c>
      <c r="F23" s="107">
        <v>3.4</v>
      </c>
      <c r="G23" s="107" t="s">
        <v>376</v>
      </c>
      <c r="H23" s="107" t="s">
        <v>1043</v>
      </c>
      <c r="I23" s="106" t="s">
        <v>1081</v>
      </c>
      <c r="J23" s="2">
        <v>2</v>
      </c>
      <c r="K23" s="2">
        <v>1</v>
      </c>
      <c r="L23" s="104">
        <f t="shared" ref="L23:L27" si="2">J23*K23</f>
        <v>2</v>
      </c>
      <c r="M23" s="68" t="s">
        <v>1083</v>
      </c>
      <c r="N23" s="2">
        <v>2</v>
      </c>
      <c r="O23" s="2">
        <v>1</v>
      </c>
      <c r="P23" s="104">
        <f t="shared" ref="P23:P27" si="3">N23*O23</f>
        <v>2</v>
      </c>
      <c r="Q23" s="40"/>
      <c r="R23" s="40"/>
      <c r="S23" s="40"/>
    </row>
    <row r="24" spans="1:19" ht="52.9" customHeight="1" x14ac:dyDescent="0.3">
      <c r="A24" s="98">
        <v>19</v>
      </c>
      <c r="B24" s="74"/>
      <c r="C24" s="107" t="s">
        <v>1066</v>
      </c>
      <c r="D24" s="107" t="s">
        <v>569</v>
      </c>
      <c r="E24" s="107" t="s">
        <v>1033</v>
      </c>
      <c r="F24" s="107">
        <v>3.4</v>
      </c>
      <c r="G24" s="107" t="s">
        <v>376</v>
      </c>
      <c r="H24" s="107" t="s">
        <v>1043</v>
      </c>
      <c r="I24" s="106" t="s">
        <v>1081</v>
      </c>
      <c r="J24" s="2">
        <v>2</v>
      </c>
      <c r="K24" s="2">
        <v>1</v>
      </c>
      <c r="L24" s="104">
        <f t="shared" si="2"/>
        <v>2</v>
      </c>
      <c r="M24" s="68" t="s">
        <v>1083</v>
      </c>
      <c r="N24" s="2">
        <v>2</v>
      </c>
      <c r="O24" s="2">
        <v>1</v>
      </c>
      <c r="P24" s="104">
        <f t="shared" si="3"/>
        <v>2</v>
      </c>
      <c r="Q24" s="40"/>
      <c r="R24" s="40"/>
      <c r="S24" s="40"/>
    </row>
    <row r="25" spans="1:19" ht="52.9" customHeight="1" x14ac:dyDescent="0.3">
      <c r="A25" s="98">
        <v>20</v>
      </c>
      <c r="B25" s="74"/>
      <c r="C25" s="107" t="s">
        <v>1067</v>
      </c>
      <c r="D25" s="107" t="s">
        <v>569</v>
      </c>
      <c r="E25" s="107" t="s">
        <v>1033</v>
      </c>
      <c r="F25" s="107">
        <v>2.1</v>
      </c>
      <c r="G25" s="107" t="s">
        <v>700</v>
      </c>
      <c r="H25" s="107" t="s">
        <v>1058</v>
      </c>
      <c r="I25" s="106" t="s">
        <v>1068</v>
      </c>
      <c r="J25" s="2">
        <v>2</v>
      </c>
      <c r="K25" s="2">
        <v>1</v>
      </c>
      <c r="L25" s="104">
        <f t="shared" si="2"/>
        <v>2</v>
      </c>
      <c r="M25" s="106" t="s">
        <v>1082</v>
      </c>
      <c r="N25" s="2">
        <v>2</v>
      </c>
      <c r="O25" s="2">
        <v>1</v>
      </c>
      <c r="P25" s="104">
        <f t="shared" si="3"/>
        <v>2</v>
      </c>
      <c r="Q25" s="40"/>
      <c r="R25" s="40"/>
      <c r="S25" s="40"/>
    </row>
    <row r="26" spans="1:19" ht="52.9" customHeight="1" x14ac:dyDescent="0.3">
      <c r="A26" s="98">
        <v>21</v>
      </c>
      <c r="B26" s="74" t="s">
        <v>202</v>
      </c>
      <c r="C26" s="107" t="s">
        <v>1069</v>
      </c>
      <c r="D26" s="107" t="s">
        <v>569</v>
      </c>
      <c r="E26" s="107" t="s">
        <v>1033</v>
      </c>
      <c r="F26" s="107">
        <v>1.4</v>
      </c>
      <c r="G26" s="107" t="s">
        <v>681</v>
      </c>
      <c r="H26" s="107" t="s">
        <v>1061</v>
      </c>
      <c r="I26" s="106" t="s">
        <v>1085</v>
      </c>
      <c r="J26" s="2">
        <v>2</v>
      </c>
      <c r="K26" s="2">
        <v>1</v>
      </c>
      <c r="L26" s="104">
        <f t="shared" si="2"/>
        <v>2</v>
      </c>
      <c r="M26" s="68" t="s">
        <v>1086</v>
      </c>
      <c r="N26" s="2">
        <v>1</v>
      </c>
      <c r="O26" s="2">
        <v>1</v>
      </c>
      <c r="P26" s="104">
        <f t="shared" si="3"/>
        <v>1</v>
      </c>
      <c r="Q26" s="40"/>
      <c r="R26" s="40"/>
      <c r="S26" s="40"/>
    </row>
    <row r="27" spans="1:19" ht="52.9" customHeight="1" x14ac:dyDescent="0.3">
      <c r="A27" s="98">
        <v>22</v>
      </c>
      <c r="B27" s="74"/>
      <c r="C27" s="107" t="s">
        <v>1062</v>
      </c>
      <c r="D27" s="107" t="s">
        <v>1063</v>
      </c>
      <c r="E27" s="107" t="s">
        <v>1033</v>
      </c>
      <c r="F27" s="107">
        <v>1.4</v>
      </c>
      <c r="G27" s="107" t="s">
        <v>681</v>
      </c>
      <c r="H27" s="107" t="s">
        <v>1064</v>
      </c>
      <c r="I27" s="106" t="s">
        <v>1085</v>
      </c>
      <c r="J27" s="2">
        <v>2</v>
      </c>
      <c r="K27" s="2">
        <v>1</v>
      </c>
      <c r="L27" s="104">
        <f t="shared" si="2"/>
        <v>2</v>
      </c>
      <c r="M27" s="68" t="s">
        <v>1086</v>
      </c>
      <c r="N27" s="2">
        <v>1</v>
      </c>
      <c r="O27" s="2">
        <v>1</v>
      </c>
      <c r="P27" s="104">
        <f t="shared" si="3"/>
        <v>1</v>
      </c>
      <c r="Q27" s="40"/>
      <c r="R27" s="40"/>
      <c r="S27" s="40"/>
    </row>
    <row r="28" spans="1:19" ht="52.9" customHeight="1" x14ac:dyDescent="0.3">
      <c r="A28" s="2">
        <v>23</v>
      </c>
      <c r="B28" s="74"/>
      <c r="C28" s="79"/>
      <c r="D28" s="40"/>
      <c r="E28" s="40"/>
      <c r="F28" s="40"/>
      <c r="G28" s="81"/>
      <c r="H28" s="52"/>
      <c r="I28" s="50"/>
      <c r="J28" s="40"/>
      <c r="K28" s="40"/>
      <c r="L28" s="40"/>
      <c r="M28" s="81"/>
      <c r="N28" s="40"/>
      <c r="O28" s="40"/>
      <c r="P28" s="40"/>
      <c r="Q28" s="82"/>
      <c r="R28" s="73"/>
      <c r="S28" s="73"/>
    </row>
    <row r="29" spans="1:19" ht="25.15" customHeight="1" x14ac:dyDescent="0.3">
      <c r="A29" s="593" t="s">
        <v>184</v>
      </c>
      <c r="B29" s="594"/>
      <c r="C29" s="595"/>
      <c r="D29" s="602" t="s">
        <v>185</v>
      </c>
      <c r="E29" s="603"/>
      <c r="F29" s="604"/>
      <c r="G29" s="605"/>
      <c r="H29" s="605"/>
      <c r="I29" s="605"/>
      <c r="J29" s="605"/>
      <c r="K29" s="605"/>
      <c r="L29" s="605"/>
      <c r="M29" s="606"/>
      <c r="N29" s="47" t="s">
        <v>186</v>
      </c>
      <c r="O29" s="48"/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187</v>
      </c>
      <c r="E30" s="603"/>
      <c r="F30" s="604"/>
      <c r="G30" s="605"/>
      <c r="H30" s="605"/>
      <c r="I30" s="605"/>
      <c r="J30" s="605"/>
      <c r="K30" s="605"/>
      <c r="L30" s="605"/>
      <c r="M30" s="606"/>
      <c r="N30" s="47" t="s">
        <v>186</v>
      </c>
      <c r="O30" s="48"/>
      <c r="P30" s="48"/>
      <c r="Q30" s="48"/>
      <c r="R30" s="48"/>
      <c r="S30" s="49"/>
    </row>
    <row r="31" spans="1:19" ht="25.15" customHeight="1" x14ac:dyDescent="0.3">
      <c r="A31" s="596"/>
      <c r="B31" s="597"/>
      <c r="C31" s="598"/>
      <c r="D31" s="602" t="s">
        <v>129</v>
      </c>
      <c r="E31" s="603"/>
      <c r="F31" s="604"/>
      <c r="G31" s="605"/>
      <c r="H31" s="605"/>
      <c r="I31" s="605"/>
      <c r="J31" s="605"/>
      <c r="K31" s="605"/>
      <c r="L31" s="605"/>
      <c r="M31" s="606"/>
      <c r="N31" s="47" t="s">
        <v>186</v>
      </c>
      <c r="O31" s="48"/>
      <c r="P31" s="48"/>
      <c r="Q31" s="48"/>
      <c r="R31" s="48"/>
      <c r="S31" s="49"/>
    </row>
    <row r="32" spans="1:19" ht="25.15" customHeight="1" x14ac:dyDescent="0.3">
      <c r="A32" s="596"/>
      <c r="B32" s="597"/>
      <c r="C32" s="598"/>
      <c r="D32" s="602" t="s">
        <v>188</v>
      </c>
      <c r="E32" s="603"/>
      <c r="F32" s="604"/>
      <c r="G32" s="605"/>
      <c r="H32" s="605"/>
      <c r="I32" s="605"/>
      <c r="J32" s="605"/>
      <c r="K32" s="605"/>
      <c r="L32" s="605"/>
      <c r="M32" s="606"/>
      <c r="N32" s="47" t="s">
        <v>186</v>
      </c>
      <c r="O32" s="48"/>
      <c r="P32" s="48"/>
      <c r="Q32" s="48"/>
      <c r="R32" s="48"/>
      <c r="S32" s="49"/>
    </row>
    <row r="33" spans="1:19" ht="25.15" customHeight="1" x14ac:dyDescent="0.3">
      <c r="A33" s="599"/>
      <c r="B33" s="600"/>
      <c r="C33" s="601"/>
      <c r="D33" s="602" t="s">
        <v>189</v>
      </c>
      <c r="E33" s="603"/>
      <c r="F33" s="604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6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948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74" t="s">
        <v>17</v>
      </c>
      <c r="C6" s="79" t="s">
        <v>853</v>
      </c>
      <c r="D6" s="40" t="s">
        <v>495</v>
      </c>
      <c r="E6" s="40" t="s">
        <v>279</v>
      </c>
      <c r="F6" s="40">
        <v>1.3</v>
      </c>
      <c r="G6" s="80" t="s">
        <v>715</v>
      </c>
      <c r="H6" s="96" t="s">
        <v>854</v>
      </c>
      <c r="I6" s="50" t="s">
        <v>717</v>
      </c>
      <c r="J6" s="72">
        <v>2</v>
      </c>
      <c r="K6" s="72">
        <v>3</v>
      </c>
      <c r="L6" s="40">
        <f t="shared" ref="L6:L21" si="0">J6*K6</f>
        <v>6</v>
      </c>
      <c r="M6" s="81" t="s">
        <v>718</v>
      </c>
      <c r="N6" s="70">
        <v>1</v>
      </c>
      <c r="O6" s="70">
        <v>3</v>
      </c>
      <c r="P6" s="40">
        <f t="shared" ref="P6:P21" si="1">N6*O6</f>
        <v>3</v>
      </c>
      <c r="Q6" s="40" t="s">
        <v>269</v>
      </c>
      <c r="R6" s="40" t="s">
        <v>947</v>
      </c>
      <c r="S6" s="40" t="s">
        <v>270</v>
      </c>
    </row>
    <row r="7" spans="1:19" ht="52.9" customHeight="1" x14ac:dyDescent="0.3">
      <c r="A7" s="2">
        <v>2</v>
      </c>
      <c r="B7" s="74" t="s">
        <v>17</v>
      </c>
      <c r="C7" s="79" t="s">
        <v>855</v>
      </c>
      <c r="D7" s="40" t="s">
        <v>720</v>
      </c>
      <c r="E7" s="40" t="s">
        <v>279</v>
      </c>
      <c r="F7" s="40">
        <v>1.3</v>
      </c>
      <c r="G7" s="81" t="s">
        <v>715</v>
      </c>
      <c r="H7" s="96" t="s">
        <v>854</v>
      </c>
      <c r="I7" s="50" t="s">
        <v>717</v>
      </c>
      <c r="J7" s="72">
        <v>2</v>
      </c>
      <c r="K7" s="72">
        <v>3</v>
      </c>
      <c r="L7" s="40">
        <f t="shared" si="0"/>
        <v>6</v>
      </c>
      <c r="M7" s="81" t="s">
        <v>722</v>
      </c>
      <c r="N7" s="70">
        <v>2</v>
      </c>
      <c r="O7" s="70">
        <v>2</v>
      </c>
      <c r="P7" s="40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856</v>
      </c>
      <c r="D8" s="40" t="s">
        <v>279</v>
      </c>
      <c r="E8" s="40" t="s">
        <v>279</v>
      </c>
      <c r="F8" s="40">
        <v>4.0999999999999996</v>
      </c>
      <c r="G8" s="81" t="s">
        <v>724</v>
      </c>
      <c r="H8" s="96" t="s">
        <v>857</v>
      </c>
      <c r="I8" s="50" t="s">
        <v>726</v>
      </c>
      <c r="J8" s="75">
        <v>2</v>
      </c>
      <c r="K8" s="75">
        <v>2</v>
      </c>
      <c r="L8" s="40">
        <f t="shared" si="0"/>
        <v>4</v>
      </c>
      <c r="M8" s="81" t="s">
        <v>727</v>
      </c>
      <c r="N8" s="70">
        <v>2</v>
      </c>
      <c r="O8" s="70">
        <v>1</v>
      </c>
      <c r="P8" s="40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858</v>
      </c>
      <c r="D9" s="40" t="s">
        <v>279</v>
      </c>
      <c r="E9" s="40" t="s">
        <v>279</v>
      </c>
      <c r="F9" s="40">
        <v>4.2</v>
      </c>
      <c r="G9" s="81" t="s">
        <v>724</v>
      </c>
      <c r="H9" s="96" t="s">
        <v>859</v>
      </c>
      <c r="I9" s="50" t="s">
        <v>726</v>
      </c>
      <c r="J9" s="75">
        <v>2</v>
      </c>
      <c r="K9" s="75">
        <v>2</v>
      </c>
      <c r="L9" s="40">
        <f t="shared" si="0"/>
        <v>4</v>
      </c>
      <c r="M9" s="81" t="s">
        <v>730</v>
      </c>
      <c r="N9" s="70">
        <v>2</v>
      </c>
      <c r="O9" s="70">
        <v>1</v>
      </c>
      <c r="P9" s="40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860</v>
      </c>
      <c r="D10" s="40" t="s">
        <v>845</v>
      </c>
      <c r="E10" s="40" t="s">
        <v>861</v>
      </c>
      <c r="F10" s="40">
        <v>3.4</v>
      </c>
      <c r="G10" s="81" t="s">
        <v>715</v>
      </c>
      <c r="H10" s="96" t="s">
        <v>862</v>
      </c>
      <c r="I10" s="50" t="s">
        <v>726</v>
      </c>
      <c r="J10" s="75">
        <v>2</v>
      </c>
      <c r="K10" s="75">
        <v>2</v>
      </c>
      <c r="L10" s="40">
        <f t="shared" si="0"/>
        <v>4</v>
      </c>
      <c r="M10" s="81" t="s">
        <v>863</v>
      </c>
      <c r="N10" s="70">
        <v>1</v>
      </c>
      <c r="O10" s="70">
        <v>2</v>
      </c>
      <c r="P10" s="40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864</v>
      </c>
      <c r="D11" s="40" t="s">
        <v>845</v>
      </c>
      <c r="E11" s="40" t="s">
        <v>861</v>
      </c>
      <c r="F11" s="40">
        <v>1.3</v>
      </c>
      <c r="G11" s="81" t="s">
        <v>715</v>
      </c>
      <c r="H11" s="96" t="s">
        <v>865</v>
      </c>
      <c r="I11" s="50" t="s">
        <v>866</v>
      </c>
      <c r="J11" s="75">
        <v>2</v>
      </c>
      <c r="K11" s="75">
        <v>3</v>
      </c>
      <c r="L11" s="40">
        <f t="shared" si="0"/>
        <v>6</v>
      </c>
      <c r="M11" s="81" t="s">
        <v>867</v>
      </c>
      <c r="N11" s="70">
        <v>2</v>
      </c>
      <c r="O11" s="70">
        <v>1</v>
      </c>
      <c r="P11" s="40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868</v>
      </c>
      <c r="D12" s="40" t="s">
        <v>845</v>
      </c>
      <c r="E12" s="40" t="s">
        <v>861</v>
      </c>
      <c r="F12" s="40">
        <v>7.3</v>
      </c>
      <c r="G12" s="81" t="s">
        <v>715</v>
      </c>
      <c r="H12" s="96" t="s">
        <v>862</v>
      </c>
      <c r="I12" s="50" t="s">
        <v>726</v>
      </c>
      <c r="J12" s="75">
        <v>2</v>
      </c>
      <c r="K12" s="75">
        <v>2</v>
      </c>
      <c r="L12" s="40">
        <f t="shared" si="0"/>
        <v>4</v>
      </c>
      <c r="M12" s="81" t="s">
        <v>863</v>
      </c>
      <c r="N12" s="70">
        <v>1</v>
      </c>
      <c r="O12" s="70">
        <v>2</v>
      </c>
      <c r="P12" s="40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869</v>
      </c>
      <c r="D13" s="40" t="s">
        <v>845</v>
      </c>
      <c r="E13" s="40" t="s">
        <v>861</v>
      </c>
      <c r="F13" s="40">
        <v>3.4</v>
      </c>
      <c r="G13" s="81" t="s">
        <v>715</v>
      </c>
      <c r="H13" s="96" t="s">
        <v>865</v>
      </c>
      <c r="I13" s="50" t="s">
        <v>870</v>
      </c>
      <c r="J13" s="77">
        <v>2</v>
      </c>
      <c r="K13" s="77">
        <v>3</v>
      </c>
      <c r="L13" s="40">
        <f t="shared" si="0"/>
        <v>6</v>
      </c>
      <c r="M13" s="81" t="s">
        <v>871</v>
      </c>
      <c r="N13" s="76">
        <v>1</v>
      </c>
      <c r="O13" s="76">
        <v>3</v>
      </c>
      <c r="P13" s="40">
        <f t="shared" si="1"/>
        <v>3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872</v>
      </c>
      <c r="D14" s="40" t="s">
        <v>569</v>
      </c>
      <c r="E14" s="40" t="s">
        <v>861</v>
      </c>
      <c r="F14" s="40">
        <v>1.3</v>
      </c>
      <c r="G14" s="81" t="s">
        <v>732</v>
      </c>
      <c r="H14" s="96" t="s">
        <v>873</v>
      </c>
      <c r="I14" s="50" t="s">
        <v>874</v>
      </c>
      <c r="J14" s="75">
        <v>3</v>
      </c>
      <c r="K14" s="75">
        <v>1</v>
      </c>
      <c r="L14" s="40">
        <f t="shared" si="0"/>
        <v>3</v>
      </c>
      <c r="M14" s="81" t="s">
        <v>875</v>
      </c>
      <c r="N14" s="70">
        <v>2</v>
      </c>
      <c r="O14" s="70">
        <v>1</v>
      </c>
      <c r="P14" s="40">
        <f t="shared" si="1"/>
        <v>2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876</v>
      </c>
      <c r="D15" s="40" t="s">
        <v>569</v>
      </c>
      <c r="E15" s="40" t="s">
        <v>861</v>
      </c>
      <c r="F15" s="40">
        <v>1.1000000000000001</v>
      </c>
      <c r="G15" s="81" t="s">
        <v>741</v>
      </c>
      <c r="H15" s="96" t="s">
        <v>877</v>
      </c>
      <c r="I15" s="50" t="s">
        <v>878</v>
      </c>
      <c r="J15" s="77">
        <v>3</v>
      </c>
      <c r="K15" s="77">
        <v>1</v>
      </c>
      <c r="L15" s="40">
        <f t="shared" si="0"/>
        <v>3</v>
      </c>
      <c r="M15" s="81" t="s">
        <v>879</v>
      </c>
      <c r="N15" s="76">
        <v>2</v>
      </c>
      <c r="O15" s="76">
        <v>1</v>
      </c>
      <c r="P15" s="40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880</v>
      </c>
      <c r="D16" s="40" t="s">
        <v>569</v>
      </c>
      <c r="E16" s="40" t="s">
        <v>861</v>
      </c>
      <c r="F16" s="40">
        <v>5.5</v>
      </c>
      <c r="G16" s="81" t="s">
        <v>741</v>
      </c>
      <c r="H16" s="96" t="s">
        <v>159</v>
      </c>
      <c r="I16" s="50" t="s">
        <v>734</v>
      </c>
      <c r="J16" s="75">
        <v>3</v>
      </c>
      <c r="K16" s="75">
        <v>1</v>
      </c>
      <c r="L16" s="40">
        <f t="shared" si="0"/>
        <v>3</v>
      </c>
      <c r="M16" s="81" t="s">
        <v>743</v>
      </c>
      <c r="N16" s="70">
        <v>2</v>
      </c>
      <c r="O16" s="70">
        <v>1</v>
      </c>
      <c r="P16" s="40">
        <f t="shared" si="1"/>
        <v>2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881</v>
      </c>
      <c r="D17" s="40" t="s">
        <v>882</v>
      </c>
      <c r="E17" s="40" t="s">
        <v>861</v>
      </c>
      <c r="F17" s="40">
        <v>1.3</v>
      </c>
      <c r="G17" s="81" t="s">
        <v>715</v>
      </c>
      <c r="H17" s="96" t="s">
        <v>862</v>
      </c>
      <c r="I17" s="50" t="s">
        <v>726</v>
      </c>
      <c r="J17" s="77">
        <v>2</v>
      </c>
      <c r="K17" s="77">
        <v>3</v>
      </c>
      <c r="L17" s="40">
        <f t="shared" si="0"/>
        <v>6</v>
      </c>
      <c r="M17" s="81" t="s">
        <v>722</v>
      </c>
      <c r="N17" s="76">
        <v>1</v>
      </c>
      <c r="O17" s="76">
        <v>3</v>
      </c>
      <c r="P17" s="40">
        <f t="shared" si="1"/>
        <v>3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883</v>
      </c>
      <c r="D18" s="40" t="s">
        <v>882</v>
      </c>
      <c r="E18" s="40" t="s">
        <v>861</v>
      </c>
      <c r="F18" s="40">
        <v>7.2</v>
      </c>
      <c r="G18" s="80" t="s">
        <v>715</v>
      </c>
      <c r="H18" s="96" t="s">
        <v>865</v>
      </c>
      <c r="I18" s="50" t="s">
        <v>717</v>
      </c>
      <c r="J18" s="77">
        <v>2</v>
      </c>
      <c r="K18" s="77">
        <v>3</v>
      </c>
      <c r="L18" s="40">
        <f t="shared" si="0"/>
        <v>6</v>
      </c>
      <c r="M18" s="80" t="s">
        <v>718</v>
      </c>
      <c r="N18" s="76">
        <v>1</v>
      </c>
      <c r="O18" s="76">
        <v>3</v>
      </c>
      <c r="P18" s="40">
        <f t="shared" si="1"/>
        <v>3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884</v>
      </c>
      <c r="D19" s="40" t="s">
        <v>882</v>
      </c>
      <c r="E19" s="40" t="s">
        <v>861</v>
      </c>
      <c r="F19" s="2">
        <v>3.4</v>
      </c>
      <c r="G19" s="91" t="s">
        <v>732</v>
      </c>
      <c r="H19" s="96" t="s">
        <v>885</v>
      </c>
      <c r="I19" s="92" t="s">
        <v>717</v>
      </c>
      <c r="J19" s="77">
        <v>2</v>
      </c>
      <c r="K19" s="77">
        <v>3</v>
      </c>
      <c r="L19" s="40">
        <f t="shared" si="0"/>
        <v>6</v>
      </c>
      <c r="M19" s="80" t="s">
        <v>886</v>
      </c>
      <c r="N19" s="76">
        <v>1</v>
      </c>
      <c r="O19" s="76">
        <v>3</v>
      </c>
      <c r="P19" s="40">
        <f t="shared" si="1"/>
        <v>3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887</v>
      </c>
      <c r="D20" s="40" t="s">
        <v>845</v>
      </c>
      <c r="E20" s="40" t="s">
        <v>861</v>
      </c>
      <c r="F20" s="40">
        <v>3.2</v>
      </c>
      <c r="G20" s="80" t="s">
        <v>715</v>
      </c>
      <c r="H20" s="96" t="s">
        <v>888</v>
      </c>
      <c r="I20" s="50" t="s">
        <v>889</v>
      </c>
      <c r="J20" s="77">
        <v>3</v>
      </c>
      <c r="K20" s="77">
        <v>2</v>
      </c>
      <c r="L20" s="40">
        <f t="shared" si="0"/>
        <v>6</v>
      </c>
      <c r="M20" s="80" t="s">
        <v>890</v>
      </c>
      <c r="N20" s="76">
        <v>2</v>
      </c>
      <c r="O20" s="76">
        <v>2</v>
      </c>
      <c r="P20" s="40">
        <f t="shared" si="1"/>
        <v>4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891</v>
      </c>
      <c r="D21" s="40" t="s">
        <v>892</v>
      </c>
      <c r="E21" s="40" t="s">
        <v>861</v>
      </c>
      <c r="F21" s="40">
        <v>3.3</v>
      </c>
      <c r="G21" s="81" t="s">
        <v>715</v>
      </c>
      <c r="H21" s="96" t="s">
        <v>865</v>
      </c>
      <c r="I21" s="50" t="s">
        <v>717</v>
      </c>
      <c r="J21" s="77">
        <v>2</v>
      </c>
      <c r="K21" s="77">
        <v>3</v>
      </c>
      <c r="L21" s="40">
        <f t="shared" si="0"/>
        <v>6</v>
      </c>
      <c r="M21" s="81" t="s">
        <v>722</v>
      </c>
      <c r="N21" s="76">
        <v>1</v>
      </c>
      <c r="O21" s="76">
        <v>3</v>
      </c>
      <c r="P21" s="40">
        <f t="shared" si="1"/>
        <v>3</v>
      </c>
      <c r="Q21" s="73"/>
      <c r="R21" s="73"/>
      <c r="S21" s="73"/>
    </row>
    <row r="22" spans="1:19" ht="52.9" customHeight="1" x14ac:dyDescent="0.3">
      <c r="A22" s="2">
        <v>17</v>
      </c>
      <c r="B22" s="74" t="s">
        <v>226</v>
      </c>
      <c r="C22" s="79" t="s">
        <v>893</v>
      </c>
      <c r="D22" s="40" t="s">
        <v>894</v>
      </c>
      <c r="E22" s="40" t="s">
        <v>861</v>
      </c>
      <c r="F22" s="40">
        <v>1.5</v>
      </c>
      <c r="G22" s="80" t="s">
        <v>715</v>
      </c>
      <c r="H22" s="96" t="s">
        <v>854</v>
      </c>
      <c r="I22" s="50" t="s">
        <v>717</v>
      </c>
      <c r="J22" s="77">
        <v>2</v>
      </c>
      <c r="K22" s="77">
        <v>3</v>
      </c>
      <c r="L22" s="40">
        <f>J22*K22</f>
        <v>6</v>
      </c>
      <c r="M22" s="80" t="s">
        <v>722</v>
      </c>
      <c r="N22" s="76">
        <v>1</v>
      </c>
      <c r="O22" s="76">
        <v>3</v>
      </c>
      <c r="P22" s="40">
        <f>N22*O22</f>
        <v>3</v>
      </c>
      <c r="Q22" s="82"/>
      <c r="R22" s="73"/>
      <c r="S22" s="73"/>
    </row>
    <row r="23" spans="1:19" ht="52.9" customHeight="1" x14ac:dyDescent="0.3">
      <c r="A23" s="2">
        <v>18</v>
      </c>
      <c r="B23" s="74" t="s">
        <v>226</v>
      </c>
      <c r="C23" s="79" t="s">
        <v>895</v>
      </c>
      <c r="D23" s="40" t="s">
        <v>845</v>
      </c>
      <c r="E23" s="40" t="s">
        <v>861</v>
      </c>
      <c r="F23" s="40"/>
      <c r="G23" s="80" t="s">
        <v>732</v>
      </c>
      <c r="H23" s="96" t="s">
        <v>873</v>
      </c>
      <c r="I23" s="50" t="s">
        <v>866</v>
      </c>
      <c r="J23" s="77">
        <v>2</v>
      </c>
      <c r="K23" s="77">
        <v>3</v>
      </c>
      <c r="L23" s="40">
        <f t="shared" ref="L23:L40" si="2">J23*K23</f>
        <v>6</v>
      </c>
      <c r="M23" s="80" t="s">
        <v>867</v>
      </c>
      <c r="N23" s="76">
        <v>1</v>
      </c>
      <c r="O23" s="76">
        <v>3</v>
      </c>
      <c r="P23" s="40">
        <f t="shared" ref="P23:P40" si="3">N23*O23</f>
        <v>3</v>
      </c>
      <c r="Q23" s="82"/>
      <c r="R23" s="73"/>
      <c r="S23" s="73"/>
    </row>
    <row r="24" spans="1:19" ht="52.9" customHeight="1" x14ac:dyDescent="0.3">
      <c r="A24" s="2">
        <v>19</v>
      </c>
      <c r="B24" s="74" t="s">
        <v>226</v>
      </c>
      <c r="C24" s="79" t="s">
        <v>896</v>
      </c>
      <c r="D24" s="40" t="s">
        <v>882</v>
      </c>
      <c r="E24" s="40" t="s">
        <v>861</v>
      </c>
      <c r="F24" s="40"/>
      <c r="G24" s="80" t="s">
        <v>715</v>
      </c>
      <c r="H24" s="96" t="s">
        <v>862</v>
      </c>
      <c r="I24" s="50" t="s">
        <v>726</v>
      </c>
      <c r="J24" s="77">
        <v>3</v>
      </c>
      <c r="K24" s="77">
        <v>2</v>
      </c>
      <c r="L24" s="40">
        <f t="shared" si="2"/>
        <v>6</v>
      </c>
      <c r="M24" s="80" t="s">
        <v>722</v>
      </c>
      <c r="N24" s="76">
        <v>1</v>
      </c>
      <c r="O24" s="76">
        <v>2</v>
      </c>
      <c r="P24" s="40">
        <f t="shared" si="3"/>
        <v>2</v>
      </c>
      <c r="Q24" s="82"/>
      <c r="R24" s="73"/>
      <c r="S24" s="73"/>
    </row>
    <row r="25" spans="1:19" ht="52.9" customHeight="1" x14ac:dyDescent="0.3">
      <c r="A25" s="2">
        <v>20</v>
      </c>
      <c r="B25" s="74" t="s">
        <v>226</v>
      </c>
      <c r="C25" s="79" t="s">
        <v>897</v>
      </c>
      <c r="D25" s="40" t="s">
        <v>882</v>
      </c>
      <c r="E25" s="40" t="s">
        <v>861</v>
      </c>
      <c r="F25" s="40"/>
      <c r="G25" s="80" t="s">
        <v>715</v>
      </c>
      <c r="H25" s="96" t="s">
        <v>865</v>
      </c>
      <c r="I25" s="50" t="s">
        <v>717</v>
      </c>
      <c r="J25" s="77">
        <v>2</v>
      </c>
      <c r="K25" s="77">
        <v>3</v>
      </c>
      <c r="L25" s="40">
        <f t="shared" si="2"/>
        <v>6</v>
      </c>
      <c r="M25" s="80" t="s">
        <v>718</v>
      </c>
      <c r="N25" s="76">
        <v>1</v>
      </c>
      <c r="O25" s="76">
        <v>3</v>
      </c>
      <c r="P25" s="40">
        <f t="shared" si="3"/>
        <v>3</v>
      </c>
      <c r="Q25" s="82"/>
      <c r="R25" s="73"/>
      <c r="S25" s="73"/>
    </row>
    <row r="26" spans="1:19" ht="52.9" customHeight="1" x14ac:dyDescent="0.3">
      <c r="A26" s="2">
        <v>21</v>
      </c>
      <c r="B26" s="74" t="s">
        <v>226</v>
      </c>
      <c r="C26" s="79" t="s">
        <v>898</v>
      </c>
      <c r="D26" s="40" t="s">
        <v>845</v>
      </c>
      <c r="E26" s="40" t="s">
        <v>861</v>
      </c>
      <c r="F26" s="40"/>
      <c r="G26" s="80" t="s">
        <v>732</v>
      </c>
      <c r="H26" s="96" t="s">
        <v>873</v>
      </c>
      <c r="I26" s="50" t="s">
        <v>866</v>
      </c>
      <c r="J26" s="77">
        <v>3</v>
      </c>
      <c r="K26" s="77">
        <v>2</v>
      </c>
      <c r="L26" s="40">
        <f t="shared" si="2"/>
        <v>6</v>
      </c>
      <c r="M26" s="80" t="s">
        <v>867</v>
      </c>
      <c r="N26" s="76">
        <v>1</v>
      </c>
      <c r="O26" s="76">
        <v>2</v>
      </c>
      <c r="P26" s="40">
        <f t="shared" si="3"/>
        <v>2</v>
      </c>
      <c r="Q26" s="82"/>
      <c r="R26" s="73"/>
      <c r="S26" s="73"/>
    </row>
    <row r="27" spans="1:19" ht="52.9" customHeight="1" x14ac:dyDescent="0.3">
      <c r="A27" s="2">
        <v>22</v>
      </c>
      <c r="B27" s="74" t="s">
        <v>226</v>
      </c>
      <c r="C27" s="79" t="s">
        <v>899</v>
      </c>
      <c r="D27" s="40" t="s">
        <v>569</v>
      </c>
      <c r="E27" s="40" t="s">
        <v>861</v>
      </c>
      <c r="F27" s="40"/>
      <c r="G27" s="80" t="s">
        <v>732</v>
      </c>
      <c r="H27" s="96" t="s">
        <v>873</v>
      </c>
      <c r="I27" s="50" t="s">
        <v>874</v>
      </c>
      <c r="J27" s="77">
        <v>3</v>
      </c>
      <c r="K27" s="77">
        <v>2</v>
      </c>
      <c r="L27" s="40">
        <f t="shared" si="2"/>
        <v>6</v>
      </c>
      <c r="M27" s="80" t="s">
        <v>875</v>
      </c>
      <c r="N27" s="76">
        <v>2</v>
      </c>
      <c r="O27" s="76">
        <v>1</v>
      </c>
      <c r="P27" s="40">
        <f t="shared" si="3"/>
        <v>2</v>
      </c>
      <c r="Q27" s="82"/>
      <c r="R27" s="73"/>
      <c r="S27" s="73"/>
    </row>
    <row r="28" spans="1:19" ht="52.9" customHeight="1" x14ac:dyDescent="0.3">
      <c r="A28" s="2">
        <v>23</v>
      </c>
      <c r="B28" s="74" t="s">
        <v>226</v>
      </c>
      <c r="C28" s="79" t="s">
        <v>900</v>
      </c>
      <c r="D28" s="40" t="s">
        <v>901</v>
      </c>
      <c r="E28" s="40" t="s">
        <v>861</v>
      </c>
      <c r="F28" s="40"/>
      <c r="G28" s="80" t="s">
        <v>715</v>
      </c>
      <c r="H28" s="96" t="s">
        <v>865</v>
      </c>
      <c r="I28" s="50" t="s">
        <v>902</v>
      </c>
      <c r="J28" s="77">
        <v>2</v>
      </c>
      <c r="K28" s="77">
        <v>3</v>
      </c>
      <c r="L28" s="40">
        <f t="shared" si="2"/>
        <v>6</v>
      </c>
      <c r="M28" s="80" t="s">
        <v>722</v>
      </c>
      <c r="N28" s="76">
        <v>1</v>
      </c>
      <c r="O28" s="76">
        <v>3</v>
      </c>
      <c r="P28" s="40">
        <f t="shared" si="3"/>
        <v>3</v>
      </c>
      <c r="Q28" s="82"/>
      <c r="R28" s="73"/>
      <c r="S28" s="73"/>
    </row>
    <row r="29" spans="1:19" ht="52.9" customHeight="1" x14ac:dyDescent="0.3">
      <c r="A29" s="2">
        <v>24</v>
      </c>
      <c r="B29" s="74" t="s">
        <v>226</v>
      </c>
      <c r="C29" s="79" t="s">
        <v>903</v>
      </c>
      <c r="D29" s="40" t="s">
        <v>901</v>
      </c>
      <c r="E29" s="40" t="s">
        <v>861</v>
      </c>
      <c r="F29" s="40"/>
      <c r="G29" s="80" t="s">
        <v>715</v>
      </c>
      <c r="H29" s="96" t="s">
        <v>904</v>
      </c>
      <c r="I29" s="50" t="s">
        <v>889</v>
      </c>
      <c r="J29" s="77">
        <v>2</v>
      </c>
      <c r="K29" s="77">
        <v>3</v>
      </c>
      <c r="L29" s="40">
        <f t="shared" si="2"/>
        <v>6</v>
      </c>
      <c r="M29" s="80" t="s">
        <v>905</v>
      </c>
      <c r="N29" s="76">
        <v>2</v>
      </c>
      <c r="O29" s="76">
        <v>2</v>
      </c>
      <c r="P29" s="40">
        <f t="shared" si="3"/>
        <v>4</v>
      </c>
      <c r="Q29" s="82"/>
      <c r="R29" s="73"/>
      <c r="S29" s="73"/>
    </row>
    <row r="30" spans="1:19" ht="52.9" customHeight="1" x14ac:dyDescent="0.3">
      <c r="A30" s="2">
        <v>25</v>
      </c>
      <c r="B30" s="74" t="s">
        <v>226</v>
      </c>
      <c r="C30" s="79" t="s">
        <v>906</v>
      </c>
      <c r="D30" s="40" t="s">
        <v>799</v>
      </c>
      <c r="E30" s="40" t="s">
        <v>861</v>
      </c>
      <c r="F30" s="40"/>
      <c r="G30" s="80" t="s">
        <v>732</v>
      </c>
      <c r="H30" s="96" t="s">
        <v>873</v>
      </c>
      <c r="I30" s="50" t="s">
        <v>907</v>
      </c>
      <c r="J30" s="77">
        <v>3</v>
      </c>
      <c r="K30" s="77">
        <v>2</v>
      </c>
      <c r="L30" s="40">
        <f t="shared" si="2"/>
        <v>6</v>
      </c>
      <c r="M30" s="80" t="s">
        <v>875</v>
      </c>
      <c r="N30" s="76">
        <v>2</v>
      </c>
      <c r="O30" s="76">
        <v>1</v>
      </c>
      <c r="P30" s="40">
        <f t="shared" si="3"/>
        <v>2</v>
      </c>
      <c r="Q30" s="82"/>
      <c r="R30" s="73"/>
      <c r="S30" s="73"/>
    </row>
    <row r="31" spans="1:19" ht="52.9" customHeight="1" x14ac:dyDescent="0.3">
      <c r="A31" s="2">
        <v>26</v>
      </c>
      <c r="B31" s="74" t="s">
        <v>226</v>
      </c>
      <c r="C31" s="79" t="s">
        <v>908</v>
      </c>
      <c r="D31" s="40" t="s">
        <v>845</v>
      </c>
      <c r="E31" s="40" t="s">
        <v>861</v>
      </c>
      <c r="F31" s="40"/>
      <c r="G31" s="80" t="s">
        <v>732</v>
      </c>
      <c r="H31" s="96" t="s">
        <v>909</v>
      </c>
      <c r="I31" s="50" t="s">
        <v>866</v>
      </c>
      <c r="J31" s="77">
        <v>2</v>
      </c>
      <c r="K31" s="77">
        <v>3</v>
      </c>
      <c r="L31" s="40">
        <f t="shared" si="2"/>
        <v>6</v>
      </c>
      <c r="M31" s="80" t="s">
        <v>867</v>
      </c>
      <c r="N31" s="76">
        <v>2</v>
      </c>
      <c r="O31" s="76">
        <v>1</v>
      </c>
      <c r="P31" s="40">
        <f t="shared" si="3"/>
        <v>2</v>
      </c>
      <c r="Q31" s="82"/>
      <c r="R31" s="73"/>
      <c r="S31" s="73"/>
    </row>
    <row r="32" spans="1:19" ht="52.9" customHeight="1" x14ac:dyDescent="0.3">
      <c r="A32" s="2">
        <v>27</v>
      </c>
      <c r="B32" s="74" t="s">
        <v>226</v>
      </c>
      <c r="C32" s="79" t="s">
        <v>910</v>
      </c>
      <c r="D32" s="40" t="s">
        <v>845</v>
      </c>
      <c r="E32" s="40" t="s">
        <v>861</v>
      </c>
      <c r="F32" s="40"/>
      <c r="G32" s="80" t="s">
        <v>732</v>
      </c>
      <c r="H32" s="96" t="s">
        <v>873</v>
      </c>
      <c r="I32" s="50" t="s">
        <v>866</v>
      </c>
      <c r="J32" s="77">
        <v>3</v>
      </c>
      <c r="K32" s="77">
        <v>2</v>
      </c>
      <c r="L32" s="40">
        <f t="shared" si="2"/>
        <v>6</v>
      </c>
      <c r="M32" s="80" t="s">
        <v>867</v>
      </c>
      <c r="N32" s="76">
        <v>2</v>
      </c>
      <c r="O32" s="76">
        <v>1</v>
      </c>
      <c r="P32" s="40">
        <f t="shared" si="3"/>
        <v>2</v>
      </c>
      <c r="Q32" s="82"/>
      <c r="R32" s="73"/>
      <c r="S32" s="73"/>
    </row>
    <row r="33" spans="1:19" ht="52.9" customHeight="1" x14ac:dyDescent="0.3">
      <c r="A33" s="2">
        <v>28</v>
      </c>
      <c r="B33" s="74" t="s">
        <v>226</v>
      </c>
      <c r="C33" s="79" t="s">
        <v>911</v>
      </c>
      <c r="D33" s="40" t="s">
        <v>845</v>
      </c>
      <c r="E33" s="40" t="s">
        <v>861</v>
      </c>
      <c r="F33" s="40"/>
      <c r="G33" s="80" t="s">
        <v>715</v>
      </c>
      <c r="H33" s="96" t="s">
        <v>862</v>
      </c>
      <c r="I33" s="50" t="s">
        <v>726</v>
      </c>
      <c r="J33" s="77">
        <v>3</v>
      </c>
      <c r="K33" s="77">
        <v>2</v>
      </c>
      <c r="L33" s="40">
        <f t="shared" si="2"/>
        <v>6</v>
      </c>
      <c r="M33" s="80" t="s">
        <v>722</v>
      </c>
      <c r="N33" s="76">
        <v>1</v>
      </c>
      <c r="O33" s="76">
        <v>3</v>
      </c>
      <c r="P33" s="40">
        <f t="shared" si="3"/>
        <v>3</v>
      </c>
      <c r="Q33" s="82"/>
      <c r="R33" s="73"/>
      <c r="S33" s="73"/>
    </row>
    <row r="34" spans="1:19" ht="52.9" customHeight="1" x14ac:dyDescent="0.3">
      <c r="A34" s="2">
        <v>29</v>
      </c>
      <c r="B34" s="74" t="s">
        <v>226</v>
      </c>
      <c r="C34" s="79" t="s">
        <v>912</v>
      </c>
      <c r="D34" s="40" t="s">
        <v>845</v>
      </c>
      <c r="E34" s="40" t="s">
        <v>861</v>
      </c>
      <c r="F34" s="40"/>
      <c r="G34" s="80" t="s">
        <v>732</v>
      </c>
      <c r="H34" s="96" t="s">
        <v>873</v>
      </c>
      <c r="I34" s="50" t="s">
        <v>866</v>
      </c>
      <c r="J34" s="77">
        <v>3</v>
      </c>
      <c r="K34" s="77">
        <v>2</v>
      </c>
      <c r="L34" s="40">
        <f t="shared" si="2"/>
        <v>6</v>
      </c>
      <c r="M34" s="80" t="s">
        <v>913</v>
      </c>
      <c r="N34" s="76">
        <v>1</v>
      </c>
      <c r="O34" s="76">
        <v>2</v>
      </c>
      <c r="P34" s="40">
        <f t="shared" si="3"/>
        <v>2</v>
      </c>
      <c r="Q34" s="82"/>
      <c r="R34" s="73"/>
      <c r="S34" s="73"/>
    </row>
    <row r="35" spans="1:19" ht="52.9" customHeight="1" x14ac:dyDescent="0.3">
      <c r="A35" s="2">
        <v>30</v>
      </c>
      <c r="B35" s="74" t="s">
        <v>226</v>
      </c>
      <c r="C35" s="79" t="s">
        <v>914</v>
      </c>
      <c r="D35" s="40" t="s">
        <v>845</v>
      </c>
      <c r="E35" s="40" t="s">
        <v>861</v>
      </c>
      <c r="F35" s="40"/>
      <c r="G35" s="80" t="s">
        <v>732</v>
      </c>
      <c r="H35" s="96" t="s">
        <v>873</v>
      </c>
      <c r="I35" s="50" t="s">
        <v>866</v>
      </c>
      <c r="J35" s="77">
        <v>2</v>
      </c>
      <c r="K35" s="77">
        <v>3</v>
      </c>
      <c r="L35" s="40">
        <f t="shared" si="2"/>
        <v>6</v>
      </c>
      <c r="M35" s="80" t="s">
        <v>867</v>
      </c>
      <c r="N35" s="76">
        <v>2</v>
      </c>
      <c r="O35" s="76">
        <v>2</v>
      </c>
      <c r="P35" s="40">
        <f t="shared" si="3"/>
        <v>4</v>
      </c>
      <c r="Q35" s="82"/>
      <c r="R35" s="73"/>
      <c r="S35" s="73"/>
    </row>
    <row r="36" spans="1:19" ht="52.9" customHeight="1" x14ac:dyDescent="0.3">
      <c r="A36" s="2">
        <v>31</v>
      </c>
      <c r="B36" s="74" t="s">
        <v>226</v>
      </c>
      <c r="C36" s="79" t="s">
        <v>915</v>
      </c>
      <c r="D36" s="40" t="s">
        <v>845</v>
      </c>
      <c r="E36" s="40" t="s">
        <v>861</v>
      </c>
      <c r="F36" s="40"/>
      <c r="G36" s="80" t="s">
        <v>732</v>
      </c>
      <c r="H36" s="96" t="s">
        <v>873</v>
      </c>
      <c r="I36" s="50" t="s">
        <v>866</v>
      </c>
      <c r="J36" s="77">
        <v>2</v>
      </c>
      <c r="K36" s="77">
        <v>3</v>
      </c>
      <c r="L36" s="40">
        <f t="shared" si="2"/>
        <v>6</v>
      </c>
      <c r="M36" s="80" t="s">
        <v>916</v>
      </c>
      <c r="N36" s="76">
        <v>1</v>
      </c>
      <c r="O36" s="76">
        <v>2</v>
      </c>
      <c r="P36" s="40">
        <f t="shared" si="3"/>
        <v>2</v>
      </c>
      <c r="Q36" s="82"/>
      <c r="R36" s="73"/>
      <c r="S36" s="73"/>
    </row>
    <row r="37" spans="1:19" ht="52.9" customHeight="1" x14ac:dyDescent="0.3">
      <c r="A37" s="2">
        <v>32</v>
      </c>
      <c r="B37" s="74" t="s">
        <v>226</v>
      </c>
      <c r="C37" s="79" t="s">
        <v>917</v>
      </c>
      <c r="D37" s="40" t="s">
        <v>569</v>
      </c>
      <c r="E37" s="40" t="s">
        <v>861</v>
      </c>
      <c r="F37" s="40"/>
      <c r="G37" s="80" t="s">
        <v>741</v>
      </c>
      <c r="H37" s="96" t="s">
        <v>918</v>
      </c>
      <c r="I37" s="50" t="s">
        <v>764</v>
      </c>
      <c r="J37" s="77">
        <v>3</v>
      </c>
      <c r="K37" s="77">
        <v>1</v>
      </c>
      <c r="L37" s="40">
        <f t="shared" si="2"/>
        <v>3</v>
      </c>
      <c r="M37" s="80" t="s">
        <v>765</v>
      </c>
      <c r="N37" s="76">
        <v>2</v>
      </c>
      <c r="O37" s="76">
        <v>1</v>
      </c>
      <c r="P37" s="40">
        <f t="shared" si="3"/>
        <v>2</v>
      </c>
      <c r="Q37" s="82"/>
      <c r="R37" s="73"/>
      <c r="S37" s="73"/>
    </row>
    <row r="38" spans="1:19" ht="52.9" customHeight="1" x14ac:dyDescent="0.3">
      <c r="A38" s="2">
        <v>33</v>
      </c>
      <c r="B38" s="74" t="s">
        <v>226</v>
      </c>
      <c r="C38" s="79" t="s">
        <v>919</v>
      </c>
      <c r="D38" s="40" t="s">
        <v>569</v>
      </c>
      <c r="E38" s="40" t="s">
        <v>861</v>
      </c>
      <c r="F38" s="40"/>
      <c r="G38" s="80" t="s">
        <v>732</v>
      </c>
      <c r="H38" s="96" t="s">
        <v>920</v>
      </c>
      <c r="I38" s="50" t="s">
        <v>734</v>
      </c>
      <c r="J38" s="77">
        <v>3</v>
      </c>
      <c r="K38" s="77">
        <v>1</v>
      </c>
      <c r="L38" s="40">
        <f t="shared" si="2"/>
        <v>3</v>
      </c>
      <c r="M38" s="80" t="s">
        <v>768</v>
      </c>
      <c r="N38" s="76">
        <v>2</v>
      </c>
      <c r="O38" s="76">
        <v>1</v>
      </c>
      <c r="P38" s="40">
        <f t="shared" si="3"/>
        <v>2</v>
      </c>
      <c r="Q38" s="82"/>
      <c r="R38" s="73"/>
      <c r="S38" s="73"/>
    </row>
    <row r="39" spans="1:19" ht="52.9" customHeight="1" x14ac:dyDescent="0.3">
      <c r="A39" s="2">
        <v>34</v>
      </c>
      <c r="B39" s="74" t="s">
        <v>226</v>
      </c>
      <c r="C39" s="79" t="s">
        <v>921</v>
      </c>
      <c r="D39" s="40" t="s">
        <v>569</v>
      </c>
      <c r="E39" s="40" t="s">
        <v>861</v>
      </c>
      <c r="F39" s="40"/>
      <c r="G39" s="80" t="s">
        <v>732</v>
      </c>
      <c r="H39" s="96" t="s">
        <v>922</v>
      </c>
      <c r="I39" s="50" t="s">
        <v>734</v>
      </c>
      <c r="J39" s="77">
        <v>3</v>
      </c>
      <c r="K39" s="77">
        <v>1</v>
      </c>
      <c r="L39" s="40">
        <f t="shared" si="2"/>
        <v>3</v>
      </c>
      <c r="M39" s="80" t="s">
        <v>771</v>
      </c>
      <c r="N39" s="76">
        <v>2</v>
      </c>
      <c r="O39" s="76">
        <v>1</v>
      </c>
      <c r="P39" s="40">
        <f t="shared" si="3"/>
        <v>2</v>
      </c>
      <c r="Q39" s="82"/>
      <c r="R39" s="73"/>
      <c r="S39" s="73"/>
    </row>
    <row r="40" spans="1:19" ht="52.9" customHeight="1" x14ac:dyDescent="0.3">
      <c r="A40" s="2">
        <v>35</v>
      </c>
      <c r="B40" s="74" t="s">
        <v>226</v>
      </c>
      <c r="C40" s="79" t="s">
        <v>923</v>
      </c>
      <c r="D40" s="40" t="s">
        <v>861</v>
      </c>
      <c r="E40" s="40" t="s">
        <v>924</v>
      </c>
      <c r="F40" s="40"/>
      <c r="G40" s="80" t="s">
        <v>732</v>
      </c>
      <c r="H40" s="96" t="s">
        <v>141</v>
      </c>
      <c r="I40" s="50" t="s">
        <v>774</v>
      </c>
      <c r="J40" s="77">
        <v>3</v>
      </c>
      <c r="K40" s="77">
        <v>1</v>
      </c>
      <c r="L40" s="40">
        <f t="shared" si="2"/>
        <v>3</v>
      </c>
      <c r="M40" s="80" t="s">
        <v>775</v>
      </c>
      <c r="N40" s="76">
        <v>2</v>
      </c>
      <c r="O40" s="76">
        <v>1</v>
      </c>
      <c r="P40" s="40">
        <f t="shared" si="3"/>
        <v>2</v>
      </c>
      <c r="Q40" s="82"/>
      <c r="R40" s="73"/>
      <c r="S40" s="73"/>
    </row>
    <row r="41" spans="1:19" ht="52.9" customHeight="1" x14ac:dyDescent="0.3">
      <c r="A41" s="2">
        <v>36</v>
      </c>
      <c r="B41" s="74" t="s">
        <v>227</v>
      </c>
      <c r="C41" s="79" t="s">
        <v>1695</v>
      </c>
      <c r="D41" s="40" t="s">
        <v>192</v>
      </c>
      <c r="E41" s="40" t="s">
        <v>279</v>
      </c>
      <c r="F41" s="40">
        <v>1.3</v>
      </c>
      <c r="G41" s="80" t="s">
        <v>53</v>
      </c>
      <c r="H41" s="57" t="s">
        <v>1691</v>
      </c>
      <c r="I41" s="50" t="s">
        <v>1692</v>
      </c>
      <c r="J41" s="40">
        <v>4</v>
      </c>
      <c r="K41" s="40">
        <v>4</v>
      </c>
      <c r="L41" s="40">
        <v>16</v>
      </c>
      <c r="M41" s="50" t="s">
        <v>1693</v>
      </c>
      <c r="N41" s="40">
        <v>2</v>
      </c>
      <c r="O41" s="40">
        <v>2</v>
      </c>
      <c r="P41" s="40">
        <v>4</v>
      </c>
      <c r="Q41" s="73" t="s">
        <v>179</v>
      </c>
      <c r="R41" s="73" t="s">
        <v>1685</v>
      </c>
      <c r="S41" s="73" t="s">
        <v>281</v>
      </c>
    </row>
    <row r="42" spans="1:19" ht="52.9" customHeight="1" x14ac:dyDescent="0.3">
      <c r="A42" s="2">
        <v>37</v>
      </c>
      <c r="B42" s="74" t="s">
        <v>227</v>
      </c>
      <c r="C42" s="79" t="s">
        <v>1657</v>
      </c>
      <c r="D42" s="40" t="s">
        <v>375</v>
      </c>
      <c r="E42" s="40" t="s">
        <v>279</v>
      </c>
      <c r="F42" s="40">
        <v>3.4</v>
      </c>
      <c r="G42" s="80" t="s">
        <v>376</v>
      </c>
      <c r="H42" s="57" t="s">
        <v>377</v>
      </c>
      <c r="I42" s="50" t="s">
        <v>1686</v>
      </c>
      <c r="J42" s="40">
        <v>2</v>
      </c>
      <c r="K42" s="40">
        <v>2</v>
      </c>
      <c r="L42" s="40">
        <v>4</v>
      </c>
      <c r="M42" s="50" t="s">
        <v>1687</v>
      </c>
      <c r="N42" s="40">
        <v>1</v>
      </c>
      <c r="O42" s="40">
        <v>1</v>
      </c>
      <c r="P42" s="40">
        <v>1</v>
      </c>
      <c r="Q42" s="73"/>
      <c r="R42" s="73"/>
      <c r="S42" s="73"/>
    </row>
    <row r="43" spans="1:19" ht="52.9" customHeight="1" x14ac:dyDescent="0.3">
      <c r="A43" s="2">
        <v>38</v>
      </c>
      <c r="B43" s="74" t="s">
        <v>202</v>
      </c>
      <c r="C43" s="79" t="s">
        <v>1696</v>
      </c>
      <c r="D43" s="40" t="s">
        <v>192</v>
      </c>
      <c r="E43" s="40" t="s">
        <v>279</v>
      </c>
      <c r="F43" s="40">
        <v>1.4</v>
      </c>
      <c r="G43" s="80" t="s">
        <v>54</v>
      </c>
      <c r="H43" s="57" t="s">
        <v>381</v>
      </c>
      <c r="I43" s="81" t="s">
        <v>382</v>
      </c>
      <c r="J43" s="40">
        <v>2</v>
      </c>
      <c r="K43" s="40">
        <v>2</v>
      </c>
      <c r="L43" s="40">
        <v>4</v>
      </c>
      <c r="M43" s="81" t="s">
        <v>383</v>
      </c>
      <c r="N43" s="40">
        <v>1</v>
      </c>
      <c r="O43" s="40">
        <v>1</v>
      </c>
      <c r="P43" s="40">
        <v>1</v>
      </c>
      <c r="Q43" s="73"/>
      <c r="R43" s="73"/>
      <c r="S43" s="73"/>
    </row>
    <row r="44" spans="1:19" ht="52.9" customHeight="1" x14ac:dyDescent="0.3">
      <c r="A44" s="2">
        <v>39</v>
      </c>
      <c r="B44" s="74" t="s">
        <v>202</v>
      </c>
      <c r="C44" s="79" t="s">
        <v>384</v>
      </c>
      <c r="D44" s="40" t="s">
        <v>385</v>
      </c>
      <c r="E44" s="40" t="s">
        <v>279</v>
      </c>
      <c r="F44" s="40">
        <v>1.4</v>
      </c>
      <c r="G44" s="80" t="s">
        <v>54</v>
      </c>
      <c r="H44" s="57" t="s">
        <v>386</v>
      </c>
      <c r="I44" s="50" t="s">
        <v>387</v>
      </c>
      <c r="J44" s="40">
        <v>2</v>
      </c>
      <c r="K44" s="40">
        <v>2</v>
      </c>
      <c r="L44" s="40">
        <v>4</v>
      </c>
      <c r="M44" s="81" t="s">
        <v>1689</v>
      </c>
      <c r="N44" s="40">
        <v>1</v>
      </c>
      <c r="O44" s="40">
        <v>1</v>
      </c>
      <c r="P44" s="40">
        <v>1</v>
      </c>
      <c r="Q44" s="73"/>
      <c r="R44" s="73"/>
      <c r="S44" s="73"/>
    </row>
    <row r="45" spans="1:19" ht="25.15" customHeight="1" x14ac:dyDescent="0.3">
      <c r="A45" s="593" t="s">
        <v>184</v>
      </c>
      <c r="B45" s="594"/>
      <c r="C45" s="595"/>
      <c r="D45" s="602" t="s">
        <v>185</v>
      </c>
      <c r="E45" s="603"/>
      <c r="F45" s="604"/>
      <c r="G45" s="605"/>
      <c r="H45" s="605"/>
      <c r="I45" s="605"/>
      <c r="J45" s="605"/>
      <c r="K45" s="605"/>
      <c r="L45" s="605"/>
      <c r="M45" s="606"/>
      <c r="N45" s="47" t="s">
        <v>186</v>
      </c>
      <c r="O45" s="48"/>
      <c r="P45" s="48"/>
      <c r="Q45" s="48"/>
      <c r="R45" s="48"/>
      <c r="S45" s="49"/>
    </row>
    <row r="46" spans="1:19" ht="25.15" customHeight="1" x14ac:dyDescent="0.3">
      <c r="A46" s="596"/>
      <c r="B46" s="597"/>
      <c r="C46" s="598"/>
      <c r="D46" s="602" t="s">
        <v>187</v>
      </c>
      <c r="E46" s="603"/>
      <c r="F46" s="604"/>
      <c r="G46" s="605"/>
      <c r="H46" s="605"/>
      <c r="I46" s="605"/>
      <c r="J46" s="605"/>
      <c r="K46" s="605"/>
      <c r="L46" s="605"/>
      <c r="M46" s="606"/>
      <c r="N46" s="47" t="s">
        <v>186</v>
      </c>
      <c r="O46" s="48"/>
      <c r="P46" s="48"/>
      <c r="Q46" s="48"/>
      <c r="R46" s="48"/>
      <c r="S46" s="49"/>
    </row>
    <row r="47" spans="1:19" ht="25.15" customHeight="1" x14ac:dyDescent="0.3">
      <c r="A47" s="596"/>
      <c r="B47" s="597"/>
      <c r="C47" s="598"/>
      <c r="D47" s="602" t="s">
        <v>129</v>
      </c>
      <c r="E47" s="603"/>
      <c r="F47" s="604"/>
      <c r="G47" s="605"/>
      <c r="H47" s="605"/>
      <c r="I47" s="605"/>
      <c r="J47" s="605"/>
      <c r="K47" s="605"/>
      <c r="L47" s="605"/>
      <c r="M47" s="606"/>
      <c r="N47" s="47" t="s">
        <v>186</v>
      </c>
      <c r="O47" s="48"/>
      <c r="P47" s="48"/>
      <c r="Q47" s="48"/>
      <c r="R47" s="48"/>
      <c r="S47" s="49"/>
    </row>
    <row r="48" spans="1:19" ht="25.15" customHeight="1" x14ac:dyDescent="0.3">
      <c r="A48" s="596"/>
      <c r="B48" s="597"/>
      <c r="C48" s="598"/>
      <c r="D48" s="602" t="s">
        <v>188</v>
      </c>
      <c r="E48" s="603"/>
      <c r="F48" s="604"/>
      <c r="G48" s="605"/>
      <c r="H48" s="605"/>
      <c r="I48" s="605"/>
      <c r="J48" s="605"/>
      <c r="K48" s="605"/>
      <c r="L48" s="605"/>
      <c r="M48" s="606"/>
      <c r="N48" s="47" t="s">
        <v>186</v>
      </c>
      <c r="O48" s="48"/>
      <c r="P48" s="48"/>
      <c r="Q48" s="48"/>
      <c r="R48" s="48"/>
      <c r="S48" s="49"/>
    </row>
    <row r="49" spans="1:19" ht="25.15" customHeight="1" x14ac:dyDescent="0.3">
      <c r="A49" s="599"/>
      <c r="B49" s="600"/>
      <c r="C49" s="601"/>
      <c r="D49" s="602" t="s">
        <v>189</v>
      </c>
      <c r="E49" s="603"/>
      <c r="F49" s="604"/>
      <c r="G49" s="605"/>
      <c r="H49" s="605"/>
      <c r="I49" s="605"/>
      <c r="J49" s="605"/>
      <c r="K49" s="605"/>
      <c r="L49" s="605"/>
      <c r="M49" s="605"/>
      <c r="N49" s="605"/>
      <c r="O49" s="605"/>
      <c r="P49" s="605"/>
      <c r="Q49" s="605"/>
      <c r="R49" s="605"/>
      <c r="S49" s="606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C6" sqref="C6:C15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988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68" t="s">
        <v>226</v>
      </c>
      <c r="C6" s="79" t="s">
        <v>949</v>
      </c>
      <c r="D6" s="40" t="s">
        <v>250</v>
      </c>
      <c r="E6" s="40"/>
      <c r="F6" s="40">
        <v>1.6</v>
      </c>
      <c r="G6" s="80" t="s">
        <v>950</v>
      </c>
      <c r="H6" s="100" t="s">
        <v>951</v>
      </c>
      <c r="I6" s="100" t="s">
        <v>952</v>
      </c>
      <c r="J6" s="40">
        <v>2</v>
      </c>
      <c r="K6" s="40">
        <v>3</v>
      </c>
      <c r="L6" s="40">
        <f t="shared" ref="L6:L15" si="0">K6*J6</f>
        <v>6</v>
      </c>
      <c r="M6" s="100" t="s">
        <v>953</v>
      </c>
      <c r="N6" s="40">
        <v>1</v>
      </c>
      <c r="O6" s="40">
        <v>3</v>
      </c>
      <c r="P6" s="40">
        <f>O6*N6</f>
        <v>3</v>
      </c>
      <c r="Q6" s="40" t="s">
        <v>269</v>
      </c>
      <c r="R6" s="40" t="s">
        <v>989</v>
      </c>
      <c r="S6" s="40" t="s">
        <v>270</v>
      </c>
    </row>
    <row r="7" spans="1:19" ht="52.9" customHeight="1" x14ac:dyDescent="0.3">
      <c r="A7" s="2">
        <v>2</v>
      </c>
      <c r="B7" s="74" t="s">
        <v>226</v>
      </c>
      <c r="C7" s="79" t="s">
        <v>949</v>
      </c>
      <c r="D7" s="40" t="s">
        <v>250</v>
      </c>
      <c r="E7" s="40"/>
      <c r="F7" s="40">
        <v>7.1</v>
      </c>
      <c r="G7" s="81" t="s">
        <v>954</v>
      </c>
      <c r="H7" s="101" t="s">
        <v>955</v>
      </c>
      <c r="I7" s="101" t="s">
        <v>956</v>
      </c>
      <c r="J7" s="40">
        <v>2</v>
      </c>
      <c r="K7" s="40">
        <v>3</v>
      </c>
      <c r="L7" s="40">
        <f t="shared" si="0"/>
        <v>6</v>
      </c>
      <c r="M7" s="101" t="s">
        <v>957</v>
      </c>
      <c r="N7" s="40">
        <v>1</v>
      </c>
      <c r="O7" s="40">
        <v>3</v>
      </c>
      <c r="P7" s="40">
        <f t="shared" ref="P7:P15" si="1">O7*N7</f>
        <v>3</v>
      </c>
      <c r="Q7" s="73"/>
      <c r="R7" s="73"/>
      <c r="S7" s="73"/>
    </row>
    <row r="8" spans="1:19" ht="52.9" customHeight="1" x14ac:dyDescent="0.3">
      <c r="A8" s="2">
        <v>3</v>
      </c>
      <c r="B8" s="74" t="s">
        <v>226</v>
      </c>
      <c r="C8" s="79" t="s">
        <v>949</v>
      </c>
      <c r="D8" s="40" t="s">
        <v>250</v>
      </c>
      <c r="E8" s="40"/>
      <c r="F8" s="40">
        <v>7.1</v>
      </c>
      <c r="G8" s="81" t="s">
        <v>954</v>
      </c>
      <c r="H8" s="101" t="s">
        <v>958</v>
      </c>
      <c r="I8" s="101" t="s">
        <v>959</v>
      </c>
      <c r="J8" s="40">
        <v>2</v>
      </c>
      <c r="K8" s="40">
        <v>3</v>
      </c>
      <c r="L8" s="40">
        <f t="shared" si="0"/>
        <v>6</v>
      </c>
      <c r="M8" s="101" t="s">
        <v>960</v>
      </c>
      <c r="N8" s="40">
        <v>1</v>
      </c>
      <c r="O8" s="40">
        <v>3</v>
      </c>
      <c r="P8" s="40">
        <f t="shared" si="1"/>
        <v>3</v>
      </c>
      <c r="Q8" s="73"/>
      <c r="R8" s="73"/>
      <c r="S8" s="73"/>
    </row>
    <row r="9" spans="1:19" ht="52.9" customHeight="1" x14ac:dyDescent="0.3">
      <c r="A9" s="2">
        <v>4</v>
      </c>
      <c r="B9" s="74" t="s">
        <v>226</v>
      </c>
      <c r="C9" s="79" t="s">
        <v>949</v>
      </c>
      <c r="D9" s="40" t="s">
        <v>961</v>
      </c>
      <c r="E9" s="40"/>
      <c r="F9" s="40">
        <v>3.2</v>
      </c>
      <c r="G9" s="81" t="s">
        <v>962</v>
      </c>
      <c r="H9" s="101" t="s">
        <v>963</v>
      </c>
      <c r="I9" s="101" t="s">
        <v>964</v>
      </c>
      <c r="J9" s="40">
        <v>2</v>
      </c>
      <c r="K9" s="40">
        <v>3</v>
      </c>
      <c r="L9" s="40">
        <f t="shared" si="0"/>
        <v>6</v>
      </c>
      <c r="M9" s="101" t="s">
        <v>965</v>
      </c>
      <c r="N9" s="40">
        <v>1</v>
      </c>
      <c r="O9" s="40">
        <v>3</v>
      </c>
      <c r="P9" s="40">
        <f t="shared" si="1"/>
        <v>3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949</v>
      </c>
      <c r="D10" s="40" t="s">
        <v>966</v>
      </c>
      <c r="E10" s="40"/>
      <c r="F10" s="40">
        <v>4.2</v>
      </c>
      <c r="G10" s="81" t="s">
        <v>967</v>
      </c>
      <c r="H10" s="101" t="s">
        <v>968</v>
      </c>
      <c r="I10" s="101" t="s">
        <v>969</v>
      </c>
      <c r="J10" s="40">
        <v>3</v>
      </c>
      <c r="K10" s="40">
        <v>2</v>
      </c>
      <c r="L10" s="40">
        <f t="shared" si="0"/>
        <v>6</v>
      </c>
      <c r="M10" s="101" t="s">
        <v>970</v>
      </c>
      <c r="N10" s="40">
        <v>2</v>
      </c>
      <c r="O10" s="40">
        <v>2</v>
      </c>
      <c r="P10" s="40">
        <f t="shared" si="1"/>
        <v>4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971</v>
      </c>
      <c r="D11" s="40"/>
      <c r="E11" s="40"/>
      <c r="F11" s="40">
        <v>7.4</v>
      </c>
      <c r="G11" s="80" t="s">
        <v>972</v>
      </c>
      <c r="H11" s="101" t="s">
        <v>973</v>
      </c>
      <c r="I11" s="101" t="s">
        <v>974</v>
      </c>
      <c r="J11" s="40">
        <v>3</v>
      </c>
      <c r="K11" s="40">
        <v>3</v>
      </c>
      <c r="L11" s="40">
        <f t="shared" si="0"/>
        <v>9</v>
      </c>
      <c r="M11" s="101" t="s">
        <v>975</v>
      </c>
      <c r="N11" s="40">
        <v>2</v>
      </c>
      <c r="O11" s="40">
        <v>3</v>
      </c>
      <c r="P11" s="40">
        <f t="shared" si="1"/>
        <v>6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971</v>
      </c>
      <c r="D12" s="40" t="s">
        <v>976</v>
      </c>
      <c r="E12" s="40"/>
      <c r="F12" s="2">
        <v>3.4</v>
      </c>
      <c r="G12" s="91" t="s">
        <v>977</v>
      </c>
      <c r="H12" s="101" t="s">
        <v>978</v>
      </c>
      <c r="I12" s="102" t="s">
        <v>279</v>
      </c>
      <c r="J12" s="2">
        <v>2</v>
      </c>
      <c r="K12" s="40">
        <v>3</v>
      </c>
      <c r="L12" s="40">
        <f t="shared" si="0"/>
        <v>6</v>
      </c>
      <c r="M12" s="101" t="s">
        <v>979</v>
      </c>
      <c r="N12" s="40">
        <v>1</v>
      </c>
      <c r="O12" s="40">
        <v>3</v>
      </c>
      <c r="P12" s="40">
        <f t="shared" si="1"/>
        <v>3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971</v>
      </c>
      <c r="D13" s="40"/>
      <c r="E13" s="40"/>
      <c r="F13" s="2">
        <v>3.4</v>
      </c>
      <c r="G13" s="91" t="s">
        <v>977</v>
      </c>
      <c r="H13" s="101" t="s">
        <v>980</v>
      </c>
      <c r="I13" s="102" t="s">
        <v>279</v>
      </c>
      <c r="J13" s="40">
        <v>2</v>
      </c>
      <c r="K13" s="40">
        <v>3</v>
      </c>
      <c r="L13" s="40">
        <f t="shared" si="0"/>
        <v>6</v>
      </c>
      <c r="M13" s="101" t="s">
        <v>981</v>
      </c>
      <c r="N13" s="40">
        <v>1</v>
      </c>
      <c r="O13" s="40">
        <v>3</v>
      </c>
      <c r="P13" s="40">
        <f t="shared" si="1"/>
        <v>3</v>
      </c>
      <c r="Q13" s="82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971</v>
      </c>
      <c r="D14" s="40"/>
      <c r="E14" s="40"/>
      <c r="F14" s="40">
        <v>1.6</v>
      </c>
      <c r="G14" s="81" t="s">
        <v>950</v>
      </c>
      <c r="H14" s="101" t="s">
        <v>982</v>
      </c>
      <c r="I14" s="102" t="s">
        <v>279</v>
      </c>
      <c r="J14" s="40">
        <v>2</v>
      </c>
      <c r="K14" s="40">
        <v>4</v>
      </c>
      <c r="L14" s="40">
        <f t="shared" si="0"/>
        <v>8</v>
      </c>
      <c r="M14" s="101" t="s">
        <v>983</v>
      </c>
      <c r="N14" s="40">
        <v>1</v>
      </c>
      <c r="O14" s="40">
        <v>4</v>
      </c>
      <c r="P14" s="40">
        <f t="shared" si="1"/>
        <v>4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971</v>
      </c>
      <c r="D15" s="40"/>
      <c r="E15" s="40"/>
      <c r="F15" s="40">
        <v>6.3</v>
      </c>
      <c r="G15" s="80" t="s">
        <v>984</v>
      </c>
      <c r="H15" s="101" t="s">
        <v>985</v>
      </c>
      <c r="I15" s="102" t="s">
        <v>986</v>
      </c>
      <c r="J15" s="40">
        <v>3</v>
      </c>
      <c r="K15" s="40">
        <v>2</v>
      </c>
      <c r="L15" s="40">
        <f t="shared" si="0"/>
        <v>6</v>
      </c>
      <c r="M15" s="101" t="s">
        <v>987</v>
      </c>
      <c r="N15" s="40">
        <v>2</v>
      </c>
      <c r="O15" s="40">
        <v>2</v>
      </c>
      <c r="P15" s="40">
        <f t="shared" si="1"/>
        <v>4</v>
      </c>
      <c r="Q15" s="82"/>
      <c r="R15" s="73"/>
      <c r="S15" s="73"/>
    </row>
    <row r="16" spans="1:19" ht="52.9" customHeight="1" x14ac:dyDescent="0.3">
      <c r="A16" s="2">
        <v>11</v>
      </c>
      <c r="B16" s="74" t="s">
        <v>227</v>
      </c>
      <c r="C16" s="79" t="s">
        <v>1697</v>
      </c>
      <c r="D16" s="40" t="s">
        <v>1698</v>
      </c>
      <c r="E16" s="40" t="s">
        <v>279</v>
      </c>
      <c r="F16" s="40">
        <v>2.1</v>
      </c>
      <c r="G16" s="81" t="s">
        <v>1280</v>
      </c>
      <c r="H16" s="99" t="s">
        <v>371</v>
      </c>
      <c r="I16" s="50" t="s">
        <v>1699</v>
      </c>
      <c r="J16" s="40">
        <v>3</v>
      </c>
      <c r="K16" s="40">
        <v>4</v>
      </c>
      <c r="L16" s="40">
        <f t="shared" ref="L16:L23" si="2">J16*K16</f>
        <v>12</v>
      </c>
      <c r="M16" s="81" t="s">
        <v>1700</v>
      </c>
      <c r="N16" s="40">
        <v>1</v>
      </c>
      <c r="O16" s="40">
        <v>4</v>
      </c>
      <c r="P16" s="40">
        <f t="shared" ref="P16:P23" si="3">N16*O16</f>
        <v>4</v>
      </c>
      <c r="Q16" s="82"/>
      <c r="R16" s="73"/>
      <c r="S16" s="73"/>
    </row>
    <row r="17" spans="1:19" ht="52.9" customHeight="1" x14ac:dyDescent="0.3">
      <c r="A17" s="2">
        <v>12</v>
      </c>
      <c r="B17" s="74" t="s">
        <v>227</v>
      </c>
      <c r="C17" s="79" t="s">
        <v>1697</v>
      </c>
      <c r="D17" s="40" t="s">
        <v>1698</v>
      </c>
      <c r="E17" s="40" t="s">
        <v>279</v>
      </c>
      <c r="F17" s="40">
        <v>1.2</v>
      </c>
      <c r="G17" s="81" t="s">
        <v>1701</v>
      </c>
      <c r="H17" s="99" t="s">
        <v>1702</v>
      </c>
      <c r="I17" s="50" t="s">
        <v>1703</v>
      </c>
      <c r="J17" s="40">
        <v>3</v>
      </c>
      <c r="K17" s="40">
        <v>3</v>
      </c>
      <c r="L17" s="40">
        <f t="shared" si="2"/>
        <v>9</v>
      </c>
      <c r="M17" s="81" t="s">
        <v>1704</v>
      </c>
      <c r="N17" s="40">
        <v>1</v>
      </c>
      <c r="O17" s="40">
        <v>2</v>
      </c>
      <c r="P17" s="40">
        <f t="shared" si="3"/>
        <v>2</v>
      </c>
      <c r="Q17" s="82"/>
      <c r="R17" s="73"/>
      <c r="S17" s="73"/>
    </row>
    <row r="18" spans="1:19" ht="52.9" customHeight="1" x14ac:dyDescent="0.3">
      <c r="A18" s="2">
        <v>13</v>
      </c>
      <c r="B18" s="74" t="s">
        <v>227</v>
      </c>
      <c r="C18" s="79" t="s">
        <v>1705</v>
      </c>
      <c r="D18" s="40" t="s">
        <v>1698</v>
      </c>
      <c r="E18" s="40" t="s">
        <v>279</v>
      </c>
      <c r="F18" s="40">
        <v>2.1</v>
      </c>
      <c r="G18" s="80" t="s">
        <v>1280</v>
      </c>
      <c r="H18" s="99" t="s">
        <v>371</v>
      </c>
      <c r="I18" s="50" t="s">
        <v>1699</v>
      </c>
      <c r="J18" s="40">
        <v>3</v>
      </c>
      <c r="K18" s="40">
        <v>4</v>
      </c>
      <c r="L18" s="40">
        <f t="shared" si="2"/>
        <v>12</v>
      </c>
      <c r="M18" s="80" t="s">
        <v>1700</v>
      </c>
      <c r="N18" s="40">
        <v>1</v>
      </c>
      <c r="O18" s="40">
        <v>4</v>
      </c>
      <c r="P18" s="40">
        <f t="shared" si="3"/>
        <v>4</v>
      </c>
      <c r="Q18" s="82"/>
      <c r="R18" s="73"/>
      <c r="S18" s="73"/>
    </row>
    <row r="19" spans="1:19" ht="52.9" customHeight="1" x14ac:dyDescent="0.3">
      <c r="A19" s="2">
        <v>14</v>
      </c>
      <c r="B19" s="74" t="s">
        <v>227</v>
      </c>
      <c r="C19" s="79" t="s">
        <v>1706</v>
      </c>
      <c r="D19" s="40" t="s">
        <v>1698</v>
      </c>
      <c r="E19" s="40" t="s">
        <v>279</v>
      </c>
      <c r="F19" s="2">
        <v>7.3</v>
      </c>
      <c r="G19" s="91" t="s">
        <v>548</v>
      </c>
      <c r="H19" s="99" t="s">
        <v>1707</v>
      </c>
      <c r="I19" s="92" t="s">
        <v>1708</v>
      </c>
      <c r="J19" s="2">
        <v>3</v>
      </c>
      <c r="K19" s="40">
        <v>1</v>
      </c>
      <c r="L19" s="40">
        <f t="shared" si="2"/>
        <v>3</v>
      </c>
      <c r="M19" s="80" t="s">
        <v>1709</v>
      </c>
      <c r="N19" s="40">
        <v>1</v>
      </c>
      <c r="O19" s="40">
        <v>1</v>
      </c>
      <c r="P19" s="40">
        <f t="shared" si="3"/>
        <v>1</v>
      </c>
      <c r="Q19" s="82"/>
      <c r="R19" s="73"/>
      <c r="S19" s="73"/>
    </row>
    <row r="20" spans="1:19" ht="52.9" customHeight="1" x14ac:dyDescent="0.3">
      <c r="A20" s="2">
        <v>15</v>
      </c>
      <c r="B20" s="74" t="s">
        <v>202</v>
      </c>
      <c r="C20" s="79" t="s">
        <v>1710</v>
      </c>
      <c r="D20" s="40" t="s">
        <v>1711</v>
      </c>
      <c r="E20" s="40" t="s">
        <v>279</v>
      </c>
      <c r="F20" s="40">
        <v>1.1000000000000001</v>
      </c>
      <c r="G20" s="81" t="s">
        <v>1712</v>
      </c>
      <c r="H20" s="99" t="s">
        <v>1713</v>
      </c>
      <c r="I20" s="50" t="s">
        <v>1714</v>
      </c>
      <c r="J20" s="40">
        <v>2</v>
      </c>
      <c r="K20" s="40">
        <v>2</v>
      </c>
      <c r="L20" s="40">
        <f t="shared" si="2"/>
        <v>4</v>
      </c>
      <c r="M20" s="81" t="s">
        <v>1715</v>
      </c>
      <c r="N20" s="40">
        <v>1</v>
      </c>
      <c r="O20" s="40">
        <v>2</v>
      </c>
      <c r="P20" s="40">
        <f t="shared" si="3"/>
        <v>2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202</v>
      </c>
      <c r="C21" s="79" t="s">
        <v>1710</v>
      </c>
      <c r="D21" s="40" t="s">
        <v>1711</v>
      </c>
      <c r="E21" s="40" t="s">
        <v>279</v>
      </c>
      <c r="F21" s="40">
        <v>1.6</v>
      </c>
      <c r="G21" s="80" t="s">
        <v>950</v>
      </c>
      <c r="H21" s="99" t="s">
        <v>1716</v>
      </c>
      <c r="I21" s="50" t="s">
        <v>1717</v>
      </c>
      <c r="J21" s="40">
        <v>2</v>
      </c>
      <c r="K21" s="40">
        <v>4</v>
      </c>
      <c r="L21" s="40">
        <f t="shared" si="2"/>
        <v>8</v>
      </c>
      <c r="M21" s="80" t="s">
        <v>1718</v>
      </c>
      <c r="N21" s="40">
        <v>1</v>
      </c>
      <c r="O21" s="40">
        <v>2</v>
      </c>
      <c r="P21" s="40">
        <f t="shared" si="3"/>
        <v>2</v>
      </c>
      <c r="Q21" s="82"/>
      <c r="R21" s="73"/>
      <c r="S21" s="73"/>
    </row>
    <row r="22" spans="1:19" ht="52.9" customHeight="1" x14ac:dyDescent="0.3">
      <c r="A22" s="2">
        <v>17</v>
      </c>
      <c r="B22" s="74" t="s">
        <v>202</v>
      </c>
      <c r="C22" s="79" t="s">
        <v>1719</v>
      </c>
      <c r="D22" s="40" t="s">
        <v>1720</v>
      </c>
      <c r="E22" s="40" t="s">
        <v>279</v>
      </c>
      <c r="F22" s="40">
        <v>1.1000000000000001</v>
      </c>
      <c r="G22" s="80" t="s">
        <v>1712</v>
      </c>
      <c r="H22" s="99" t="s">
        <v>1721</v>
      </c>
      <c r="I22" s="50" t="s">
        <v>1722</v>
      </c>
      <c r="J22" s="40">
        <v>2</v>
      </c>
      <c r="K22" s="40">
        <v>2</v>
      </c>
      <c r="L22" s="40">
        <f t="shared" si="2"/>
        <v>4</v>
      </c>
      <c r="M22" s="80" t="s">
        <v>1723</v>
      </c>
      <c r="N22" s="40">
        <v>1</v>
      </c>
      <c r="O22" s="40">
        <v>2</v>
      </c>
      <c r="P22" s="40">
        <f t="shared" si="3"/>
        <v>2</v>
      </c>
      <c r="Q22" s="82"/>
      <c r="R22" s="73"/>
      <c r="S22" s="73"/>
    </row>
    <row r="23" spans="1:19" ht="52.9" customHeight="1" x14ac:dyDescent="0.3">
      <c r="A23" s="2">
        <v>18</v>
      </c>
      <c r="B23" s="74" t="s">
        <v>202</v>
      </c>
      <c r="C23" s="79" t="s">
        <v>1719</v>
      </c>
      <c r="D23" s="40" t="s">
        <v>1711</v>
      </c>
      <c r="E23" s="40" t="s">
        <v>279</v>
      </c>
      <c r="F23" s="40">
        <v>1.1000000000000001</v>
      </c>
      <c r="G23" s="80" t="s">
        <v>1712</v>
      </c>
      <c r="H23" s="99" t="s">
        <v>1724</v>
      </c>
      <c r="I23" s="50" t="s">
        <v>1722</v>
      </c>
      <c r="J23" s="40">
        <v>2</v>
      </c>
      <c r="K23" s="40">
        <v>2</v>
      </c>
      <c r="L23" s="40">
        <f t="shared" si="2"/>
        <v>4</v>
      </c>
      <c r="M23" s="80" t="s">
        <v>1723</v>
      </c>
      <c r="N23" s="40">
        <v>1</v>
      </c>
      <c r="O23" s="40">
        <v>2</v>
      </c>
      <c r="P23" s="40">
        <f t="shared" si="3"/>
        <v>2</v>
      </c>
      <c r="Q23" s="82"/>
      <c r="R23" s="73"/>
      <c r="S23" s="73"/>
    </row>
    <row r="24" spans="1:19" ht="52.9" customHeight="1" x14ac:dyDescent="0.3">
      <c r="A24" s="2"/>
      <c r="B24" s="74"/>
      <c r="C24" s="79"/>
      <c r="D24" s="40"/>
      <c r="E24" s="40"/>
      <c r="F24" s="40"/>
      <c r="G24" s="80"/>
      <c r="H24" s="101"/>
      <c r="I24" s="102"/>
      <c r="J24" s="40"/>
      <c r="K24" s="40"/>
      <c r="L24" s="40"/>
      <c r="M24" s="101"/>
      <c r="N24" s="40"/>
      <c r="O24" s="40"/>
      <c r="P24" s="40"/>
      <c r="Q24" s="82"/>
      <c r="R24" s="73"/>
      <c r="S24" s="73"/>
    </row>
    <row r="25" spans="1:19" ht="52.9" customHeight="1" x14ac:dyDescent="0.3">
      <c r="A25" s="2">
        <v>11</v>
      </c>
      <c r="B25" s="74"/>
      <c r="C25" s="79"/>
      <c r="D25" s="40"/>
      <c r="E25" s="40"/>
      <c r="F25" s="40"/>
      <c r="G25" s="80"/>
      <c r="H25" s="50"/>
      <c r="I25" s="50"/>
      <c r="J25" s="40"/>
      <c r="K25" s="40"/>
      <c r="L25" s="40"/>
      <c r="M25" s="50"/>
      <c r="N25" s="40"/>
      <c r="O25" s="40"/>
      <c r="P25" s="40"/>
      <c r="Q25" s="82"/>
      <c r="R25" s="73"/>
      <c r="S25" s="73"/>
    </row>
    <row r="26" spans="1:19" ht="52.9" customHeight="1" x14ac:dyDescent="0.3">
      <c r="A26" s="2">
        <v>12</v>
      </c>
      <c r="B26" s="74"/>
      <c r="C26" s="79"/>
      <c r="D26" s="40"/>
      <c r="E26" s="40"/>
      <c r="F26" s="40"/>
      <c r="G26" s="80"/>
      <c r="H26" s="52"/>
      <c r="I26" s="50"/>
      <c r="J26" s="40"/>
      <c r="K26" s="40"/>
      <c r="L26" s="40"/>
      <c r="M26" s="81"/>
      <c r="N26" s="40"/>
      <c r="O26" s="40"/>
      <c r="P26" s="40"/>
      <c r="Q26" s="82"/>
      <c r="R26" s="73"/>
      <c r="S26" s="73"/>
    </row>
    <row r="27" spans="1:19" ht="52.9" customHeight="1" x14ac:dyDescent="0.3">
      <c r="A27" s="2">
        <v>13</v>
      </c>
      <c r="B27" s="74"/>
      <c r="C27" s="79"/>
      <c r="D27" s="40"/>
      <c r="E27" s="40"/>
      <c r="F27" s="40"/>
      <c r="G27" s="81"/>
      <c r="H27" s="52"/>
      <c r="I27" s="50"/>
      <c r="J27" s="40"/>
      <c r="K27" s="40"/>
      <c r="L27" s="40"/>
      <c r="M27" s="81"/>
      <c r="N27" s="40"/>
      <c r="O27" s="40"/>
      <c r="P27" s="40"/>
      <c r="Q27" s="82"/>
      <c r="R27" s="73"/>
      <c r="S27" s="73"/>
    </row>
    <row r="28" spans="1:19" ht="25.15" customHeight="1" x14ac:dyDescent="0.3">
      <c r="A28" s="593" t="s">
        <v>184</v>
      </c>
      <c r="B28" s="594"/>
      <c r="C28" s="595"/>
      <c r="D28" s="602" t="s">
        <v>185</v>
      </c>
      <c r="E28" s="603"/>
      <c r="F28" s="604"/>
      <c r="G28" s="605"/>
      <c r="H28" s="605"/>
      <c r="I28" s="605"/>
      <c r="J28" s="605"/>
      <c r="K28" s="605"/>
      <c r="L28" s="605"/>
      <c r="M28" s="606"/>
      <c r="N28" s="47" t="s">
        <v>186</v>
      </c>
      <c r="O28" s="48"/>
      <c r="P28" s="48"/>
      <c r="Q28" s="48"/>
      <c r="R28" s="48"/>
      <c r="S28" s="49"/>
    </row>
    <row r="29" spans="1:19" ht="25.15" customHeight="1" x14ac:dyDescent="0.3">
      <c r="A29" s="596"/>
      <c r="B29" s="597"/>
      <c r="C29" s="598"/>
      <c r="D29" s="602" t="s">
        <v>187</v>
      </c>
      <c r="E29" s="603"/>
      <c r="F29" s="604"/>
      <c r="G29" s="605"/>
      <c r="H29" s="605"/>
      <c r="I29" s="605"/>
      <c r="J29" s="605"/>
      <c r="K29" s="605"/>
      <c r="L29" s="605"/>
      <c r="M29" s="606"/>
      <c r="N29" s="47" t="s">
        <v>186</v>
      </c>
      <c r="O29" s="48"/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129</v>
      </c>
      <c r="E30" s="603"/>
      <c r="F30" s="604"/>
      <c r="G30" s="605"/>
      <c r="H30" s="605"/>
      <c r="I30" s="605"/>
      <c r="J30" s="605"/>
      <c r="K30" s="605"/>
      <c r="L30" s="605"/>
      <c r="M30" s="606"/>
      <c r="N30" s="47" t="s">
        <v>186</v>
      </c>
      <c r="O30" s="48"/>
      <c r="P30" s="48"/>
      <c r="Q30" s="48"/>
      <c r="R30" s="48"/>
      <c r="S30" s="49"/>
    </row>
    <row r="31" spans="1:19" ht="25.15" customHeight="1" x14ac:dyDescent="0.3">
      <c r="A31" s="596"/>
      <c r="B31" s="597"/>
      <c r="C31" s="598"/>
      <c r="D31" s="602" t="s">
        <v>188</v>
      </c>
      <c r="E31" s="603"/>
      <c r="F31" s="604"/>
      <c r="G31" s="605"/>
      <c r="H31" s="605"/>
      <c r="I31" s="605"/>
      <c r="J31" s="605"/>
      <c r="K31" s="605"/>
      <c r="L31" s="605"/>
      <c r="M31" s="606"/>
      <c r="N31" s="47" t="s">
        <v>186</v>
      </c>
      <c r="O31" s="48"/>
      <c r="P31" s="48"/>
      <c r="Q31" s="48"/>
      <c r="R31" s="48"/>
      <c r="S31" s="49"/>
    </row>
    <row r="32" spans="1:19" ht="25.15" customHeight="1" x14ac:dyDescent="0.3">
      <c r="A32" s="599"/>
      <c r="B32" s="600"/>
      <c r="C32" s="601"/>
      <c r="D32" s="602" t="s">
        <v>189</v>
      </c>
      <c r="E32" s="603"/>
      <c r="F32" s="604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605"/>
      <c r="R32" s="605"/>
      <c r="S32" s="606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1078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442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36" customHeight="1" x14ac:dyDescent="0.3">
      <c r="A5" s="103">
        <v>1</v>
      </c>
      <c r="B5" s="74" t="s">
        <v>493</v>
      </c>
      <c r="C5" s="68" t="s">
        <v>991</v>
      </c>
      <c r="D5" s="68" t="s">
        <v>992</v>
      </c>
      <c r="E5" s="68" t="s">
        <v>993</v>
      </c>
      <c r="F5" s="68">
        <v>1.3</v>
      </c>
      <c r="G5" s="68" t="s">
        <v>994</v>
      </c>
      <c r="H5" s="68" t="s">
        <v>995</v>
      </c>
      <c r="I5" s="68" t="s">
        <v>996</v>
      </c>
      <c r="J5" s="2">
        <v>3</v>
      </c>
      <c r="K5" s="2">
        <v>3</v>
      </c>
      <c r="L5" s="104">
        <f>J5*K5</f>
        <v>9</v>
      </c>
      <c r="M5" s="68" t="s">
        <v>997</v>
      </c>
      <c r="N5" s="2">
        <v>1</v>
      </c>
      <c r="O5" s="2">
        <v>3</v>
      </c>
      <c r="P5" s="104">
        <f>N5*O5</f>
        <v>3</v>
      </c>
      <c r="Q5" s="40" t="s">
        <v>269</v>
      </c>
      <c r="R5" s="40" t="s">
        <v>998</v>
      </c>
      <c r="S5" s="40" t="s">
        <v>270</v>
      </c>
    </row>
    <row r="6" spans="1:19" ht="36" customHeight="1" x14ac:dyDescent="0.3">
      <c r="A6" s="98">
        <v>2</v>
      </c>
      <c r="B6" s="74"/>
      <c r="C6" s="105" t="s">
        <v>999</v>
      </c>
      <c r="D6" s="105" t="s">
        <v>495</v>
      </c>
      <c r="E6" s="68" t="s">
        <v>993</v>
      </c>
      <c r="F6" s="68">
        <v>4.0999999999999996</v>
      </c>
      <c r="G6" s="105" t="s">
        <v>64</v>
      </c>
      <c r="H6" s="105" t="s">
        <v>499</v>
      </c>
      <c r="I6" s="68" t="s">
        <v>996</v>
      </c>
      <c r="J6" s="2">
        <v>3</v>
      </c>
      <c r="K6" s="2">
        <v>3</v>
      </c>
      <c r="L6" s="104">
        <f t="shared" ref="L6:L18" si="0">J6*K6</f>
        <v>9</v>
      </c>
      <c r="M6" s="68" t="s">
        <v>1000</v>
      </c>
      <c r="N6" s="2">
        <v>1</v>
      </c>
      <c r="O6" s="2">
        <v>3</v>
      </c>
      <c r="P6" s="104">
        <f t="shared" ref="P6:P18" si="1">N6*O6</f>
        <v>3</v>
      </c>
      <c r="Q6" s="40" t="s">
        <v>269</v>
      </c>
      <c r="R6" s="40" t="s">
        <v>998</v>
      </c>
      <c r="S6" s="40" t="s">
        <v>270</v>
      </c>
    </row>
    <row r="7" spans="1:19" ht="36" customHeight="1" x14ac:dyDescent="0.3">
      <c r="A7" s="103">
        <v>3</v>
      </c>
      <c r="B7" s="74"/>
      <c r="C7" s="105" t="s">
        <v>1001</v>
      </c>
      <c r="D7" s="105" t="s">
        <v>495</v>
      </c>
      <c r="E7" s="68" t="s">
        <v>993</v>
      </c>
      <c r="F7" s="68">
        <v>4.2</v>
      </c>
      <c r="G7" s="105" t="s">
        <v>470</v>
      </c>
      <c r="H7" s="105" t="s">
        <v>502</v>
      </c>
      <c r="I7" s="68" t="s">
        <v>996</v>
      </c>
      <c r="J7" s="2">
        <v>3</v>
      </c>
      <c r="K7" s="2">
        <v>3</v>
      </c>
      <c r="L7" s="104">
        <f t="shared" si="0"/>
        <v>9</v>
      </c>
      <c r="M7" s="68" t="s">
        <v>1000</v>
      </c>
      <c r="N7" s="2">
        <v>1</v>
      </c>
      <c r="O7" s="2">
        <v>3</v>
      </c>
      <c r="P7" s="104">
        <f t="shared" si="1"/>
        <v>3</v>
      </c>
      <c r="Q7" s="40"/>
      <c r="R7" s="40"/>
      <c r="S7" s="40"/>
    </row>
    <row r="8" spans="1:19" ht="36" customHeight="1" x14ac:dyDescent="0.3">
      <c r="A8" s="98">
        <v>4</v>
      </c>
      <c r="B8" s="74" t="s">
        <v>503</v>
      </c>
      <c r="C8" s="105" t="s">
        <v>1002</v>
      </c>
      <c r="D8" s="105" t="s">
        <v>1003</v>
      </c>
      <c r="E8" s="68" t="s">
        <v>993</v>
      </c>
      <c r="F8" s="68">
        <v>1.3</v>
      </c>
      <c r="G8" s="105" t="s">
        <v>195</v>
      </c>
      <c r="H8" s="105" t="s">
        <v>1004</v>
      </c>
      <c r="I8" s="68" t="s">
        <v>1005</v>
      </c>
      <c r="J8" s="2">
        <v>3</v>
      </c>
      <c r="K8" s="2">
        <v>3</v>
      </c>
      <c r="L8" s="104">
        <f t="shared" si="0"/>
        <v>9</v>
      </c>
      <c r="M8" s="68" t="s">
        <v>1006</v>
      </c>
      <c r="N8" s="2">
        <v>1</v>
      </c>
      <c r="O8" s="2">
        <v>3</v>
      </c>
      <c r="P8" s="104">
        <f t="shared" si="1"/>
        <v>3</v>
      </c>
      <c r="Q8" s="40"/>
      <c r="R8" s="40"/>
      <c r="S8" s="40"/>
    </row>
    <row r="9" spans="1:19" ht="36" customHeight="1" x14ac:dyDescent="0.3">
      <c r="A9" s="103">
        <v>5</v>
      </c>
      <c r="B9" s="74"/>
      <c r="C9" s="105" t="s">
        <v>1007</v>
      </c>
      <c r="D9" s="105" t="s">
        <v>505</v>
      </c>
      <c r="E9" s="68" t="s">
        <v>993</v>
      </c>
      <c r="F9" s="68">
        <v>1.3</v>
      </c>
      <c r="G9" s="105" t="s">
        <v>195</v>
      </c>
      <c r="H9" s="105" t="s">
        <v>533</v>
      </c>
      <c r="I9" s="68" t="s">
        <v>1005</v>
      </c>
      <c r="J9" s="2">
        <v>3</v>
      </c>
      <c r="K9" s="2">
        <v>3</v>
      </c>
      <c r="L9" s="104">
        <f t="shared" si="0"/>
        <v>9</v>
      </c>
      <c r="M9" s="68" t="s">
        <v>1006</v>
      </c>
      <c r="N9" s="2">
        <v>1</v>
      </c>
      <c r="O9" s="2">
        <v>3</v>
      </c>
      <c r="P9" s="104">
        <f t="shared" si="1"/>
        <v>3</v>
      </c>
      <c r="Q9" s="40"/>
      <c r="R9" s="40"/>
      <c r="S9" s="40"/>
    </row>
    <row r="10" spans="1:19" ht="36" customHeight="1" x14ac:dyDescent="0.3">
      <c r="A10" s="98">
        <v>6</v>
      </c>
      <c r="B10" s="74"/>
      <c r="C10" s="105" t="s">
        <v>1008</v>
      </c>
      <c r="D10" s="105" t="s">
        <v>505</v>
      </c>
      <c r="E10" s="68" t="s">
        <v>993</v>
      </c>
      <c r="F10" s="68">
        <v>1.3</v>
      </c>
      <c r="G10" s="105" t="s">
        <v>195</v>
      </c>
      <c r="H10" s="105" t="s">
        <v>507</v>
      </c>
      <c r="I10" s="106" t="s">
        <v>1009</v>
      </c>
      <c r="J10" s="2">
        <v>3</v>
      </c>
      <c r="K10" s="2">
        <v>3</v>
      </c>
      <c r="L10" s="104">
        <f t="shared" si="0"/>
        <v>9</v>
      </c>
      <c r="M10" s="106" t="s">
        <v>1010</v>
      </c>
      <c r="N10" s="2">
        <v>1</v>
      </c>
      <c r="O10" s="2">
        <v>3</v>
      </c>
      <c r="P10" s="104">
        <f t="shared" si="1"/>
        <v>3</v>
      </c>
      <c r="Q10" s="40"/>
      <c r="R10" s="40"/>
      <c r="S10" s="40"/>
    </row>
    <row r="11" spans="1:19" ht="36" customHeight="1" x14ac:dyDescent="0.3">
      <c r="A11" s="103">
        <v>7</v>
      </c>
      <c r="B11" s="74"/>
      <c r="C11" s="105" t="s">
        <v>1011</v>
      </c>
      <c r="D11" s="105" t="s">
        <v>505</v>
      </c>
      <c r="E11" s="68" t="s">
        <v>993</v>
      </c>
      <c r="F11" s="68">
        <v>1.3</v>
      </c>
      <c r="G11" s="105" t="s">
        <v>195</v>
      </c>
      <c r="H11" s="105" t="s">
        <v>1012</v>
      </c>
      <c r="I11" s="106" t="s">
        <v>1013</v>
      </c>
      <c r="J11" s="2">
        <v>3</v>
      </c>
      <c r="K11" s="2">
        <v>3</v>
      </c>
      <c r="L11" s="104">
        <f t="shared" si="0"/>
        <v>9</v>
      </c>
      <c r="M11" s="106" t="s">
        <v>1070</v>
      </c>
      <c r="N11" s="2">
        <v>1</v>
      </c>
      <c r="O11" s="2">
        <v>3</v>
      </c>
      <c r="P11" s="104">
        <f t="shared" si="1"/>
        <v>3</v>
      </c>
      <c r="Q11" s="40"/>
      <c r="R11" s="40"/>
      <c r="S11" s="40"/>
    </row>
    <row r="12" spans="1:19" ht="36" customHeight="1" x14ac:dyDescent="0.3">
      <c r="A12" s="98">
        <v>8</v>
      </c>
      <c r="B12" s="74"/>
      <c r="C12" s="105" t="s">
        <v>1014</v>
      </c>
      <c r="D12" s="105" t="s">
        <v>505</v>
      </c>
      <c r="E12" s="68" t="s">
        <v>993</v>
      </c>
      <c r="F12" s="68">
        <v>1.3</v>
      </c>
      <c r="G12" s="105" t="s">
        <v>195</v>
      </c>
      <c r="H12" s="105" t="s">
        <v>579</v>
      </c>
      <c r="I12" s="68" t="s">
        <v>1005</v>
      </c>
      <c r="J12" s="2">
        <v>3</v>
      </c>
      <c r="K12" s="2">
        <v>3</v>
      </c>
      <c r="L12" s="104">
        <f t="shared" si="0"/>
        <v>9</v>
      </c>
      <c r="M12" s="68" t="s">
        <v>1071</v>
      </c>
      <c r="N12" s="2">
        <v>1</v>
      </c>
      <c r="O12" s="2">
        <v>3</v>
      </c>
      <c r="P12" s="104">
        <f t="shared" si="1"/>
        <v>3</v>
      </c>
      <c r="Q12" s="40"/>
      <c r="R12" s="40"/>
      <c r="S12" s="40"/>
    </row>
    <row r="13" spans="1:19" ht="36" customHeight="1" x14ac:dyDescent="0.3">
      <c r="A13" s="103">
        <v>9</v>
      </c>
      <c r="B13" s="74"/>
      <c r="C13" s="105" t="s">
        <v>1015</v>
      </c>
      <c r="D13" s="105" t="s">
        <v>514</v>
      </c>
      <c r="E13" s="68" t="s">
        <v>993</v>
      </c>
      <c r="F13" s="68">
        <v>1.3</v>
      </c>
      <c r="G13" s="105" t="s">
        <v>195</v>
      </c>
      <c r="H13" s="105" t="s">
        <v>1016</v>
      </c>
      <c r="I13" s="106" t="s">
        <v>1017</v>
      </c>
      <c r="J13" s="2">
        <v>3</v>
      </c>
      <c r="K13" s="2">
        <v>3</v>
      </c>
      <c r="L13" s="104">
        <f t="shared" si="0"/>
        <v>9</v>
      </c>
      <c r="M13" s="106" t="s">
        <v>1077</v>
      </c>
      <c r="N13" s="2">
        <v>1</v>
      </c>
      <c r="O13" s="2">
        <v>3</v>
      </c>
      <c r="P13" s="104">
        <f t="shared" si="1"/>
        <v>3</v>
      </c>
      <c r="Q13" s="40"/>
      <c r="R13" s="40"/>
      <c r="S13" s="40"/>
    </row>
    <row r="14" spans="1:19" ht="36" customHeight="1" x14ac:dyDescent="0.3">
      <c r="A14" s="98">
        <v>10</v>
      </c>
      <c r="B14" s="74"/>
      <c r="C14" s="105" t="s">
        <v>1018</v>
      </c>
      <c r="D14" s="105" t="s">
        <v>514</v>
      </c>
      <c r="E14" s="68" t="s">
        <v>993</v>
      </c>
      <c r="F14" s="68">
        <v>4.0999999999999996</v>
      </c>
      <c r="G14" s="105" t="s">
        <v>64</v>
      </c>
      <c r="H14" s="105" t="s">
        <v>1019</v>
      </c>
      <c r="I14" s="106" t="s">
        <v>1072</v>
      </c>
      <c r="J14" s="2">
        <v>3</v>
      </c>
      <c r="K14" s="2">
        <v>2</v>
      </c>
      <c r="L14" s="104">
        <f t="shared" si="0"/>
        <v>6</v>
      </c>
      <c r="M14" s="106" t="s">
        <v>1073</v>
      </c>
      <c r="N14" s="2">
        <v>2</v>
      </c>
      <c r="O14" s="2">
        <v>2</v>
      </c>
      <c r="P14" s="104">
        <f t="shared" si="1"/>
        <v>4</v>
      </c>
      <c r="Q14" s="40"/>
      <c r="R14" s="40"/>
      <c r="S14" s="40"/>
    </row>
    <row r="15" spans="1:19" ht="36" customHeight="1" x14ac:dyDescent="0.3">
      <c r="A15" s="103">
        <v>11</v>
      </c>
      <c r="B15" s="74"/>
      <c r="C15" s="105" t="s">
        <v>1020</v>
      </c>
      <c r="D15" s="105" t="s">
        <v>514</v>
      </c>
      <c r="E15" s="68" t="s">
        <v>993</v>
      </c>
      <c r="F15" s="68">
        <v>1.6</v>
      </c>
      <c r="G15" s="105" t="s">
        <v>1021</v>
      </c>
      <c r="H15" s="105" t="s">
        <v>1022</v>
      </c>
      <c r="I15" s="68" t="s">
        <v>1023</v>
      </c>
      <c r="J15" s="2">
        <v>3</v>
      </c>
      <c r="K15" s="2">
        <v>2</v>
      </c>
      <c r="L15" s="104">
        <f t="shared" si="0"/>
        <v>6</v>
      </c>
      <c r="M15" s="68" t="s">
        <v>1024</v>
      </c>
      <c r="N15" s="2">
        <v>2</v>
      </c>
      <c r="O15" s="2">
        <v>2</v>
      </c>
      <c r="P15" s="104">
        <f t="shared" si="1"/>
        <v>4</v>
      </c>
      <c r="Q15" s="40"/>
      <c r="R15" s="40"/>
      <c r="S15" s="40"/>
    </row>
    <row r="16" spans="1:19" ht="36" customHeight="1" x14ac:dyDescent="0.3">
      <c r="A16" s="98">
        <v>12</v>
      </c>
      <c r="B16" s="74"/>
      <c r="C16" s="105" t="s">
        <v>1025</v>
      </c>
      <c r="D16" s="105" t="s">
        <v>514</v>
      </c>
      <c r="E16" s="68" t="s">
        <v>993</v>
      </c>
      <c r="F16" s="68">
        <v>3.4</v>
      </c>
      <c r="G16" s="105" t="s">
        <v>376</v>
      </c>
      <c r="H16" s="105" t="s">
        <v>462</v>
      </c>
      <c r="I16" s="106" t="s">
        <v>1026</v>
      </c>
      <c r="J16" s="2">
        <v>2</v>
      </c>
      <c r="K16" s="2">
        <v>2</v>
      </c>
      <c r="L16" s="104">
        <f t="shared" si="0"/>
        <v>4</v>
      </c>
      <c r="M16" s="106" t="s">
        <v>1027</v>
      </c>
      <c r="N16" s="2">
        <v>2</v>
      </c>
      <c r="O16" s="2">
        <v>1</v>
      </c>
      <c r="P16" s="104">
        <f t="shared" si="1"/>
        <v>2</v>
      </c>
      <c r="Q16" s="40"/>
      <c r="R16" s="40"/>
      <c r="S16" s="40"/>
    </row>
    <row r="17" spans="1:19" ht="36" customHeight="1" x14ac:dyDescent="0.3">
      <c r="A17" s="103">
        <v>13</v>
      </c>
      <c r="B17" s="74"/>
      <c r="C17" s="105" t="s">
        <v>1028</v>
      </c>
      <c r="D17" s="105" t="s">
        <v>514</v>
      </c>
      <c r="E17" s="68" t="s">
        <v>993</v>
      </c>
      <c r="F17" s="68">
        <v>4.0999999999999996</v>
      </c>
      <c r="G17" s="105" t="s">
        <v>64</v>
      </c>
      <c r="H17" s="105" t="s">
        <v>1029</v>
      </c>
      <c r="I17" s="106" t="s">
        <v>1074</v>
      </c>
      <c r="J17" s="2">
        <v>2</v>
      </c>
      <c r="K17" s="2">
        <v>2</v>
      </c>
      <c r="L17" s="104">
        <f t="shared" si="0"/>
        <v>4</v>
      </c>
      <c r="M17" s="106" t="s">
        <v>1075</v>
      </c>
      <c r="N17" s="2">
        <v>2</v>
      </c>
      <c r="O17" s="2">
        <v>1</v>
      </c>
      <c r="P17" s="104">
        <f t="shared" si="1"/>
        <v>2</v>
      </c>
      <c r="Q17" s="40"/>
      <c r="R17" s="40"/>
      <c r="S17" s="40"/>
    </row>
    <row r="18" spans="1:19" ht="36" customHeight="1" x14ac:dyDescent="0.3">
      <c r="A18" s="98"/>
      <c r="B18" s="74"/>
      <c r="C18" s="105" t="s">
        <v>1030</v>
      </c>
      <c r="D18" s="105" t="s">
        <v>514</v>
      </c>
      <c r="E18" s="68" t="s">
        <v>993</v>
      </c>
      <c r="F18" s="68">
        <v>6.4</v>
      </c>
      <c r="G18" s="105" t="s">
        <v>83</v>
      </c>
      <c r="H18" s="105" t="s">
        <v>521</v>
      </c>
      <c r="I18" s="106" t="s">
        <v>1031</v>
      </c>
      <c r="J18" s="2">
        <v>2</v>
      </c>
      <c r="K18" s="2">
        <v>2</v>
      </c>
      <c r="L18" s="104">
        <f t="shared" si="0"/>
        <v>4</v>
      </c>
      <c r="M18" s="106" t="s">
        <v>1076</v>
      </c>
      <c r="N18" s="2">
        <v>2</v>
      </c>
      <c r="O18" s="2">
        <v>1</v>
      </c>
      <c r="P18" s="104">
        <f t="shared" si="1"/>
        <v>2</v>
      </c>
      <c r="Q18" s="40"/>
      <c r="R18" s="40"/>
      <c r="S18" s="40"/>
    </row>
    <row r="19" spans="1:19" ht="25.15" customHeight="1" x14ac:dyDescent="0.3">
      <c r="A19" s="593" t="s">
        <v>184</v>
      </c>
      <c r="B19" s="594"/>
      <c r="C19" s="595"/>
      <c r="D19" s="602" t="s">
        <v>185</v>
      </c>
      <c r="E19" s="603"/>
      <c r="F19" s="604"/>
      <c r="G19" s="605"/>
      <c r="H19" s="605"/>
      <c r="I19" s="605"/>
      <c r="J19" s="605"/>
      <c r="K19" s="605"/>
      <c r="L19" s="605"/>
      <c r="M19" s="606"/>
      <c r="N19" s="47" t="s">
        <v>186</v>
      </c>
      <c r="O19" s="48"/>
      <c r="P19" s="48"/>
      <c r="Q19" s="48"/>
      <c r="R19" s="48"/>
      <c r="S19" s="49"/>
    </row>
    <row r="20" spans="1:19" ht="25.15" customHeight="1" x14ac:dyDescent="0.3">
      <c r="A20" s="596"/>
      <c r="B20" s="597"/>
      <c r="C20" s="598"/>
      <c r="D20" s="602" t="s">
        <v>187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129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188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9"/>
      <c r="B23" s="600"/>
      <c r="C23" s="601"/>
      <c r="D23" s="602" t="s">
        <v>189</v>
      </c>
      <c r="E23" s="603"/>
      <c r="F23" s="604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1143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40.15" customHeight="1" x14ac:dyDescent="0.3">
      <c r="A5" s="103">
        <v>1</v>
      </c>
      <c r="B5" s="74" t="s">
        <v>493</v>
      </c>
      <c r="C5" s="107" t="s">
        <v>1032</v>
      </c>
      <c r="D5" s="107" t="s">
        <v>495</v>
      </c>
      <c r="E5" s="107" t="s">
        <v>1033</v>
      </c>
      <c r="F5" s="107">
        <v>4.2</v>
      </c>
      <c r="G5" s="107" t="s">
        <v>470</v>
      </c>
      <c r="H5" s="107" t="s">
        <v>1034</v>
      </c>
      <c r="I5" s="68" t="s">
        <v>996</v>
      </c>
      <c r="J5" s="2">
        <v>2</v>
      </c>
      <c r="K5" s="2">
        <v>3</v>
      </c>
      <c r="L5" s="104">
        <f>J5*K5</f>
        <v>6</v>
      </c>
      <c r="M5" s="68" t="s">
        <v>1079</v>
      </c>
      <c r="N5" s="2">
        <v>1</v>
      </c>
      <c r="O5" s="2">
        <v>3</v>
      </c>
      <c r="P5" s="104">
        <f>N5*O5</f>
        <v>3</v>
      </c>
      <c r="Q5" s="40" t="s">
        <v>269</v>
      </c>
      <c r="R5" s="40" t="s">
        <v>998</v>
      </c>
      <c r="S5" s="40" t="s">
        <v>270</v>
      </c>
    </row>
    <row r="6" spans="1:19" ht="40.15" customHeight="1" x14ac:dyDescent="0.3">
      <c r="A6" s="98">
        <v>2</v>
      </c>
      <c r="B6" s="74"/>
      <c r="C6" s="107" t="s">
        <v>1035</v>
      </c>
      <c r="D6" s="107" t="s">
        <v>505</v>
      </c>
      <c r="E6" s="107" t="s">
        <v>1033</v>
      </c>
      <c r="F6" s="107">
        <v>1.3</v>
      </c>
      <c r="G6" s="105" t="s">
        <v>195</v>
      </c>
      <c r="H6" s="107" t="s">
        <v>1036</v>
      </c>
      <c r="I6" s="68" t="s">
        <v>1084</v>
      </c>
      <c r="J6" s="2">
        <v>2</v>
      </c>
      <c r="K6" s="2">
        <v>3</v>
      </c>
      <c r="L6" s="104">
        <f t="shared" ref="L6:L17" si="0">J6*K6</f>
        <v>6</v>
      </c>
      <c r="M6" s="68" t="s">
        <v>1071</v>
      </c>
      <c r="N6" s="2">
        <v>1</v>
      </c>
      <c r="O6" s="2">
        <v>3</v>
      </c>
      <c r="P6" s="104">
        <f t="shared" ref="P6:P17" si="1">N6*O6</f>
        <v>3</v>
      </c>
      <c r="Q6" s="40" t="s">
        <v>269</v>
      </c>
      <c r="R6" s="40" t="s">
        <v>998</v>
      </c>
      <c r="S6" s="40" t="s">
        <v>270</v>
      </c>
    </row>
    <row r="7" spans="1:19" ht="40.15" customHeight="1" x14ac:dyDescent="0.3">
      <c r="A7" s="103">
        <v>3</v>
      </c>
      <c r="B7" s="74"/>
      <c r="C7" s="107" t="s">
        <v>1037</v>
      </c>
      <c r="D7" s="107" t="s">
        <v>1038</v>
      </c>
      <c r="E7" s="107" t="s">
        <v>1033</v>
      </c>
      <c r="F7" s="107">
        <v>3.4</v>
      </c>
      <c r="G7" s="107" t="s">
        <v>376</v>
      </c>
      <c r="H7" s="107" t="s">
        <v>1039</v>
      </c>
      <c r="I7" s="68" t="s">
        <v>1088</v>
      </c>
      <c r="J7" s="2">
        <v>2</v>
      </c>
      <c r="K7" s="2">
        <v>2</v>
      </c>
      <c r="L7" s="104">
        <f t="shared" si="0"/>
        <v>4</v>
      </c>
      <c r="M7" s="68" t="s">
        <v>1093</v>
      </c>
      <c r="N7" s="2">
        <v>2</v>
      </c>
      <c r="O7" s="2">
        <v>2</v>
      </c>
      <c r="P7" s="104">
        <f t="shared" si="1"/>
        <v>4</v>
      </c>
      <c r="Q7" s="40"/>
      <c r="R7" s="40"/>
      <c r="S7" s="40"/>
    </row>
    <row r="8" spans="1:19" ht="40.15" customHeight="1" x14ac:dyDescent="0.3">
      <c r="A8" s="98">
        <v>4</v>
      </c>
      <c r="B8" s="74" t="s">
        <v>1040</v>
      </c>
      <c r="C8" s="107" t="s">
        <v>1041</v>
      </c>
      <c r="D8" s="107" t="s">
        <v>1042</v>
      </c>
      <c r="E8" s="107" t="s">
        <v>1033</v>
      </c>
      <c r="F8" s="107">
        <v>3.4</v>
      </c>
      <c r="G8" s="107" t="s">
        <v>376</v>
      </c>
      <c r="H8" s="107" t="s">
        <v>1043</v>
      </c>
      <c r="I8" s="68"/>
      <c r="J8" s="2">
        <v>2</v>
      </c>
      <c r="K8" s="2">
        <v>2</v>
      </c>
      <c r="L8" s="104">
        <f t="shared" si="0"/>
        <v>4</v>
      </c>
      <c r="M8" s="68" t="s">
        <v>1089</v>
      </c>
      <c r="N8" s="2">
        <v>2</v>
      </c>
      <c r="O8" s="2">
        <v>2</v>
      </c>
      <c r="P8" s="104">
        <f t="shared" si="1"/>
        <v>4</v>
      </c>
      <c r="Q8" s="40"/>
      <c r="R8" s="40"/>
      <c r="S8" s="40"/>
    </row>
    <row r="9" spans="1:19" ht="40.15" customHeight="1" x14ac:dyDescent="0.3">
      <c r="A9" s="103">
        <v>5</v>
      </c>
      <c r="B9" s="74"/>
      <c r="C9" s="107" t="s">
        <v>1045</v>
      </c>
      <c r="D9" s="107" t="s">
        <v>1046</v>
      </c>
      <c r="E9" s="107" t="s">
        <v>1033</v>
      </c>
      <c r="F9" s="107">
        <v>1.3</v>
      </c>
      <c r="G9" s="107" t="s">
        <v>195</v>
      </c>
      <c r="H9" s="107" t="s">
        <v>1047</v>
      </c>
      <c r="I9" s="68" t="s">
        <v>1048</v>
      </c>
      <c r="J9" s="2">
        <v>2</v>
      </c>
      <c r="K9" s="2">
        <v>2</v>
      </c>
      <c r="L9" s="104">
        <f t="shared" si="0"/>
        <v>4</v>
      </c>
      <c r="M9" s="68" t="s">
        <v>1090</v>
      </c>
      <c r="N9" s="2">
        <v>1</v>
      </c>
      <c r="O9" s="2">
        <v>2</v>
      </c>
      <c r="P9" s="104">
        <f t="shared" si="1"/>
        <v>2</v>
      </c>
      <c r="Q9" s="40"/>
      <c r="R9" s="40"/>
      <c r="S9" s="40"/>
    </row>
    <row r="10" spans="1:19" ht="40.15" customHeight="1" x14ac:dyDescent="0.3">
      <c r="A10" s="98">
        <v>6</v>
      </c>
      <c r="B10" s="74"/>
      <c r="C10" s="107" t="s">
        <v>1049</v>
      </c>
      <c r="D10" s="107" t="s">
        <v>1046</v>
      </c>
      <c r="E10" s="107" t="s">
        <v>1033</v>
      </c>
      <c r="F10" s="107">
        <v>4.0999999999999996</v>
      </c>
      <c r="G10" s="107" t="s">
        <v>64</v>
      </c>
      <c r="H10" s="107" t="s">
        <v>1050</v>
      </c>
      <c r="I10" s="106" t="s">
        <v>1051</v>
      </c>
      <c r="J10" s="2">
        <v>2</v>
      </c>
      <c r="K10" s="2">
        <v>3</v>
      </c>
      <c r="L10" s="104">
        <f t="shared" si="0"/>
        <v>6</v>
      </c>
      <c r="M10" s="106" t="s">
        <v>1091</v>
      </c>
      <c r="N10" s="2">
        <v>1</v>
      </c>
      <c r="O10" s="2">
        <v>3</v>
      </c>
      <c r="P10" s="104">
        <f t="shared" si="1"/>
        <v>3</v>
      </c>
      <c r="Q10" s="40"/>
      <c r="R10" s="40"/>
      <c r="S10" s="40"/>
    </row>
    <row r="11" spans="1:19" ht="40.15" customHeight="1" x14ac:dyDescent="0.3">
      <c r="A11" s="103">
        <v>7</v>
      </c>
      <c r="B11" s="74"/>
      <c r="C11" s="107" t="s">
        <v>1052</v>
      </c>
      <c r="D11" s="107" t="s">
        <v>1046</v>
      </c>
      <c r="E11" s="107" t="s">
        <v>1033</v>
      </c>
      <c r="F11" s="107">
        <v>1.3</v>
      </c>
      <c r="G11" s="107" t="s">
        <v>195</v>
      </c>
      <c r="H11" s="107" t="s">
        <v>1047</v>
      </c>
      <c r="I11" s="106" t="s">
        <v>996</v>
      </c>
      <c r="J11" s="2">
        <v>2</v>
      </c>
      <c r="K11" s="2">
        <v>2</v>
      </c>
      <c r="L11" s="104">
        <f t="shared" si="0"/>
        <v>4</v>
      </c>
      <c r="M11" s="106" t="s">
        <v>1053</v>
      </c>
      <c r="N11" s="2">
        <v>1</v>
      </c>
      <c r="O11" s="2">
        <v>2</v>
      </c>
      <c r="P11" s="104">
        <f t="shared" si="1"/>
        <v>2</v>
      </c>
      <c r="Q11" s="40"/>
      <c r="R11" s="40"/>
      <c r="S11" s="40"/>
    </row>
    <row r="12" spans="1:19" ht="40.15" customHeight="1" x14ac:dyDescent="0.3">
      <c r="A12" s="98">
        <v>8</v>
      </c>
      <c r="B12" s="74"/>
      <c r="C12" s="107" t="s">
        <v>1054</v>
      </c>
      <c r="D12" s="107" t="s">
        <v>1046</v>
      </c>
      <c r="E12" s="107" t="s">
        <v>1033</v>
      </c>
      <c r="F12" s="107">
        <v>4.0999999999999996</v>
      </c>
      <c r="G12" s="107" t="s">
        <v>64</v>
      </c>
      <c r="H12" s="107" t="s">
        <v>1050</v>
      </c>
      <c r="I12" s="106" t="s">
        <v>1051</v>
      </c>
      <c r="J12" s="2">
        <v>2</v>
      </c>
      <c r="K12" s="2">
        <v>3</v>
      </c>
      <c r="L12" s="104">
        <f t="shared" si="0"/>
        <v>6</v>
      </c>
      <c r="M12" s="106" t="s">
        <v>1091</v>
      </c>
      <c r="N12" s="2">
        <v>1</v>
      </c>
      <c r="O12" s="2">
        <v>3</v>
      </c>
      <c r="P12" s="104">
        <f t="shared" si="1"/>
        <v>3</v>
      </c>
      <c r="Q12" s="40"/>
      <c r="R12" s="40"/>
      <c r="S12" s="40"/>
    </row>
    <row r="13" spans="1:19" ht="40.15" customHeight="1" x14ac:dyDescent="0.3">
      <c r="A13" s="103">
        <v>9</v>
      </c>
      <c r="B13" s="74"/>
      <c r="C13" s="107" t="s">
        <v>1055</v>
      </c>
      <c r="D13" s="107" t="s">
        <v>1046</v>
      </c>
      <c r="E13" s="107" t="s">
        <v>1033</v>
      </c>
      <c r="F13" s="107">
        <v>4.0999999999999996</v>
      </c>
      <c r="G13" s="107" t="s">
        <v>64</v>
      </c>
      <c r="H13" s="107" t="s">
        <v>1050</v>
      </c>
      <c r="I13" s="106" t="s">
        <v>1051</v>
      </c>
      <c r="J13" s="2">
        <v>2</v>
      </c>
      <c r="K13" s="2">
        <v>3</v>
      </c>
      <c r="L13" s="104">
        <f t="shared" si="0"/>
        <v>6</v>
      </c>
      <c r="M13" s="106" t="s">
        <v>1091</v>
      </c>
      <c r="N13" s="2">
        <v>1</v>
      </c>
      <c r="O13" s="2">
        <v>3</v>
      </c>
      <c r="P13" s="104">
        <f t="shared" si="1"/>
        <v>3</v>
      </c>
      <c r="Q13" s="40"/>
      <c r="R13" s="40"/>
      <c r="S13" s="40"/>
    </row>
    <row r="14" spans="1:19" ht="40.15" customHeight="1" x14ac:dyDescent="0.3">
      <c r="A14" s="98">
        <v>10</v>
      </c>
      <c r="B14" s="74"/>
      <c r="C14" s="107" t="s">
        <v>1056</v>
      </c>
      <c r="D14" s="107" t="s">
        <v>569</v>
      </c>
      <c r="E14" s="107" t="s">
        <v>1033</v>
      </c>
      <c r="F14" s="107">
        <v>3.4</v>
      </c>
      <c r="G14" s="107" t="s">
        <v>376</v>
      </c>
      <c r="H14" s="107" t="s">
        <v>1043</v>
      </c>
      <c r="I14" s="106" t="s">
        <v>1044</v>
      </c>
      <c r="J14" s="2">
        <v>2</v>
      </c>
      <c r="K14" s="2">
        <v>2</v>
      </c>
      <c r="L14" s="104">
        <f t="shared" si="0"/>
        <v>4</v>
      </c>
      <c r="M14" s="68" t="s">
        <v>1089</v>
      </c>
      <c r="N14" s="2">
        <v>2</v>
      </c>
      <c r="O14" s="2">
        <v>1</v>
      </c>
      <c r="P14" s="104">
        <f t="shared" si="1"/>
        <v>2</v>
      </c>
      <c r="Q14" s="40"/>
      <c r="R14" s="40"/>
      <c r="S14" s="40"/>
    </row>
    <row r="15" spans="1:19" ht="40.15" customHeight="1" x14ac:dyDescent="0.3">
      <c r="A15" s="103">
        <v>11</v>
      </c>
      <c r="B15" s="74" t="s">
        <v>562</v>
      </c>
      <c r="C15" s="107" t="s">
        <v>1057</v>
      </c>
      <c r="D15" s="107" t="s">
        <v>569</v>
      </c>
      <c r="E15" s="107" t="s">
        <v>1033</v>
      </c>
      <c r="F15" s="107">
        <v>2.1</v>
      </c>
      <c r="G15" s="107" t="s">
        <v>700</v>
      </c>
      <c r="H15" s="107" t="s">
        <v>1058</v>
      </c>
      <c r="I15" s="106" t="s">
        <v>1059</v>
      </c>
      <c r="J15" s="2">
        <v>2</v>
      </c>
      <c r="K15" s="2">
        <v>2</v>
      </c>
      <c r="L15" s="104">
        <f t="shared" si="0"/>
        <v>4</v>
      </c>
      <c r="M15" s="68" t="s">
        <v>1092</v>
      </c>
      <c r="N15" s="2">
        <v>2</v>
      </c>
      <c r="O15" s="2">
        <v>1</v>
      </c>
      <c r="P15" s="104">
        <f t="shared" si="1"/>
        <v>2</v>
      </c>
      <c r="Q15" s="40"/>
      <c r="R15" s="40"/>
      <c r="S15" s="40"/>
    </row>
    <row r="16" spans="1:19" ht="40.15" customHeight="1" x14ac:dyDescent="0.3">
      <c r="A16" s="98">
        <v>12</v>
      </c>
      <c r="B16" s="74" t="s">
        <v>202</v>
      </c>
      <c r="C16" s="107" t="s">
        <v>1060</v>
      </c>
      <c r="D16" s="107" t="s">
        <v>569</v>
      </c>
      <c r="E16" s="107" t="s">
        <v>1033</v>
      </c>
      <c r="F16" s="107">
        <v>1.4</v>
      </c>
      <c r="G16" s="107" t="s">
        <v>681</v>
      </c>
      <c r="H16" s="107" t="s">
        <v>1061</v>
      </c>
      <c r="I16" s="106" t="s">
        <v>1085</v>
      </c>
      <c r="J16" s="2">
        <v>2</v>
      </c>
      <c r="K16" s="2">
        <v>2</v>
      </c>
      <c r="L16" s="104">
        <f t="shared" si="0"/>
        <v>4</v>
      </c>
      <c r="M16" s="68" t="s">
        <v>1086</v>
      </c>
      <c r="N16" s="2">
        <v>2</v>
      </c>
      <c r="O16" s="2">
        <v>1</v>
      </c>
      <c r="P16" s="104">
        <f t="shared" si="1"/>
        <v>2</v>
      </c>
      <c r="Q16" s="40"/>
      <c r="R16" s="40"/>
      <c r="S16" s="40"/>
    </row>
    <row r="17" spans="1:19" ht="40.15" customHeight="1" x14ac:dyDescent="0.3">
      <c r="A17" s="103">
        <v>13</v>
      </c>
      <c r="B17" s="74"/>
      <c r="C17" s="107" t="s">
        <v>1062</v>
      </c>
      <c r="D17" s="107" t="s">
        <v>1063</v>
      </c>
      <c r="E17" s="107" t="s">
        <v>1033</v>
      </c>
      <c r="F17" s="107">
        <v>1.4</v>
      </c>
      <c r="G17" s="107" t="s">
        <v>681</v>
      </c>
      <c r="H17" s="107" t="s">
        <v>1064</v>
      </c>
      <c r="I17" s="106" t="s">
        <v>1085</v>
      </c>
      <c r="J17" s="2">
        <v>2</v>
      </c>
      <c r="K17" s="2">
        <v>2</v>
      </c>
      <c r="L17" s="104">
        <f t="shared" si="0"/>
        <v>4</v>
      </c>
      <c r="M17" s="68" t="s">
        <v>1086</v>
      </c>
      <c r="N17" s="2">
        <v>2</v>
      </c>
      <c r="O17" s="2">
        <v>1</v>
      </c>
      <c r="P17" s="104">
        <f t="shared" si="1"/>
        <v>2</v>
      </c>
      <c r="Q17" s="40"/>
      <c r="R17" s="40"/>
      <c r="S17" s="40"/>
    </row>
    <row r="18" spans="1:19" ht="25.15" customHeight="1" x14ac:dyDescent="0.3">
      <c r="A18" s="593" t="s">
        <v>184</v>
      </c>
      <c r="B18" s="594"/>
      <c r="C18" s="595"/>
      <c r="D18" s="602" t="s">
        <v>185</v>
      </c>
      <c r="E18" s="603"/>
      <c r="F18" s="604"/>
      <c r="G18" s="605"/>
      <c r="H18" s="605"/>
      <c r="I18" s="605"/>
      <c r="J18" s="605"/>
      <c r="K18" s="605"/>
      <c r="L18" s="605"/>
      <c r="M18" s="606"/>
      <c r="N18" s="47" t="s">
        <v>186</v>
      </c>
      <c r="O18" s="48"/>
      <c r="P18" s="48"/>
      <c r="Q18" s="48"/>
      <c r="R18" s="48"/>
      <c r="S18" s="49"/>
    </row>
    <row r="19" spans="1:19" ht="25.15" customHeight="1" x14ac:dyDescent="0.3">
      <c r="A19" s="596"/>
      <c r="B19" s="597"/>
      <c r="C19" s="598"/>
      <c r="D19" s="602" t="s">
        <v>187</v>
      </c>
      <c r="E19" s="603"/>
      <c r="F19" s="604"/>
      <c r="G19" s="605"/>
      <c r="H19" s="605"/>
      <c r="I19" s="605"/>
      <c r="J19" s="605"/>
      <c r="K19" s="605"/>
      <c r="L19" s="605"/>
      <c r="M19" s="606"/>
      <c r="N19" s="47" t="s">
        <v>186</v>
      </c>
      <c r="O19" s="48"/>
      <c r="P19" s="48"/>
      <c r="Q19" s="48"/>
      <c r="R19" s="48"/>
      <c r="S19" s="49"/>
    </row>
    <row r="20" spans="1:19" ht="25.15" customHeight="1" x14ac:dyDescent="0.3">
      <c r="A20" s="596"/>
      <c r="B20" s="597"/>
      <c r="C20" s="598"/>
      <c r="D20" s="602" t="s">
        <v>129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188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9"/>
      <c r="B22" s="600"/>
      <c r="C22" s="601"/>
      <c r="D22" s="602" t="s">
        <v>189</v>
      </c>
      <c r="E22" s="603"/>
      <c r="F22" s="604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607" t="s">
        <v>1531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21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21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21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21" ht="52.9" customHeight="1" x14ac:dyDescent="0.3">
      <c r="A5" s="56">
        <v>1</v>
      </c>
      <c r="B5" s="108" t="s">
        <v>17</v>
      </c>
      <c r="C5" s="80" t="s">
        <v>1530</v>
      </c>
      <c r="D5" s="40" t="s">
        <v>1529</v>
      </c>
      <c r="E5" s="40" t="s">
        <v>457</v>
      </c>
      <c r="F5" s="40">
        <v>1.1000000000000001</v>
      </c>
      <c r="G5" s="80" t="s">
        <v>1101</v>
      </c>
      <c r="H5" s="81" t="s">
        <v>1528</v>
      </c>
      <c r="I5" s="50" t="s">
        <v>1098</v>
      </c>
      <c r="J5" s="40">
        <v>2</v>
      </c>
      <c r="K5" s="40">
        <v>2</v>
      </c>
      <c r="L5" s="40">
        <f t="shared" ref="L5:L15" si="0">J5*K5</f>
        <v>4</v>
      </c>
      <c r="M5" s="81" t="s">
        <v>1099</v>
      </c>
      <c r="N5" s="40">
        <v>1</v>
      </c>
      <c r="O5" s="40">
        <v>1</v>
      </c>
      <c r="P5" s="40">
        <f t="shared" ref="P5:P15" si="1">N5*O5</f>
        <v>1</v>
      </c>
      <c r="Q5" s="40"/>
      <c r="R5" s="40"/>
      <c r="S5" s="40"/>
      <c r="T5" s="109"/>
      <c r="U5" s="109"/>
    </row>
    <row r="6" spans="1:21" ht="52.9" customHeight="1" x14ac:dyDescent="0.3">
      <c r="A6" s="56">
        <v>2</v>
      </c>
      <c r="B6" s="108" t="s">
        <v>226</v>
      </c>
      <c r="C6" s="80" t="s">
        <v>1527</v>
      </c>
      <c r="D6" s="40" t="s">
        <v>1148</v>
      </c>
      <c r="E6" s="40" t="s">
        <v>457</v>
      </c>
      <c r="F6" s="40">
        <v>1.6</v>
      </c>
      <c r="G6" s="80" t="s">
        <v>1113</v>
      </c>
      <c r="H6" s="81" t="s">
        <v>1526</v>
      </c>
      <c r="I6" s="50" t="s">
        <v>1098</v>
      </c>
      <c r="J6" s="40">
        <v>2</v>
      </c>
      <c r="K6" s="40">
        <v>3</v>
      </c>
      <c r="L6" s="40">
        <f t="shared" si="0"/>
        <v>6</v>
      </c>
      <c r="M6" s="81" t="s">
        <v>1500</v>
      </c>
      <c r="N6" s="40">
        <v>1</v>
      </c>
      <c r="O6" s="40">
        <v>2</v>
      </c>
      <c r="P6" s="40">
        <f t="shared" si="1"/>
        <v>2</v>
      </c>
      <c r="Q6" s="40"/>
      <c r="R6" s="40"/>
      <c r="S6" s="40"/>
      <c r="T6" s="109"/>
      <c r="U6" s="109"/>
    </row>
    <row r="7" spans="1:21" ht="52.9" customHeight="1" x14ac:dyDescent="0.3">
      <c r="A7" s="56">
        <v>3</v>
      </c>
      <c r="B7" s="104" t="s">
        <v>226</v>
      </c>
      <c r="C7" s="80" t="s">
        <v>1525</v>
      </c>
      <c r="D7" s="40" t="s">
        <v>1524</v>
      </c>
      <c r="E7" s="40" t="s">
        <v>457</v>
      </c>
      <c r="F7" s="40">
        <v>1.3</v>
      </c>
      <c r="G7" s="81" t="s">
        <v>1096</v>
      </c>
      <c r="H7" s="81" t="s">
        <v>1523</v>
      </c>
      <c r="I7" s="50" t="s">
        <v>1098</v>
      </c>
      <c r="J7" s="40">
        <v>2</v>
      </c>
      <c r="K7" s="40">
        <v>3</v>
      </c>
      <c r="L7" s="40">
        <f t="shared" si="0"/>
        <v>6</v>
      </c>
      <c r="M7" s="81" t="s">
        <v>1500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09"/>
      <c r="U7" s="109"/>
    </row>
    <row r="8" spans="1:21" ht="52.9" customHeight="1" x14ac:dyDescent="0.3">
      <c r="A8" s="56">
        <v>4</v>
      </c>
      <c r="B8" s="104" t="s">
        <v>226</v>
      </c>
      <c r="C8" s="80" t="s">
        <v>1522</v>
      </c>
      <c r="D8" s="40" t="s">
        <v>1521</v>
      </c>
      <c r="E8" s="40" t="s">
        <v>457</v>
      </c>
      <c r="F8" s="40">
        <v>1.1000000000000001</v>
      </c>
      <c r="G8" s="81" t="s">
        <v>1101</v>
      </c>
      <c r="H8" s="81" t="s">
        <v>1520</v>
      </c>
      <c r="I8" s="50" t="s">
        <v>1098</v>
      </c>
      <c r="J8" s="40">
        <v>1</v>
      </c>
      <c r="K8" s="40">
        <v>2</v>
      </c>
      <c r="L8" s="40">
        <f t="shared" si="0"/>
        <v>2</v>
      </c>
      <c r="M8" s="81" t="s">
        <v>1505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09"/>
      <c r="U8" s="109"/>
    </row>
    <row r="9" spans="1:21" ht="52.9" customHeight="1" x14ac:dyDescent="0.3">
      <c r="A9" s="56">
        <v>5</v>
      </c>
      <c r="B9" s="104" t="s">
        <v>226</v>
      </c>
      <c r="C9" s="80" t="s">
        <v>1519</v>
      </c>
      <c r="D9" s="40" t="s">
        <v>1517</v>
      </c>
      <c r="E9" s="40" t="s">
        <v>457</v>
      </c>
      <c r="F9" s="40">
        <v>1.1000000000000001</v>
      </c>
      <c r="G9" s="81" t="s">
        <v>1101</v>
      </c>
      <c r="H9" s="81" t="s">
        <v>1516</v>
      </c>
      <c r="I9" s="50" t="s">
        <v>1108</v>
      </c>
      <c r="J9" s="40">
        <v>2</v>
      </c>
      <c r="K9" s="40">
        <v>2</v>
      </c>
      <c r="L9" s="40">
        <f t="shared" si="0"/>
        <v>4</v>
      </c>
      <c r="M9" s="81" t="s">
        <v>1500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09"/>
      <c r="U9" s="109"/>
    </row>
    <row r="10" spans="1:21" ht="52.9" customHeight="1" x14ac:dyDescent="0.3">
      <c r="A10" s="56">
        <v>6</v>
      </c>
      <c r="B10" s="104" t="s">
        <v>226</v>
      </c>
      <c r="C10" s="80" t="s">
        <v>1518</v>
      </c>
      <c r="D10" s="40" t="s">
        <v>1517</v>
      </c>
      <c r="E10" s="40" t="s">
        <v>457</v>
      </c>
      <c r="F10" s="40">
        <v>1.1000000000000001</v>
      </c>
      <c r="G10" s="81" t="s">
        <v>1101</v>
      </c>
      <c r="H10" s="81" t="s">
        <v>1516</v>
      </c>
      <c r="I10" s="50" t="s">
        <v>1108</v>
      </c>
      <c r="J10" s="40">
        <v>2</v>
      </c>
      <c r="K10" s="40">
        <v>2</v>
      </c>
      <c r="L10" s="40">
        <f t="shared" si="0"/>
        <v>4</v>
      </c>
      <c r="M10" s="81" t="s">
        <v>1112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109"/>
      <c r="U10" s="109"/>
    </row>
    <row r="11" spans="1:21" ht="52.9" customHeight="1" x14ac:dyDescent="0.3">
      <c r="A11" s="56">
        <v>7</v>
      </c>
      <c r="B11" s="104" t="s">
        <v>227</v>
      </c>
      <c r="C11" s="80" t="s">
        <v>1515</v>
      </c>
      <c r="D11" s="40" t="s">
        <v>1512</v>
      </c>
      <c r="E11" s="40" t="s">
        <v>457</v>
      </c>
      <c r="F11" s="40">
        <v>1.1000000000000001</v>
      </c>
      <c r="G11" s="80" t="s">
        <v>1101</v>
      </c>
      <c r="H11" s="81" t="s">
        <v>1514</v>
      </c>
      <c r="I11" s="50" t="s">
        <v>1108</v>
      </c>
      <c r="J11" s="40">
        <v>2</v>
      </c>
      <c r="K11" s="40">
        <v>2</v>
      </c>
      <c r="L11" s="40">
        <f t="shared" si="0"/>
        <v>4</v>
      </c>
      <c r="M11" s="80" t="s">
        <v>1112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109"/>
      <c r="U11" s="109"/>
    </row>
    <row r="12" spans="1:21" ht="52.9" customHeight="1" x14ac:dyDescent="0.3">
      <c r="A12" s="56">
        <v>8</v>
      </c>
      <c r="B12" s="104" t="s">
        <v>227</v>
      </c>
      <c r="C12" s="80" t="s">
        <v>1513</v>
      </c>
      <c r="D12" s="40" t="s">
        <v>1512</v>
      </c>
      <c r="E12" s="40" t="s">
        <v>457</v>
      </c>
      <c r="F12" s="56">
        <v>2.1</v>
      </c>
      <c r="G12" s="110" t="s">
        <v>1132</v>
      </c>
      <c r="H12" s="111" t="s">
        <v>1509</v>
      </c>
      <c r="I12" s="112" t="s">
        <v>1098</v>
      </c>
      <c r="J12" s="56">
        <v>1</v>
      </c>
      <c r="K12" s="40">
        <v>2</v>
      </c>
      <c r="L12" s="40">
        <f t="shared" si="0"/>
        <v>2</v>
      </c>
      <c r="M12" s="80" t="s">
        <v>1511</v>
      </c>
      <c r="N12" s="40">
        <v>1</v>
      </c>
      <c r="O12" s="40">
        <v>2</v>
      </c>
      <c r="P12" s="40">
        <f t="shared" si="1"/>
        <v>2</v>
      </c>
      <c r="Q12" s="40"/>
      <c r="R12" s="40"/>
      <c r="S12" s="40"/>
      <c r="T12" s="109"/>
      <c r="U12" s="109"/>
    </row>
    <row r="13" spans="1:21" ht="52.9" customHeight="1" x14ac:dyDescent="0.3">
      <c r="A13" s="56">
        <v>9</v>
      </c>
      <c r="B13" s="104" t="s">
        <v>227</v>
      </c>
      <c r="C13" s="80" t="s">
        <v>1510</v>
      </c>
      <c r="D13" s="40" t="s">
        <v>1503</v>
      </c>
      <c r="E13" s="40" t="s">
        <v>457</v>
      </c>
      <c r="F13" s="40">
        <v>2.1</v>
      </c>
      <c r="G13" s="80" t="s">
        <v>1132</v>
      </c>
      <c r="H13" s="81" t="s">
        <v>1509</v>
      </c>
      <c r="I13" s="50" t="s">
        <v>1501</v>
      </c>
      <c r="J13" s="40">
        <v>2</v>
      </c>
      <c r="K13" s="40">
        <v>2</v>
      </c>
      <c r="L13" s="40">
        <f t="shared" si="0"/>
        <v>4</v>
      </c>
      <c r="M13" s="80" t="s">
        <v>1505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109"/>
      <c r="U13" s="109"/>
    </row>
    <row r="14" spans="1:21" ht="52.9" customHeight="1" x14ac:dyDescent="0.3">
      <c r="A14" s="56">
        <v>10</v>
      </c>
      <c r="B14" s="104" t="s">
        <v>202</v>
      </c>
      <c r="C14" s="80" t="s">
        <v>1508</v>
      </c>
      <c r="D14" s="40" t="s">
        <v>1507</v>
      </c>
      <c r="E14" s="40" t="s">
        <v>457</v>
      </c>
      <c r="F14" s="40">
        <v>1.1000000000000001</v>
      </c>
      <c r="G14" s="81" t="s">
        <v>1101</v>
      </c>
      <c r="H14" s="81" t="s">
        <v>1506</v>
      </c>
      <c r="I14" s="50" t="s">
        <v>1501</v>
      </c>
      <c r="J14" s="40">
        <v>2</v>
      </c>
      <c r="K14" s="40">
        <v>3</v>
      </c>
      <c r="L14" s="40">
        <f t="shared" si="0"/>
        <v>6</v>
      </c>
      <c r="M14" s="81" t="s">
        <v>1505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09"/>
      <c r="U14" s="109"/>
    </row>
    <row r="15" spans="1:21" ht="52.9" customHeight="1" x14ac:dyDescent="0.3">
      <c r="A15" s="56">
        <v>11</v>
      </c>
      <c r="B15" s="104" t="s">
        <v>202</v>
      </c>
      <c r="C15" s="80" t="s">
        <v>1504</v>
      </c>
      <c r="D15" s="40" t="s">
        <v>1503</v>
      </c>
      <c r="E15" s="40" t="s">
        <v>457</v>
      </c>
      <c r="F15" s="40">
        <v>1.4</v>
      </c>
      <c r="G15" s="80" t="s">
        <v>1140</v>
      </c>
      <c r="H15" s="81" t="s">
        <v>1502</v>
      </c>
      <c r="I15" s="50" t="s">
        <v>1501</v>
      </c>
      <c r="J15" s="40">
        <v>2</v>
      </c>
      <c r="K15" s="40">
        <v>3</v>
      </c>
      <c r="L15" s="40">
        <f t="shared" si="0"/>
        <v>6</v>
      </c>
      <c r="M15" s="80" t="s">
        <v>1500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109"/>
      <c r="U15" s="109"/>
    </row>
    <row r="16" spans="1:21" ht="52.9" customHeight="1" x14ac:dyDescent="0.3">
      <c r="A16" s="56">
        <v>12</v>
      </c>
      <c r="B16" s="104"/>
      <c r="C16" s="80"/>
      <c r="D16" s="40"/>
      <c r="E16" s="40"/>
      <c r="F16" s="40"/>
      <c r="G16" s="80"/>
      <c r="H16" s="52"/>
      <c r="I16" s="50"/>
      <c r="J16" s="40"/>
      <c r="K16" s="40"/>
      <c r="L16" s="40"/>
      <c r="M16" s="80"/>
      <c r="N16" s="40"/>
      <c r="O16" s="40"/>
      <c r="P16" s="40"/>
      <c r="Q16" s="50"/>
      <c r="R16" s="40"/>
      <c r="S16" s="40"/>
      <c r="T16" s="109"/>
      <c r="U16" s="109"/>
    </row>
    <row r="17" spans="1:21" ht="52.9" customHeight="1" x14ac:dyDescent="0.3">
      <c r="A17" s="56">
        <v>13</v>
      </c>
      <c r="B17" s="104"/>
      <c r="C17" s="80"/>
      <c r="D17" s="40"/>
      <c r="E17" s="40"/>
      <c r="F17" s="40"/>
      <c r="G17" s="80"/>
      <c r="H17" s="52"/>
      <c r="I17" s="50"/>
      <c r="J17" s="40"/>
      <c r="K17" s="40"/>
      <c r="L17" s="40"/>
      <c r="M17" s="81"/>
      <c r="N17" s="40"/>
      <c r="O17" s="40"/>
      <c r="P17" s="40"/>
      <c r="Q17" s="50"/>
      <c r="R17" s="40"/>
      <c r="S17" s="40"/>
      <c r="T17" s="109"/>
      <c r="U17" s="109"/>
    </row>
    <row r="18" spans="1:21" ht="52.9" customHeight="1" x14ac:dyDescent="0.3">
      <c r="A18" s="2">
        <v>14</v>
      </c>
      <c r="B18" s="74"/>
      <c r="C18" s="79"/>
      <c r="D18" s="40"/>
      <c r="E18" s="40"/>
      <c r="F18" s="40"/>
      <c r="G18" s="81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21" ht="25.15" customHeight="1" x14ac:dyDescent="0.3">
      <c r="A19" s="593" t="s">
        <v>184</v>
      </c>
      <c r="B19" s="594"/>
      <c r="C19" s="595"/>
      <c r="D19" s="602" t="s">
        <v>185</v>
      </c>
      <c r="E19" s="603"/>
      <c r="F19" s="604"/>
      <c r="G19" s="605"/>
      <c r="H19" s="605"/>
      <c r="I19" s="605"/>
      <c r="J19" s="605"/>
      <c r="K19" s="605"/>
      <c r="L19" s="605"/>
      <c r="M19" s="606"/>
      <c r="N19" s="47" t="s">
        <v>186</v>
      </c>
      <c r="O19" s="48"/>
      <c r="P19" s="48"/>
      <c r="Q19" s="48"/>
      <c r="R19" s="48"/>
      <c r="S19" s="49"/>
    </row>
    <row r="20" spans="1:21" ht="25.15" customHeight="1" x14ac:dyDescent="0.3">
      <c r="A20" s="596"/>
      <c r="B20" s="597"/>
      <c r="C20" s="598"/>
      <c r="D20" s="602" t="s">
        <v>187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21" ht="25.15" customHeight="1" x14ac:dyDescent="0.3">
      <c r="A21" s="596"/>
      <c r="B21" s="597"/>
      <c r="C21" s="598"/>
      <c r="D21" s="602" t="s">
        <v>129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21" ht="25.15" customHeight="1" x14ac:dyDescent="0.3">
      <c r="A22" s="596"/>
      <c r="B22" s="597"/>
      <c r="C22" s="598"/>
      <c r="D22" s="602" t="s">
        <v>188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21" ht="25.15" customHeight="1" x14ac:dyDescent="0.3">
      <c r="A23" s="599"/>
      <c r="B23" s="600"/>
      <c r="C23" s="601"/>
      <c r="D23" s="602" t="s">
        <v>189</v>
      </c>
      <c r="E23" s="603"/>
      <c r="F23" s="604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6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607" t="s">
        <v>1142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21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21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21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21" ht="52.9" customHeight="1" x14ac:dyDescent="0.3">
      <c r="A5" s="56">
        <v>1</v>
      </c>
      <c r="B5" s="108" t="s">
        <v>17</v>
      </c>
      <c r="C5" s="80" t="s">
        <v>1094</v>
      </c>
      <c r="D5" s="40" t="s">
        <v>1095</v>
      </c>
      <c r="E5" s="40" t="s">
        <v>457</v>
      </c>
      <c r="F5" s="40">
        <v>1.3</v>
      </c>
      <c r="G5" s="80" t="s">
        <v>1096</v>
      </c>
      <c r="H5" s="81" t="s">
        <v>1097</v>
      </c>
      <c r="I5" s="50" t="s">
        <v>1098</v>
      </c>
      <c r="J5" s="40">
        <v>2</v>
      </c>
      <c r="K5" s="40">
        <v>2</v>
      </c>
      <c r="L5" s="40">
        <f>J5*K5</f>
        <v>4</v>
      </c>
      <c r="M5" s="81" t="s">
        <v>1099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109"/>
      <c r="U5" s="109"/>
    </row>
    <row r="6" spans="1:21" ht="52.9" customHeight="1" x14ac:dyDescent="0.3">
      <c r="A6" s="56">
        <v>2</v>
      </c>
      <c r="B6" s="108" t="s">
        <v>17</v>
      </c>
      <c r="C6" s="80" t="s">
        <v>1100</v>
      </c>
      <c r="D6" s="40" t="s">
        <v>1095</v>
      </c>
      <c r="E6" s="40" t="s">
        <v>457</v>
      </c>
      <c r="F6" s="40">
        <v>1.1000000000000001</v>
      </c>
      <c r="G6" s="80" t="s">
        <v>1101</v>
      </c>
      <c r="H6" s="81" t="s">
        <v>1102</v>
      </c>
      <c r="I6" s="50" t="s">
        <v>1098</v>
      </c>
      <c r="J6" s="40">
        <v>2</v>
      </c>
      <c r="K6" s="40">
        <v>2</v>
      </c>
      <c r="L6" s="40">
        <f t="shared" ref="L6:L18" si="0">J6*K6</f>
        <v>4</v>
      </c>
      <c r="M6" s="81" t="s">
        <v>1103</v>
      </c>
      <c r="N6" s="40">
        <v>1</v>
      </c>
      <c r="O6" s="40">
        <v>2</v>
      </c>
      <c r="P6" s="40">
        <f t="shared" ref="P6:P18" si="1">N6*O6</f>
        <v>2</v>
      </c>
      <c r="Q6" s="40"/>
      <c r="R6" s="40"/>
      <c r="S6" s="40"/>
      <c r="T6" s="109"/>
      <c r="U6" s="109"/>
    </row>
    <row r="7" spans="1:21" ht="52.9" customHeight="1" x14ac:dyDescent="0.3">
      <c r="A7" s="56">
        <v>3</v>
      </c>
      <c r="B7" s="104" t="s">
        <v>226</v>
      </c>
      <c r="C7" s="80" t="s">
        <v>1104</v>
      </c>
      <c r="D7" s="40" t="s">
        <v>1105</v>
      </c>
      <c r="E7" s="40" t="s">
        <v>457</v>
      </c>
      <c r="F7" s="40">
        <v>1.3</v>
      </c>
      <c r="G7" s="81" t="s">
        <v>1096</v>
      </c>
      <c r="H7" s="81" t="s">
        <v>1106</v>
      </c>
      <c r="I7" s="50" t="s">
        <v>1098</v>
      </c>
      <c r="J7" s="40">
        <v>3</v>
      </c>
      <c r="K7" s="40">
        <v>3</v>
      </c>
      <c r="L7" s="40">
        <f t="shared" si="0"/>
        <v>9</v>
      </c>
      <c r="M7" s="81" t="s">
        <v>1103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09"/>
      <c r="U7" s="109"/>
    </row>
    <row r="8" spans="1:21" ht="52.9" customHeight="1" x14ac:dyDescent="0.3">
      <c r="A8" s="56">
        <v>4</v>
      </c>
      <c r="B8" s="104" t="s">
        <v>226</v>
      </c>
      <c r="C8" s="80" t="s">
        <v>1104</v>
      </c>
      <c r="D8" s="40" t="s">
        <v>1105</v>
      </c>
      <c r="E8" s="40" t="s">
        <v>457</v>
      </c>
      <c r="F8" s="40">
        <v>1.3</v>
      </c>
      <c r="G8" s="81" t="s">
        <v>1096</v>
      </c>
      <c r="H8" s="81" t="s">
        <v>1107</v>
      </c>
      <c r="I8" s="50" t="s">
        <v>1108</v>
      </c>
      <c r="J8" s="40">
        <v>2</v>
      </c>
      <c r="K8" s="40">
        <v>3</v>
      </c>
      <c r="L8" s="40">
        <f t="shared" si="0"/>
        <v>6</v>
      </c>
      <c r="M8" s="81" t="s">
        <v>1103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09"/>
      <c r="U8" s="109"/>
    </row>
    <row r="9" spans="1:21" ht="52.9" customHeight="1" x14ac:dyDescent="0.3">
      <c r="A9" s="56">
        <v>5</v>
      </c>
      <c r="B9" s="104" t="s">
        <v>226</v>
      </c>
      <c r="C9" s="80" t="s">
        <v>1109</v>
      </c>
      <c r="D9" s="40" t="s">
        <v>1110</v>
      </c>
      <c r="E9" s="40" t="s">
        <v>457</v>
      </c>
      <c r="F9" s="40">
        <v>1.3</v>
      </c>
      <c r="G9" s="81" t="s">
        <v>1096</v>
      </c>
      <c r="H9" s="81" t="s">
        <v>1111</v>
      </c>
      <c r="I9" s="50" t="s">
        <v>1108</v>
      </c>
      <c r="J9" s="40">
        <v>3</v>
      </c>
      <c r="K9" s="40">
        <v>3</v>
      </c>
      <c r="L9" s="40">
        <f t="shared" si="0"/>
        <v>9</v>
      </c>
      <c r="M9" s="81" t="s">
        <v>1112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09"/>
      <c r="U9" s="109"/>
    </row>
    <row r="10" spans="1:21" ht="52.9" customHeight="1" x14ac:dyDescent="0.3">
      <c r="A10" s="56">
        <v>6</v>
      </c>
      <c r="B10" s="104" t="s">
        <v>226</v>
      </c>
      <c r="C10" s="80" t="s">
        <v>1109</v>
      </c>
      <c r="D10" s="40" t="s">
        <v>1110</v>
      </c>
      <c r="E10" s="40" t="s">
        <v>457</v>
      </c>
      <c r="F10" s="40">
        <v>1.6</v>
      </c>
      <c r="G10" s="81" t="s">
        <v>1113</v>
      </c>
      <c r="H10" s="81" t="s">
        <v>1114</v>
      </c>
      <c r="I10" s="50" t="s">
        <v>1108</v>
      </c>
      <c r="J10" s="40">
        <v>2</v>
      </c>
      <c r="K10" s="40">
        <v>3</v>
      </c>
      <c r="L10" s="40">
        <f t="shared" si="0"/>
        <v>6</v>
      </c>
      <c r="M10" s="81" t="s">
        <v>1112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109"/>
      <c r="U10" s="109"/>
    </row>
    <row r="11" spans="1:21" ht="52.9" customHeight="1" x14ac:dyDescent="0.3">
      <c r="A11" s="56">
        <v>7</v>
      </c>
      <c r="B11" s="104" t="s">
        <v>226</v>
      </c>
      <c r="C11" s="80" t="s">
        <v>1109</v>
      </c>
      <c r="D11" s="40" t="s">
        <v>1115</v>
      </c>
      <c r="E11" s="40" t="s">
        <v>457</v>
      </c>
      <c r="F11" s="40">
        <v>7.2</v>
      </c>
      <c r="G11" s="80" t="s">
        <v>1116</v>
      </c>
      <c r="H11" s="81" t="s">
        <v>1117</v>
      </c>
      <c r="I11" s="50" t="s">
        <v>1108</v>
      </c>
      <c r="J11" s="40">
        <v>2</v>
      </c>
      <c r="K11" s="40">
        <v>1</v>
      </c>
      <c r="L11" s="40">
        <f t="shared" si="0"/>
        <v>2</v>
      </c>
      <c r="M11" s="80" t="s">
        <v>1118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109"/>
      <c r="U11" s="109"/>
    </row>
    <row r="12" spans="1:21" ht="52.9" customHeight="1" x14ac:dyDescent="0.3">
      <c r="A12" s="56">
        <v>8</v>
      </c>
      <c r="B12" s="104" t="s">
        <v>226</v>
      </c>
      <c r="C12" s="80" t="s">
        <v>1119</v>
      </c>
      <c r="D12" s="40" t="s">
        <v>1120</v>
      </c>
      <c r="E12" s="40" t="s">
        <v>457</v>
      </c>
      <c r="F12" s="56">
        <v>1.1000000000000001</v>
      </c>
      <c r="G12" s="110" t="s">
        <v>1101</v>
      </c>
      <c r="H12" s="111" t="s">
        <v>1121</v>
      </c>
      <c r="I12" s="112" t="s">
        <v>1108</v>
      </c>
      <c r="J12" s="56">
        <v>2</v>
      </c>
      <c r="K12" s="40">
        <v>3</v>
      </c>
      <c r="L12" s="40">
        <f t="shared" si="0"/>
        <v>6</v>
      </c>
      <c r="M12" s="80" t="s">
        <v>1112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09"/>
      <c r="U12" s="109"/>
    </row>
    <row r="13" spans="1:21" ht="52.9" customHeight="1" x14ac:dyDescent="0.3">
      <c r="A13" s="56">
        <v>9</v>
      </c>
      <c r="B13" s="104" t="s">
        <v>226</v>
      </c>
      <c r="C13" s="80" t="s">
        <v>1119</v>
      </c>
      <c r="D13" s="40" t="s">
        <v>1122</v>
      </c>
      <c r="E13" s="40" t="s">
        <v>457</v>
      </c>
      <c r="F13" s="40">
        <v>1.5</v>
      </c>
      <c r="G13" s="80" t="s">
        <v>1123</v>
      </c>
      <c r="H13" s="81" t="s">
        <v>1124</v>
      </c>
      <c r="I13" s="50" t="s">
        <v>1108</v>
      </c>
      <c r="J13" s="40">
        <v>2</v>
      </c>
      <c r="K13" s="40">
        <v>3</v>
      </c>
      <c r="L13" s="40">
        <f t="shared" si="0"/>
        <v>6</v>
      </c>
      <c r="M13" s="80" t="s">
        <v>1112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109"/>
      <c r="U13" s="109"/>
    </row>
    <row r="14" spans="1:21" ht="52.9" customHeight="1" x14ac:dyDescent="0.3">
      <c r="A14" s="56">
        <v>10</v>
      </c>
      <c r="B14" s="104" t="s">
        <v>227</v>
      </c>
      <c r="C14" s="80" t="s">
        <v>1125</v>
      </c>
      <c r="D14" s="40" t="s">
        <v>569</v>
      </c>
      <c r="E14" s="40" t="s">
        <v>457</v>
      </c>
      <c r="F14" s="40">
        <v>1.1000000000000001</v>
      </c>
      <c r="G14" s="81" t="s">
        <v>1101</v>
      </c>
      <c r="H14" s="81" t="s">
        <v>1126</v>
      </c>
      <c r="I14" s="50" t="s">
        <v>1098</v>
      </c>
      <c r="J14" s="40">
        <v>2</v>
      </c>
      <c r="K14" s="40">
        <v>2</v>
      </c>
      <c r="L14" s="40">
        <f t="shared" si="0"/>
        <v>4</v>
      </c>
      <c r="M14" s="81" t="s">
        <v>1112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09"/>
      <c r="U14" s="109"/>
    </row>
    <row r="15" spans="1:21" ht="52.9" customHeight="1" x14ac:dyDescent="0.3">
      <c r="A15" s="56">
        <v>11</v>
      </c>
      <c r="B15" s="104" t="s">
        <v>227</v>
      </c>
      <c r="C15" s="80" t="s">
        <v>1127</v>
      </c>
      <c r="D15" s="40" t="s">
        <v>1128</v>
      </c>
      <c r="E15" s="40" t="s">
        <v>457</v>
      </c>
      <c r="F15" s="40">
        <v>1.2</v>
      </c>
      <c r="G15" s="80" t="s">
        <v>1129</v>
      </c>
      <c r="H15" s="81" t="s">
        <v>1130</v>
      </c>
      <c r="I15" s="50" t="s">
        <v>1098</v>
      </c>
      <c r="J15" s="40">
        <v>2</v>
      </c>
      <c r="K15" s="40">
        <v>3</v>
      </c>
      <c r="L15" s="40">
        <f t="shared" si="0"/>
        <v>6</v>
      </c>
      <c r="M15" s="80" t="s">
        <v>1112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109"/>
      <c r="U15" s="109"/>
    </row>
    <row r="16" spans="1:21" ht="52.9" customHeight="1" x14ac:dyDescent="0.3">
      <c r="A16" s="56">
        <v>12</v>
      </c>
      <c r="B16" s="104" t="s">
        <v>227</v>
      </c>
      <c r="C16" s="80" t="s">
        <v>1131</v>
      </c>
      <c r="D16" s="40" t="s">
        <v>1128</v>
      </c>
      <c r="E16" s="40" t="s">
        <v>457</v>
      </c>
      <c r="F16" s="40">
        <v>2.1</v>
      </c>
      <c r="G16" s="80" t="s">
        <v>1132</v>
      </c>
      <c r="H16" s="52" t="s">
        <v>1133</v>
      </c>
      <c r="I16" s="50" t="s">
        <v>1098</v>
      </c>
      <c r="J16" s="40">
        <v>2</v>
      </c>
      <c r="K16" s="40">
        <v>3</v>
      </c>
      <c r="L16" s="40">
        <f t="shared" si="0"/>
        <v>6</v>
      </c>
      <c r="M16" s="80" t="s">
        <v>1134</v>
      </c>
      <c r="N16" s="40">
        <v>1</v>
      </c>
      <c r="O16" s="40">
        <v>2</v>
      </c>
      <c r="P16" s="40">
        <f t="shared" si="1"/>
        <v>2</v>
      </c>
      <c r="Q16" s="50"/>
      <c r="R16" s="40"/>
      <c r="S16" s="40"/>
      <c r="T16" s="109"/>
      <c r="U16" s="109"/>
    </row>
    <row r="17" spans="1:21" ht="52.9" customHeight="1" x14ac:dyDescent="0.3">
      <c r="A17" s="56">
        <v>13</v>
      </c>
      <c r="B17" s="104" t="s">
        <v>202</v>
      </c>
      <c r="C17" s="80" t="s">
        <v>1135</v>
      </c>
      <c r="D17" s="40" t="s">
        <v>1136</v>
      </c>
      <c r="E17" s="40" t="s">
        <v>457</v>
      </c>
      <c r="F17" s="40">
        <v>1.1000000000000001</v>
      </c>
      <c r="G17" s="80" t="s">
        <v>1101</v>
      </c>
      <c r="H17" s="52" t="s">
        <v>1137</v>
      </c>
      <c r="I17" s="50" t="s">
        <v>750</v>
      </c>
      <c r="J17" s="40">
        <v>2</v>
      </c>
      <c r="K17" s="40">
        <v>3</v>
      </c>
      <c r="L17" s="40">
        <f t="shared" si="0"/>
        <v>6</v>
      </c>
      <c r="M17" s="81" t="s">
        <v>1138</v>
      </c>
      <c r="N17" s="40">
        <v>1</v>
      </c>
      <c r="O17" s="40">
        <v>2</v>
      </c>
      <c r="P17" s="40">
        <f t="shared" si="1"/>
        <v>2</v>
      </c>
      <c r="Q17" s="50"/>
      <c r="R17" s="40"/>
      <c r="S17" s="40"/>
      <c r="T17" s="109"/>
      <c r="U17" s="109"/>
    </row>
    <row r="18" spans="1:21" ht="52.9" customHeight="1" x14ac:dyDescent="0.3">
      <c r="A18" s="2">
        <v>14</v>
      </c>
      <c r="B18" s="74" t="s">
        <v>202</v>
      </c>
      <c r="C18" s="79" t="s">
        <v>1139</v>
      </c>
      <c r="D18" s="40" t="s">
        <v>569</v>
      </c>
      <c r="E18" s="40" t="s">
        <v>457</v>
      </c>
      <c r="F18" s="40">
        <v>1.4</v>
      </c>
      <c r="G18" s="81" t="s">
        <v>1140</v>
      </c>
      <c r="H18" s="52" t="s">
        <v>1141</v>
      </c>
      <c r="I18" s="50" t="s">
        <v>750</v>
      </c>
      <c r="J18" s="40">
        <v>2</v>
      </c>
      <c r="K18" s="40">
        <v>3</v>
      </c>
      <c r="L18" s="40">
        <f t="shared" si="0"/>
        <v>6</v>
      </c>
      <c r="M18" s="81" t="s">
        <v>1138</v>
      </c>
      <c r="N18" s="40">
        <v>1</v>
      </c>
      <c r="O18" s="40">
        <v>2</v>
      </c>
      <c r="P18" s="40">
        <f t="shared" si="1"/>
        <v>2</v>
      </c>
      <c r="Q18" s="82"/>
      <c r="R18" s="73"/>
      <c r="S18" s="73"/>
    </row>
    <row r="19" spans="1:21" ht="25.15" customHeight="1" x14ac:dyDescent="0.3">
      <c r="A19" s="593" t="s">
        <v>184</v>
      </c>
      <c r="B19" s="594"/>
      <c r="C19" s="595"/>
      <c r="D19" s="602" t="s">
        <v>185</v>
      </c>
      <c r="E19" s="603"/>
      <c r="F19" s="604"/>
      <c r="G19" s="605"/>
      <c r="H19" s="605"/>
      <c r="I19" s="605"/>
      <c r="J19" s="605"/>
      <c r="K19" s="605"/>
      <c r="L19" s="605"/>
      <c r="M19" s="606"/>
      <c r="N19" s="47" t="s">
        <v>186</v>
      </c>
      <c r="O19" s="48"/>
      <c r="P19" s="48"/>
      <c r="Q19" s="48"/>
      <c r="R19" s="48"/>
      <c r="S19" s="49"/>
    </row>
    <row r="20" spans="1:21" ht="25.15" customHeight="1" x14ac:dyDescent="0.3">
      <c r="A20" s="596"/>
      <c r="B20" s="597"/>
      <c r="C20" s="598"/>
      <c r="D20" s="602" t="s">
        <v>187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21" ht="25.15" customHeight="1" x14ac:dyDescent="0.3">
      <c r="A21" s="596"/>
      <c r="B21" s="597"/>
      <c r="C21" s="598"/>
      <c r="D21" s="602" t="s">
        <v>129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21" ht="25.15" customHeight="1" x14ac:dyDescent="0.3">
      <c r="A22" s="596"/>
      <c r="B22" s="597"/>
      <c r="C22" s="598"/>
      <c r="D22" s="602" t="s">
        <v>188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21" ht="25.15" customHeight="1" x14ac:dyDescent="0.3">
      <c r="A23" s="599"/>
      <c r="B23" s="600"/>
      <c r="C23" s="601"/>
      <c r="D23" s="602" t="s">
        <v>189</v>
      </c>
      <c r="E23" s="603"/>
      <c r="F23" s="604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6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H13" sqref="H13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607" t="s">
        <v>1174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21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21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21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21" ht="52.9" customHeight="1" x14ac:dyDescent="0.3">
      <c r="A5" s="56">
        <v>1</v>
      </c>
      <c r="B5" s="108" t="s">
        <v>17</v>
      </c>
      <c r="C5" s="80" t="s">
        <v>1144</v>
      </c>
      <c r="D5" s="40" t="s">
        <v>1145</v>
      </c>
      <c r="E5" s="40" t="s">
        <v>457</v>
      </c>
      <c r="F5" s="40">
        <v>1.3</v>
      </c>
      <c r="G5" s="80" t="s">
        <v>1096</v>
      </c>
      <c r="H5" s="81" t="s">
        <v>1146</v>
      </c>
      <c r="I5" s="50" t="s">
        <v>1098</v>
      </c>
      <c r="J5" s="40">
        <v>2</v>
      </c>
      <c r="K5" s="40">
        <v>2</v>
      </c>
      <c r="L5" s="40">
        <f>J5*K5</f>
        <v>4</v>
      </c>
      <c r="M5" s="81" t="s">
        <v>1099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109"/>
      <c r="U5" s="109"/>
    </row>
    <row r="6" spans="1:21" ht="52.9" customHeight="1" x14ac:dyDescent="0.3">
      <c r="A6" s="56">
        <v>2</v>
      </c>
      <c r="B6" s="108" t="s">
        <v>17</v>
      </c>
      <c r="C6" s="80" t="s">
        <v>1147</v>
      </c>
      <c r="D6" s="40" t="s">
        <v>1148</v>
      </c>
      <c r="E6" s="40" t="s">
        <v>457</v>
      </c>
      <c r="F6" s="40">
        <v>1.6</v>
      </c>
      <c r="G6" s="80" t="s">
        <v>1113</v>
      </c>
      <c r="H6" s="81" t="s">
        <v>1149</v>
      </c>
      <c r="I6" s="50" t="s">
        <v>1098</v>
      </c>
      <c r="J6" s="40">
        <v>3</v>
      </c>
      <c r="K6" s="40">
        <v>2</v>
      </c>
      <c r="L6" s="40">
        <f t="shared" ref="L6:L15" si="0">J6*K6</f>
        <v>6</v>
      </c>
      <c r="M6" s="81" t="s">
        <v>1103</v>
      </c>
      <c r="N6" s="40">
        <v>2</v>
      </c>
      <c r="O6" s="40">
        <v>2</v>
      </c>
      <c r="P6" s="40">
        <f t="shared" ref="P6:P15" si="1">N6*O6</f>
        <v>4</v>
      </c>
      <c r="Q6" s="40"/>
      <c r="R6" s="40"/>
      <c r="S6" s="40"/>
      <c r="T6" s="109"/>
      <c r="U6" s="109"/>
    </row>
    <row r="7" spans="1:21" ht="52.9" customHeight="1" x14ac:dyDescent="0.3">
      <c r="A7" s="56">
        <v>3</v>
      </c>
      <c r="B7" s="104" t="s">
        <v>226</v>
      </c>
      <c r="C7" s="80" t="s">
        <v>1150</v>
      </c>
      <c r="D7" s="40" t="s">
        <v>1145</v>
      </c>
      <c r="E7" s="40" t="s">
        <v>457</v>
      </c>
      <c r="F7" s="40">
        <v>1.3</v>
      </c>
      <c r="G7" s="81" t="s">
        <v>1096</v>
      </c>
      <c r="H7" s="81" t="s">
        <v>1151</v>
      </c>
      <c r="I7" s="50" t="s">
        <v>1098</v>
      </c>
      <c r="J7" s="40">
        <v>1</v>
      </c>
      <c r="K7" s="40">
        <v>1</v>
      </c>
      <c r="L7" s="40">
        <f t="shared" si="0"/>
        <v>1</v>
      </c>
      <c r="M7" s="81" t="s">
        <v>1103</v>
      </c>
      <c r="N7" s="40">
        <v>1</v>
      </c>
      <c r="O7" s="40">
        <v>1</v>
      </c>
      <c r="P7" s="40">
        <f t="shared" si="1"/>
        <v>1</v>
      </c>
      <c r="Q7" s="40"/>
      <c r="R7" s="40"/>
      <c r="S7" s="40"/>
      <c r="T7" s="109"/>
      <c r="U7" s="109"/>
    </row>
    <row r="8" spans="1:21" ht="52.9" customHeight="1" x14ac:dyDescent="0.3">
      <c r="A8" s="56">
        <v>4</v>
      </c>
      <c r="B8" s="104" t="s">
        <v>226</v>
      </c>
      <c r="C8" s="80" t="s">
        <v>1152</v>
      </c>
      <c r="D8" s="40" t="s">
        <v>1153</v>
      </c>
      <c r="E8" s="40" t="s">
        <v>457</v>
      </c>
      <c r="F8" s="40">
        <v>1.3</v>
      </c>
      <c r="G8" s="81" t="s">
        <v>1096</v>
      </c>
      <c r="H8" s="81" t="s">
        <v>1154</v>
      </c>
      <c r="I8" s="50" t="s">
        <v>1108</v>
      </c>
      <c r="J8" s="40">
        <v>2</v>
      </c>
      <c r="K8" s="40">
        <v>3</v>
      </c>
      <c r="L8" s="40">
        <f t="shared" si="0"/>
        <v>6</v>
      </c>
      <c r="M8" s="81" t="s">
        <v>1155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09"/>
      <c r="U8" s="109"/>
    </row>
    <row r="9" spans="1:21" ht="52.9" customHeight="1" x14ac:dyDescent="0.3">
      <c r="A9" s="56">
        <v>5</v>
      </c>
      <c r="B9" s="104" t="s">
        <v>226</v>
      </c>
      <c r="C9" s="80" t="s">
        <v>1156</v>
      </c>
      <c r="D9" s="40" t="s">
        <v>1157</v>
      </c>
      <c r="E9" s="40" t="s">
        <v>457</v>
      </c>
      <c r="F9" s="40">
        <v>1.3</v>
      </c>
      <c r="G9" s="81" t="s">
        <v>1096</v>
      </c>
      <c r="H9" s="81" t="s">
        <v>1154</v>
      </c>
      <c r="I9" s="50" t="s">
        <v>1108</v>
      </c>
      <c r="J9" s="40">
        <v>2</v>
      </c>
      <c r="K9" s="40">
        <v>3</v>
      </c>
      <c r="L9" s="40">
        <f t="shared" si="0"/>
        <v>6</v>
      </c>
      <c r="M9" s="81" t="s">
        <v>1155</v>
      </c>
      <c r="N9" s="40">
        <v>1</v>
      </c>
      <c r="O9" s="40">
        <v>2</v>
      </c>
      <c r="P9" s="40">
        <f t="shared" si="1"/>
        <v>2</v>
      </c>
      <c r="Q9" s="40"/>
      <c r="R9" s="40"/>
      <c r="S9" s="40"/>
      <c r="T9" s="109"/>
      <c r="U9" s="109"/>
    </row>
    <row r="10" spans="1:21" ht="52.9" customHeight="1" x14ac:dyDescent="0.3">
      <c r="A10" s="56">
        <v>6</v>
      </c>
      <c r="B10" s="104" t="s">
        <v>227</v>
      </c>
      <c r="C10" s="80" t="s">
        <v>1158</v>
      </c>
      <c r="D10" s="40" t="s">
        <v>1159</v>
      </c>
      <c r="E10" s="40" t="s">
        <v>457</v>
      </c>
      <c r="F10" s="40">
        <v>2.1</v>
      </c>
      <c r="G10" s="81" t="s">
        <v>1132</v>
      </c>
      <c r="H10" s="81" t="s">
        <v>1160</v>
      </c>
      <c r="I10" s="50" t="s">
        <v>1108</v>
      </c>
      <c r="J10" s="40">
        <v>3</v>
      </c>
      <c r="K10" s="40">
        <v>2</v>
      </c>
      <c r="L10" s="40">
        <f t="shared" si="0"/>
        <v>6</v>
      </c>
      <c r="M10" s="81" t="s">
        <v>1155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109"/>
      <c r="U10" s="109"/>
    </row>
    <row r="11" spans="1:21" ht="52.9" customHeight="1" x14ac:dyDescent="0.3">
      <c r="A11" s="56">
        <v>7</v>
      </c>
      <c r="B11" s="104" t="s">
        <v>227</v>
      </c>
      <c r="C11" s="80" t="s">
        <v>1161</v>
      </c>
      <c r="D11" s="40" t="s">
        <v>1162</v>
      </c>
      <c r="E11" s="40" t="s">
        <v>457</v>
      </c>
      <c r="F11" s="40">
        <v>2.1</v>
      </c>
      <c r="G11" s="80" t="s">
        <v>1132</v>
      </c>
      <c r="H11" s="81" t="s">
        <v>1163</v>
      </c>
      <c r="I11" s="50" t="s">
        <v>1108</v>
      </c>
      <c r="J11" s="40">
        <v>2</v>
      </c>
      <c r="K11" s="40">
        <v>2</v>
      </c>
      <c r="L11" s="40">
        <f t="shared" si="0"/>
        <v>4</v>
      </c>
      <c r="M11" s="80" t="s">
        <v>1155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109"/>
      <c r="U11" s="109"/>
    </row>
    <row r="12" spans="1:21" ht="52.9" customHeight="1" x14ac:dyDescent="0.3">
      <c r="A12" s="56">
        <v>8</v>
      </c>
      <c r="B12" s="104" t="s">
        <v>227</v>
      </c>
      <c r="C12" s="80" t="s">
        <v>1164</v>
      </c>
      <c r="D12" s="40" t="s">
        <v>1165</v>
      </c>
      <c r="E12" s="40" t="s">
        <v>457</v>
      </c>
      <c r="F12" s="56">
        <v>2.1</v>
      </c>
      <c r="G12" s="110" t="s">
        <v>1132</v>
      </c>
      <c r="H12" s="111" t="s">
        <v>1166</v>
      </c>
      <c r="I12" s="112" t="s">
        <v>1108</v>
      </c>
      <c r="J12" s="56">
        <v>2</v>
      </c>
      <c r="K12" s="40">
        <v>3</v>
      </c>
      <c r="L12" s="40">
        <f t="shared" si="0"/>
        <v>6</v>
      </c>
      <c r="M12" s="80" t="s">
        <v>1112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09"/>
      <c r="U12" s="109"/>
    </row>
    <row r="13" spans="1:21" ht="52.9" customHeight="1" x14ac:dyDescent="0.3">
      <c r="A13" s="56">
        <v>9</v>
      </c>
      <c r="B13" s="104" t="s">
        <v>226</v>
      </c>
      <c r="C13" s="80" t="s">
        <v>1167</v>
      </c>
      <c r="D13" s="40" t="s">
        <v>1157</v>
      </c>
      <c r="E13" s="40" t="s">
        <v>457</v>
      </c>
      <c r="F13" s="40">
        <v>1.4</v>
      </c>
      <c r="G13" s="80" t="s">
        <v>1140</v>
      </c>
      <c r="H13" s="81" t="s">
        <v>1168</v>
      </c>
      <c r="I13" s="50" t="s">
        <v>1098</v>
      </c>
      <c r="J13" s="40">
        <v>1</v>
      </c>
      <c r="K13" s="40">
        <v>2</v>
      </c>
      <c r="L13" s="40">
        <f t="shared" si="0"/>
        <v>2</v>
      </c>
      <c r="M13" s="80" t="s">
        <v>1112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109"/>
      <c r="U13" s="109"/>
    </row>
    <row r="14" spans="1:21" ht="52.9" customHeight="1" x14ac:dyDescent="0.3">
      <c r="A14" s="56">
        <v>10</v>
      </c>
      <c r="B14" s="104" t="s">
        <v>202</v>
      </c>
      <c r="C14" s="80" t="s">
        <v>1169</v>
      </c>
      <c r="D14" s="40" t="s">
        <v>569</v>
      </c>
      <c r="E14" s="40" t="s">
        <v>457</v>
      </c>
      <c r="F14" s="40">
        <v>1.4</v>
      </c>
      <c r="G14" s="81" t="s">
        <v>1140</v>
      </c>
      <c r="H14" s="81" t="s">
        <v>1170</v>
      </c>
      <c r="I14" s="50" t="s">
        <v>1098</v>
      </c>
      <c r="J14" s="40">
        <v>1</v>
      </c>
      <c r="K14" s="40">
        <v>3</v>
      </c>
      <c r="L14" s="40">
        <f t="shared" si="0"/>
        <v>3</v>
      </c>
      <c r="M14" s="81" t="s">
        <v>1112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09"/>
      <c r="U14" s="109"/>
    </row>
    <row r="15" spans="1:21" ht="52.9" customHeight="1" x14ac:dyDescent="0.3">
      <c r="A15" s="56">
        <v>11</v>
      </c>
      <c r="B15" s="104" t="s">
        <v>202</v>
      </c>
      <c r="C15" s="80" t="s">
        <v>1171</v>
      </c>
      <c r="D15" s="40" t="s">
        <v>1172</v>
      </c>
      <c r="E15" s="40" t="s">
        <v>457</v>
      </c>
      <c r="F15" s="40">
        <v>1.4</v>
      </c>
      <c r="G15" s="80" t="s">
        <v>1140</v>
      </c>
      <c r="H15" s="81" t="s">
        <v>1173</v>
      </c>
      <c r="I15" s="50" t="s">
        <v>1098</v>
      </c>
      <c r="J15" s="40">
        <v>2</v>
      </c>
      <c r="K15" s="40">
        <v>3</v>
      </c>
      <c r="L15" s="40">
        <f t="shared" si="0"/>
        <v>6</v>
      </c>
      <c r="M15" s="80" t="s">
        <v>1112</v>
      </c>
      <c r="N15" s="40">
        <v>2</v>
      </c>
      <c r="O15" s="40">
        <v>2</v>
      </c>
      <c r="P15" s="40">
        <f t="shared" si="1"/>
        <v>4</v>
      </c>
      <c r="Q15" s="50"/>
      <c r="R15" s="40"/>
      <c r="S15" s="40"/>
      <c r="T15" s="109"/>
      <c r="U15" s="109"/>
    </row>
    <row r="16" spans="1:21" ht="52.9" customHeight="1" x14ac:dyDescent="0.3">
      <c r="A16" s="56"/>
      <c r="B16" s="104"/>
      <c r="C16" s="80"/>
      <c r="D16" s="40"/>
      <c r="E16" s="40"/>
      <c r="F16" s="40"/>
      <c r="G16" s="80"/>
      <c r="H16" s="52"/>
      <c r="I16" s="50"/>
      <c r="J16" s="40"/>
      <c r="K16" s="40"/>
      <c r="L16" s="40"/>
      <c r="M16" s="80"/>
      <c r="N16" s="40"/>
      <c r="O16" s="40"/>
      <c r="P16" s="40"/>
      <c r="Q16" s="50"/>
      <c r="R16" s="40"/>
      <c r="S16" s="40"/>
      <c r="T16" s="109"/>
      <c r="U16" s="109"/>
    </row>
    <row r="17" spans="1:21" ht="52.9" customHeight="1" x14ac:dyDescent="0.3">
      <c r="A17" s="56"/>
      <c r="B17" s="104"/>
      <c r="C17" s="80"/>
      <c r="D17" s="40"/>
      <c r="E17" s="40"/>
      <c r="F17" s="40"/>
      <c r="G17" s="80"/>
      <c r="H17" s="52"/>
      <c r="I17" s="50"/>
      <c r="J17" s="40"/>
      <c r="K17" s="40"/>
      <c r="L17" s="40"/>
      <c r="M17" s="81"/>
      <c r="N17" s="40"/>
      <c r="O17" s="40"/>
      <c r="P17" s="40"/>
      <c r="Q17" s="50"/>
      <c r="R17" s="40"/>
      <c r="S17" s="40"/>
      <c r="T17" s="109"/>
      <c r="U17" s="109"/>
    </row>
    <row r="18" spans="1:21" ht="52.9" customHeight="1" x14ac:dyDescent="0.3">
      <c r="A18" s="2"/>
      <c r="B18" s="74"/>
      <c r="C18" s="79"/>
      <c r="D18" s="40"/>
      <c r="E18" s="40"/>
      <c r="F18" s="40"/>
      <c r="G18" s="81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21" ht="25.15" customHeight="1" x14ac:dyDescent="0.3">
      <c r="A19" s="593" t="s">
        <v>184</v>
      </c>
      <c r="B19" s="594"/>
      <c r="C19" s="595"/>
      <c r="D19" s="602" t="s">
        <v>185</v>
      </c>
      <c r="E19" s="603"/>
      <c r="F19" s="604"/>
      <c r="G19" s="605"/>
      <c r="H19" s="605"/>
      <c r="I19" s="605"/>
      <c r="J19" s="605"/>
      <c r="K19" s="605"/>
      <c r="L19" s="605"/>
      <c r="M19" s="606"/>
      <c r="N19" s="47" t="s">
        <v>186</v>
      </c>
      <c r="O19" s="48"/>
      <c r="P19" s="48"/>
      <c r="Q19" s="48"/>
      <c r="R19" s="48"/>
      <c r="S19" s="49"/>
    </row>
    <row r="20" spans="1:21" ht="25.15" customHeight="1" x14ac:dyDescent="0.3">
      <c r="A20" s="596"/>
      <c r="B20" s="597"/>
      <c r="C20" s="598"/>
      <c r="D20" s="602" t="s">
        <v>187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21" ht="25.15" customHeight="1" x14ac:dyDescent="0.3">
      <c r="A21" s="596"/>
      <c r="B21" s="597"/>
      <c r="C21" s="598"/>
      <c r="D21" s="602" t="s">
        <v>129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21" ht="25.15" customHeight="1" x14ac:dyDescent="0.3">
      <c r="A22" s="596"/>
      <c r="B22" s="597"/>
      <c r="C22" s="598"/>
      <c r="D22" s="602" t="s">
        <v>188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21" ht="25.15" customHeight="1" x14ac:dyDescent="0.3">
      <c r="A23" s="599"/>
      <c r="B23" s="600"/>
      <c r="C23" s="601"/>
      <c r="D23" s="602" t="s">
        <v>189</v>
      </c>
      <c r="E23" s="603"/>
      <c r="F23" s="604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6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607" t="s">
        <v>1565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21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21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21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21" ht="52.9" customHeight="1" x14ac:dyDescent="0.3">
      <c r="A5" s="56">
        <v>1</v>
      </c>
      <c r="B5" s="108" t="s">
        <v>17</v>
      </c>
      <c r="C5" s="80" t="s">
        <v>1532</v>
      </c>
      <c r="D5" s="40" t="s">
        <v>1175</v>
      </c>
      <c r="E5" s="40" t="s">
        <v>457</v>
      </c>
      <c r="F5" s="40">
        <v>1.6</v>
      </c>
      <c r="G5" s="80" t="s">
        <v>1113</v>
      </c>
      <c r="H5" s="81" t="s">
        <v>1533</v>
      </c>
      <c r="I5" s="50" t="s">
        <v>1098</v>
      </c>
      <c r="J5" s="40">
        <v>1</v>
      </c>
      <c r="K5" s="40">
        <v>4</v>
      </c>
      <c r="L5" s="40">
        <f>J5*K5</f>
        <v>4</v>
      </c>
      <c r="M5" s="81" t="s">
        <v>1534</v>
      </c>
      <c r="N5" s="40">
        <v>1</v>
      </c>
      <c r="O5" s="40">
        <v>2</v>
      </c>
      <c r="P5" s="40">
        <f>N5*O5</f>
        <v>2</v>
      </c>
      <c r="Q5" s="40"/>
      <c r="R5" s="40"/>
      <c r="S5" s="40"/>
      <c r="T5" s="109"/>
      <c r="U5" s="109"/>
    </row>
    <row r="6" spans="1:21" ht="52.9" customHeight="1" x14ac:dyDescent="0.3">
      <c r="A6" s="56">
        <v>2</v>
      </c>
      <c r="B6" s="108" t="s">
        <v>226</v>
      </c>
      <c r="C6" s="80" t="s">
        <v>1535</v>
      </c>
      <c r="D6" s="40" t="s">
        <v>1536</v>
      </c>
      <c r="E6" s="40" t="s">
        <v>457</v>
      </c>
      <c r="F6" s="40">
        <v>1.6</v>
      </c>
      <c r="G6" s="80" t="s">
        <v>1113</v>
      </c>
      <c r="H6" s="81" t="s">
        <v>1533</v>
      </c>
      <c r="I6" s="50" t="s">
        <v>1098</v>
      </c>
      <c r="J6" s="40">
        <v>2</v>
      </c>
      <c r="K6" s="40">
        <v>4</v>
      </c>
      <c r="L6" s="40">
        <f t="shared" ref="L6:L19" si="0">J6*K6</f>
        <v>8</v>
      </c>
      <c r="M6" s="81" t="s">
        <v>1537</v>
      </c>
      <c r="N6" s="40">
        <v>2</v>
      </c>
      <c r="O6" s="40">
        <v>2</v>
      </c>
      <c r="P6" s="40">
        <f t="shared" ref="P6:P19" si="1">N6*O6</f>
        <v>4</v>
      </c>
      <c r="Q6" s="40"/>
      <c r="R6" s="40"/>
      <c r="S6" s="40"/>
      <c r="T6" s="109"/>
      <c r="U6" s="109"/>
    </row>
    <row r="7" spans="1:21" ht="52.9" customHeight="1" x14ac:dyDescent="0.3">
      <c r="A7" s="56">
        <v>3</v>
      </c>
      <c r="B7" s="104" t="s">
        <v>226</v>
      </c>
      <c r="C7" s="80" t="s">
        <v>1538</v>
      </c>
      <c r="D7" s="40" t="s">
        <v>1539</v>
      </c>
      <c r="E7" s="40" t="s">
        <v>457</v>
      </c>
      <c r="F7" s="40">
        <v>1.6</v>
      </c>
      <c r="G7" s="81" t="s">
        <v>1113</v>
      </c>
      <c r="H7" s="81" t="s">
        <v>1533</v>
      </c>
      <c r="I7" s="50" t="s">
        <v>1098</v>
      </c>
      <c r="J7" s="40">
        <v>2</v>
      </c>
      <c r="K7" s="40">
        <v>4</v>
      </c>
      <c r="L7" s="40">
        <f t="shared" si="0"/>
        <v>8</v>
      </c>
      <c r="M7" s="81" t="s">
        <v>1537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109"/>
      <c r="U7" s="109"/>
    </row>
    <row r="8" spans="1:21" ht="52.9" customHeight="1" x14ac:dyDescent="0.3">
      <c r="A8" s="56">
        <v>4</v>
      </c>
      <c r="B8" s="104" t="s">
        <v>226</v>
      </c>
      <c r="C8" s="80" t="s">
        <v>1540</v>
      </c>
      <c r="D8" s="40" t="s">
        <v>1541</v>
      </c>
      <c r="E8" s="40" t="s">
        <v>457</v>
      </c>
      <c r="F8" s="40">
        <v>1.3</v>
      </c>
      <c r="G8" s="81" t="s">
        <v>1096</v>
      </c>
      <c r="H8" s="81" t="s">
        <v>1542</v>
      </c>
      <c r="I8" s="50" t="s">
        <v>1098</v>
      </c>
      <c r="J8" s="40">
        <v>2</v>
      </c>
      <c r="K8" s="40">
        <v>3</v>
      </c>
      <c r="L8" s="40">
        <f t="shared" si="0"/>
        <v>6</v>
      </c>
      <c r="M8" s="81" t="s">
        <v>1505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109"/>
      <c r="U8" s="109"/>
    </row>
    <row r="9" spans="1:21" ht="52.9" customHeight="1" x14ac:dyDescent="0.3">
      <c r="A9" s="56">
        <v>5</v>
      </c>
      <c r="B9" s="104" t="s">
        <v>226</v>
      </c>
      <c r="C9" s="80" t="s">
        <v>1543</v>
      </c>
      <c r="D9" s="40" t="s">
        <v>1541</v>
      </c>
      <c r="E9" s="40" t="s">
        <v>457</v>
      </c>
      <c r="F9" s="40">
        <v>1.3</v>
      </c>
      <c r="G9" s="81" t="s">
        <v>1096</v>
      </c>
      <c r="H9" s="81" t="s">
        <v>1542</v>
      </c>
      <c r="I9" s="50" t="s">
        <v>1098</v>
      </c>
      <c r="J9" s="40">
        <v>3</v>
      </c>
      <c r="K9" s="40">
        <v>3</v>
      </c>
      <c r="L9" s="40">
        <f t="shared" si="0"/>
        <v>9</v>
      </c>
      <c r="M9" s="81" t="s">
        <v>1505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109"/>
      <c r="U9" s="109"/>
    </row>
    <row r="10" spans="1:21" ht="52.9" customHeight="1" x14ac:dyDescent="0.3">
      <c r="A10" s="56">
        <v>6</v>
      </c>
      <c r="B10" s="104" t="s">
        <v>226</v>
      </c>
      <c r="C10" s="80" t="s">
        <v>1544</v>
      </c>
      <c r="D10" s="40" t="s">
        <v>1541</v>
      </c>
      <c r="E10" s="40" t="s">
        <v>457</v>
      </c>
      <c r="F10" s="40">
        <v>1.3</v>
      </c>
      <c r="G10" s="81" t="s">
        <v>1096</v>
      </c>
      <c r="H10" s="81" t="s">
        <v>1545</v>
      </c>
      <c r="I10" s="50" t="s">
        <v>1098</v>
      </c>
      <c r="J10" s="40">
        <v>2</v>
      </c>
      <c r="K10" s="40">
        <v>3</v>
      </c>
      <c r="L10" s="40">
        <f t="shared" si="0"/>
        <v>6</v>
      </c>
      <c r="M10" s="81" t="s">
        <v>1505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109"/>
      <c r="U10" s="109"/>
    </row>
    <row r="11" spans="1:21" ht="52.9" customHeight="1" x14ac:dyDescent="0.3">
      <c r="A11" s="56">
        <v>7</v>
      </c>
      <c r="B11" s="104" t="s">
        <v>226</v>
      </c>
      <c r="C11" s="80" t="s">
        <v>1546</v>
      </c>
      <c r="D11" s="40" t="s">
        <v>1541</v>
      </c>
      <c r="E11" s="40" t="s">
        <v>457</v>
      </c>
      <c r="F11" s="40">
        <v>1.3</v>
      </c>
      <c r="G11" s="80" t="s">
        <v>1096</v>
      </c>
      <c r="H11" s="81" t="s">
        <v>1547</v>
      </c>
      <c r="I11" s="50" t="s">
        <v>1108</v>
      </c>
      <c r="J11" s="40">
        <v>2</v>
      </c>
      <c r="K11" s="40">
        <v>3</v>
      </c>
      <c r="L11" s="40">
        <f t="shared" si="0"/>
        <v>6</v>
      </c>
      <c r="M11" s="80" t="s">
        <v>1548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109"/>
      <c r="U11" s="109"/>
    </row>
    <row r="12" spans="1:21" ht="52.9" customHeight="1" x14ac:dyDescent="0.3">
      <c r="A12" s="56">
        <v>8</v>
      </c>
      <c r="B12" s="104" t="s">
        <v>226</v>
      </c>
      <c r="C12" s="80" t="s">
        <v>1549</v>
      </c>
      <c r="D12" s="40" t="s">
        <v>1517</v>
      </c>
      <c r="E12" s="40" t="s">
        <v>457</v>
      </c>
      <c r="F12" s="56">
        <v>1.3</v>
      </c>
      <c r="G12" s="110" t="s">
        <v>1096</v>
      </c>
      <c r="H12" s="111" t="s">
        <v>1547</v>
      </c>
      <c r="I12" s="112" t="s">
        <v>1108</v>
      </c>
      <c r="J12" s="56">
        <v>2</v>
      </c>
      <c r="K12" s="40">
        <v>3</v>
      </c>
      <c r="L12" s="40">
        <f t="shared" si="0"/>
        <v>6</v>
      </c>
      <c r="M12" s="80" t="s">
        <v>1548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109"/>
      <c r="U12" s="109"/>
    </row>
    <row r="13" spans="1:21" ht="52.9" customHeight="1" x14ac:dyDescent="0.3">
      <c r="A13" s="56">
        <v>9</v>
      </c>
      <c r="B13" s="104" t="s">
        <v>227</v>
      </c>
      <c r="C13" s="80" t="s">
        <v>1550</v>
      </c>
      <c r="D13" s="40" t="s">
        <v>1551</v>
      </c>
      <c r="E13" s="40" t="s">
        <v>457</v>
      </c>
      <c r="F13" s="40">
        <v>1.3</v>
      </c>
      <c r="G13" s="80" t="s">
        <v>1096</v>
      </c>
      <c r="H13" s="81" t="s">
        <v>1547</v>
      </c>
      <c r="I13" s="50" t="s">
        <v>1108</v>
      </c>
      <c r="J13" s="40">
        <v>3</v>
      </c>
      <c r="K13" s="40">
        <v>3</v>
      </c>
      <c r="L13" s="40">
        <f t="shared" si="0"/>
        <v>9</v>
      </c>
      <c r="M13" s="80" t="s">
        <v>1548</v>
      </c>
      <c r="N13" s="40">
        <v>2</v>
      </c>
      <c r="O13" s="40">
        <v>2</v>
      </c>
      <c r="P13" s="40">
        <f t="shared" si="1"/>
        <v>4</v>
      </c>
      <c r="Q13" s="50"/>
      <c r="R13" s="40"/>
      <c r="S13" s="40"/>
      <c r="T13" s="109"/>
      <c r="U13" s="109"/>
    </row>
    <row r="14" spans="1:21" ht="52.9" customHeight="1" x14ac:dyDescent="0.3">
      <c r="A14" s="56">
        <v>10</v>
      </c>
      <c r="B14" s="104" t="s">
        <v>227</v>
      </c>
      <c r="C14" s="80" t="s">
        <v>1552</v>
      </c>
      <c r="D14" s="40" t="s">
        <v>1551</v>
      </c>
      <c r="E14" s="40" t="s">
        <v>457</v>
      </c>
      <c r="F14" s="40">
        <v>2.1</v>
      </c>
      <c r="G14" s="81" t="s">
        <v>1132</v>
      </c>
      <c r="H14" s="81" t="s">
        <v>1553</v>
      </c>
      <c r="I14" s="50" t="s">
        <v>1108</v>
      </c>
      <c r="J14" s="40">
        <v>1</v>
      </c>
      <c r="K14" s="40">
        <v>3</v>
      </c>
      <c r="L14" s="40">
        <f t="shared" si="0"/>
        <v>3</v>
      </c>
      <c r="M14" s="81" t="s">
        <v>1548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109"/>
      <c r="U14" s="109"/>
    </row>
    <row r="15" spans="1:21" ht="52.9" customHeight="1" x14ac:dyDescent="0.3">
      <c r="A15" s="56">
        <v>11</v>
      </c>
      <c r="B15" s="104" t="s">
        <v>227</v>
      </c>
      <c r="C15" s="80" t="s">
        <v>1554</v>
      </c>
      <c r="D15" s="40" t="s">
        <v>1555</v>
      </c>
      <c r="E15" s="40" t="s">
        <v>457</v>
      </c>
      <c r="F15" s="40">
        <v>2.1</v>
      </c>
      <c r="G15" s="80" t="s">
        <v>1132</v>
      </c>
      <c r="H15" s="81" t="s">
        <v>1556</v>
      </c>
      <c r="I15" s="50" t="s">
        <v>1098</v>
      </c>
      <c r="J15" s="40">
        <v>1</v>
      </c>
      <c r="K15" s="40">
        <v>3</v>
      </c>
      <c r="L15" s="40">
        <f t="shared" si="0"/>
        <v>3</v>
      </c>
      <c r="M15" s="80" t="s">
        <v>1548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109"/>
      <c r="U15" s="109"/>
    </row>
    <row r="16" spans="1:21" ht="52.9" customHeight="1" x14ac:dyDescent="0.3">
      <c r="A16" s="56">
        <v>12</v>
      </c>
      <c r="B16" s="104" t="s">
        <v>227</v>
      </c>
      <c r="C16" s="80" t="s">
        <v>1557</v>
      </c>
      <c r="D16" s="40" t="s">
        <v>1555</v>
      </c>
      <c r="E16" s="40" t="s">
        <v>457</v>
      </c>
      <c r="F16" s="40">
        <v>2.1</v>
      </c>
      <c r="G16" s="80" t="s">
        <v>1132</v>
      </c>
      <c r="H16" s="52" t="s">
        <v>1556</v>
      </c>
      <c r="I16" s="50" t="s">
        <v>1098</v>
      </c>
      <c r="J16" s="40">
        <v>1</v>
      </c>
      <c r="K16" s="40">
        <v>3</v>
      </c>
      <c r="L16" s="40">
        <f t="shared" si="0"/>
        <v>3</v>
      </c>
      <c r="M16" s="80" t="s">
        <v>1548</v>
      </c>
      <c r="N16" s="40">
        <v>1</v>
      </c>
      <c r="O16" s="40">
        <v>2</v>
      </c>
      <c r="P16" s="40">
        <f t="shared" si="1"/>
        <v>2</v>
      </c>
      <c r="Q16" s="50"/>
      <c r="R16" s="40"/>
      <c r="S16" s="40"/>
      <c r="T16" s="109"/>
      <c r="U16" s="109"/>
    </row>
    <row r="17" spans="1:21" ht="52.9" customHeight="1" x14ac:dyDescent="0.3">
      <c r="A17" s="56">
        <v>13</v>
      </c>
      <c r="B17" s="104" t="s">
        <v>227</v>
      </c>
      <c r="C17" s="80" t="s">
        <v>1558</v>
      </c>
      <c r="D17" s="40" t="s">
        <v>1559</v>
      </c>
      <c r="E17" s="40" t="s">
        <v>457</v>
      </c>
      <c r="F17" s="40">
        <v>2.1</v>
      </c>
      <c r="G17" s="80" t="s">
        <v>1132</v>
      </c>
      <c r="H17" s="52" t="s">
        <v>1166</v>
      </c>
      <c r="I17" s="50" t="s">
        <v>1098</v>
      </c>
      <c r="J17" s="40">
        <v>2</v>
      </c>
      <c r="K17" s="40">
        <v>3</v>
      </c>
      <c r="L17" s="40">
        <f t="shared" si="0"/>
        <v>6</v>
      </c>
      <c r="M17" s="81" t="s">
        <v>1112</v>
      </c>
      <c r="N17" s="40">
        <v>2</v>
      </c>
      <c r="O17" s="40">
        <v>2</v>
      </c>
      <c r="P17" s="40">
        <f t="shared" si="1"/>
        <v>4</v>
      </c>
      <c r="Q17" s="50"/>
      <c r="R17" s="40"/>
      <c r="S17" s="40"/>
      <c r="T17" s="109"/>
      <c r="U17" s="109"/>
    </row>
    <row r="18" spans="1:21" ht="52.9" customHeight="1" x14ac:dyDescent="0.3">
      <c r="A18" s="56">
        <v>14</v>
      </c>
      <c r="B18" s="104" t="s">
        <v>202</v>
      </c>
      <c r="C18" s="80" t="s">
        <v>1560</v>
      </c>
      <c r="D18" s="40" t="s">
        <v>1561</v>
      </c>
      <c r="E18" s="40" t="s">
        <v>457</v>
      </c>
      <c r="F18" s="40">
        <v>1.3</v>
      </c>
      <c r="G18" s="80" t="s">
        <v>1096</v>
      </c>
      <c r="H18" s="52" t="s">
        <v>1562</v>
      </c>
      <c r="I18" s="50" t="s">
        <v>1098</v>
      </c>
      <c r="J18" s="40">
        <v>2</v>
      </c>
      <c r="K18" s="40">
        <v>3</v>
      </c>
      <c r="L18" s="40">
        <f t="shared" si="0"/>
        <v>6</v>
      </c>
      <c r="M18" s="80" t="s">
        <v>1548</v>
      </c>
      <c r="N18" s="40">
        <v>1</v>
      </c>
      <c r="O18" s="40">
        <v>2</v>
      </c>
      <c r="P18" s="40">
        <f t="shared" si="1"/>
        <v>2</v>
      </c>
      <c r="Q18" s="50"/>
      <c r="R18" s="40"/>
      <c r="S18" s="40"/>
      <c r="T18" s="109"/>
      <c r="U18" s="109"/>
    </row>
    <row r="19" spans="1:21" ht="52.9" customHeight="1" x14ac:dyDescent="0.3">
      <c r="A19" s="56">
        <v>15</v>
      </c>
      <c r="B19" s="104" t="s">
        <v>202</v>
      </c>
      <c r="C19" s="80" t="s">
        <v>1563</v>
      </c>
      <c r="D19" s="40" t="s">
        <v>1561</v>
      </c>
      <c r="E19" s="40" t="s">
        <v>457</v>
      </c>
      <c r="F19" s="40">
        <v>1.4</v>
      </c>
      <c r="G19" s="80" t="s">
        <v>1140</v>
      </c>
      <c r="H19" s="52" t="s">
        <v>1564</v>
      </c>
      <c r="I19" s="50" t="s">
        <v>1098</v>
      </c>
      <c r="J19" s="40">
        <v>2</v>
      </c>
      <c r="K19" s="40">
        <v>3</v>
      </c>
      <c r="L19" s="40">
        <f t="shared" si="0"/>
        <v>6</v>
      </c>
      <c r="M19" s="80" t="s">
        <v>1112</v>
      </c>
      <c r="N19" s="40">
        <v>1</v>
      </c>
      <c r="O19" s="40">
        <v>2</v>
      </c>
      <c r="P19" s="40">
        <f t="shared" si="1"/>
        <v>2</v>
      </c>
      <c r="Q19" s="50"/>
      <c r="R19" s="40"/>
      <c r="S19" s="40"/>
      <c r="T19" s="109"/>
      <c r="U19" s="109"/>
    </row>
    <row r="20" spans="1:21" ht="52.9" customHeight="1" x14ac:dyDescent="0.3">
      <c r="A20" s="56"/>
      <c r="B20" s="104"/>
      <c r="C20" s="80"/>
      <c r="D20" s="40"/>
      <c r="E20" s="40"/>
      <c r="F20" s="40"/>
      <c r="G20" s="80"/>
      <c r="H20" s="52"/>
      <c r="I20" s="50"/>
      <c r="J20" s="40"/>
      <c r="K20" s="40"/>
      <c r="L20" s="40"/>
      <c r="M20" s="81"/>
      <c r="N20" s="40"/>
      <c r="O20" s="40"/>
      <c r="P20" s="40"/>
      <c r="Q20" s="50"/>
      <c r="R20" s="40"/>
      <c r="S20" s="40"/>
      <c r="T20" s="109"/>
      <c r="U20" s="109"/>
    </row>
    <row r="21" spans="1:21" ht="52.9" customHeight="1" x14ac:dyDescent="0.3">
      <c r="A21" s="2"/>
      <c r="B21" s="74"/>
      <c r="C21" s="79"/>
      <c r="D21" s="40"/>
      <c r="E21" s="40"/>
      <c r="F21" s="40"/>
      <c r="G21" s="81"/>
      <c r="H21" s="52"/>
      <c r="I21" s="50"/>
      <c r="J21" s="40"/>
      <c r="K21" s="40"/>
      <c r="L21" s="40"/>
      <c r="M21" s="81"/>
      <c r="N21" s="40"/>
      <c r="O21" s="40"/>
      <c r="P21" s="40"/>
      <c r="Q21" s="82"/>
      <c r="R21" s="73"/>
      <c r="S21" s="73"/>
    </row>
    <row r="22" spans="1:21" ht="25.15" customHeight="1" x14ac:dyDescent="0.3">
      <c r="A22" s="593" t="s">
        <v>184</v>
      </c>
      <c r="B22" s="594"/>
      <c r="C22" s="595"/>
      <c r="D22" s="602" t="s">
        <v>185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21" ht="25.15" customHeight="1" x14ac:dyDescent="0.3">
      <c r="A23" s="596"/>
      <c r="B23" s="597"/>
      <c r="C23" s="598"/>
      <c r="D23" s="602" t="s">
        <v>187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21" ht="25.15" customHeight="1" x14ac:dyDescent="0.3">
      <c r="A24" s="596"/>
      <c r="B24" s="597"/>
      <c r="C24" s="598"/>
      <c r="D24" s="602" t="s">
        <v>129</v>
      </c>
      <c r="E24" s="603"/>
      <c r="F24" s="604"/>
      <c r="G24" s="605"/>
      <c r="H24" s="605"/>
      <c r="I24" s="605"/>
      <c r="J24" s="605"/>
      <c r="K24" s="605"/>
      <c r="L24" s="605"/>
      <c r="M24" s="606"/>
      <c r="N24" s="47" t="s">
        <v>186</v>
      </c>
      <c r="O24" s="48"/>
      <c r="P24" s="48"/>
      <c r="Q24" s="48"/>
      <c r="R24" s="48"/>
      <c r="S24" s="49"/>
    </row>
    <row r="25" spans="1:21" ht="25.15" customHeight="1" x14ac:dyDescent="0.3">
      <c r="A25" s="596"/>
      <c r="B25" s="597"/>
      <c r="C25" s="598"/>
      <c r="D25" s="602" t="s">
        <v>188</v>
      </c>
      <c r="E25" s="603"/>
      <c r="F25" s="604"/>
      <c r="G25" s="605"/>
      <c r="H25" s="605"/>
      <c r="I25" s="605"/>
      <c r="J25" s="605"/>
      <c r="K25" s="605"/>
      <c r="L25" s="605"/>
      <c r="M25" s="606"/>
      <c r="N25" s="47" t="s">
        <v>186</v>
      </c>
      <c r="O25" s="48"/>
      <c r="P25" s="48"/>
      <c r="Q25" s="48"/>
      <c r="R25" s="48"/>
      <c r="S25" s="49"/>
    </row>
    <row r="26" spans="1:21" ht="25.15" customHeight="1" x14ac:dyDescent="0.3">
      <c r="A26" s="599"/>
      <c r="B26" s="600"/>
      <c r="C26" s="601"/>
      <c r="D26" s="602" t="s">
        <v>189</v>
      </c>
      <c r="E26" s="603"/>
      <c r="F26" s="604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6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1635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09" customFormat="1" ht="52.9" customHeight="1" x14ac:dyDescent="0.3">
      <c r="A6" s="103">
        <v>1</v>
      </c>
      <c r="B6" s="112" t="s">
        <v>17</v>
      </c>
      <c r="C6" s="108" t="s">
        <v>1631</v>
      </c>
      <c r="D6" s="110" t="s">
        <v>1175</v>
      </c>
      <c r="E6" s="56" t="s">
        <v>861</v>
      </c>
      <c r="F6" s="40">
        <v>1.3</v>
      </c>
      <c r="G6" s="80" t="s">
        <v>1176</v>
      </c>
      <c r="H6" s="52" t="s">
        <v>1177</v>
      </c>
      <c r="I6" s="50" t="s">
        <v>1178</v>
      </c>
      <c r="J6" s="56">
        <v>3</v>
      </c>
      <c r="K6" s="56">
        <v>2</v>
      </c>
      <c r="L6" s="40">
        <v>6</v>
      </c>
      <c r="M6" s="50" t="s">
        <v>1179</v>
      </c>
      <c r="N6" s="40">
        <v>1</v>
      </c>
      <c r="O6" s="40">
        <v>2</v>
      </c>
      <c r="P6" s="40">
        <v>2</v>
      </c>
      <c r="Q6" s="40" t="s">
        <v>1180</v>
      </c>
      <c r="R6" s="40"/>
      <c r="S6" s="40"/>
    </row>
    <row r="7" spans="1:19" ht="52.9" customHeight="1" x14ac:dyDescent="0.3">
      <c r="A7" s="98">
        <v>2</v>
      </c>
      <c r="B7" s="117" t="s">
        <v>226</v>
      </c>
      <c r="C7" s="53" t="s">
        <v>1632</v>
      </c>
      <c r="D7" s="68" t="s">
        <v>569</v>
      </c>
      <c r="E7" s="54" t="s">
        <v>861</v>
      </c>
      <c r="F7" s="40">
        <v>7.2</v>
      </c>
      <c r="G7" s="80" t="s">
        <v>1182</v>
      </c>
      <c r="H7" s="52" t="s">
        <v>763</v>
      </c>
      <c r="I7" s="50" t="s">
        <v>1183</v>
      </c>
      <c r="J7" s="40">
        <v>2</v>
      </c>
      <c r="K7" s="40">
        <v>2</v>
      </c>
      <c r="L7" s="40">
        <v>4</v>
      </c>
      <c r="M7" s="52" t="s">
        <v>1184</v>
      </c>
      <c r="N7" s="40">
        <v>1</v>
      </c>
      <c r="O7" s="40">
        <v>2</v>
      </c>
      <c r="P7" s="40">
        <v>2</v>
      </c>
      <c r="Q7" s="82" t="s">
        <v>1180</v>
      </c>
      <c r="R7" s="73"/>
      <c r="S7" s="73"/>
    </row>
    <row r="8" spans="1:19" ht="52.9" customHeight="1" x14ac:dyDescent="0.3">
      <c r="A8" s="103">
        <v>3</v>
      </c>
      <c r="B8" s="68" t="s">
        <v>226</v>
      </c>
      <c r="C8" s="79" t="s">
        <v>1636</v>
      </c>
      <c r="D8" s="40" t="s">
        <v>569</v>
      </c>
      <c r="E8" s="40" t="s">
        <v>861</v>
      </c>
      <c r="F8" s="40">
        <v>1.2</v>
      </c>
      <c r="G8" s="80" t="s">
        <v>52</v>
      </c>
      <c r="H8" s="100" t="s">
        <v>1637</v>
      </c>
      <c r="I8" s="50" t="s">
        <v>1579</v>
      </c>
      <c r="J8" s="40">
        <v>1</v>
      </c>
      <c r="K8" s="40">
        <v>2</v>
      </c>
      <c r="L8" s="40">
        <v>2</v>
      </c>
      <c r="M8" s="81" t="s">
        <v>1638</v>
      </c>
      <c r="N8" s="40">
        <v>1</v>
      </c>
      <c r="O8" s="40">
        <v>1</v>
      </c>
      <c r="P8" s="40">
        <v>1</v>
      </c>
      <c r="Q8" s="82" t="s">
        <v>1180</v>
      </c>
      <c r="R8" s="73"/>
      <c r="S8" s="73"/>
    </row>
    <row r="9" spans="1:19" ht="52.9" customHeight="1" x14ac:dyDescent="0.3">
      <c r="A9" s="98">
        <v>4</v>
      </c>
      <c r="B9" s="74" t="s">
        <v>202</v>
      </c>
      <c r="C9" s="79" t="s">
        <v>1639</v>
      </c>
      <c r="D9" s="40" t="s">
        <v>1640</v>
      </c>
      <c r="E9" s="40" t="s">
        <v>1641</v>
      </c>
      <c r="F9" s="40">
        <v>5.4</v>
      </c>
      <c r="G9" s="81" t="s">
        <v>77</v>
      </c>
      <c r="H9" s="100" t="s">
        <v>1642</v>
      </c>
      <c r="I9" s="50" t="s">
        <v>1579</v>
      </c>
      <c r="J9" s="40">
        <v>1</v>
      </c>
      <c r="K9" s="40">
        <v>1</v>
      </c>
      <c r="L9" s="40">
        <v>1</v>
      </c>
      <c r="M9" s="81" t="s">
        <v>1643</v>
      </c>
      <c r="N9" s="40">
        <v>1</v>
      </c>
      <c r="O9" s="40">
        <v>1</v>
      </c>
      <c r="P9" s="40">
        <v>1</v>
      </c>
      <c r="Q9" s="82" t="s">
        <v>1180</v>
      </c>
      <c r="R9" s="73"/>
      <c r="S9" s="73"/>
    </row>
    <row r="10" spans="1:19" ht="52.9" customHeight="1" x14ac:dyDescent="0.3">
      <c r="A10" s="103">
        <v>5</v>
      </c>
      <c r="B10" s="74" t="s">
        <v>202</v>
      </c>
      <c r="C10" s="79" t="s">
        <v>1644</v>
      </c>
      <c r="D10" s="40" t="s">
        <v>1640</v>
      </c>
      <c r="E10" s="40" t="s">
        <v>861</v>
      </c>
      <c r="F10" s="40">
        <v>1.1000000000000001</v>
      </c>
      <c r="G10" s="81" t="s">
        <v>51</v>
      </c>
      <c r="H10" s="100" t="s">
        <v>1645</v>
      </c>
      <c r="I10" s="50" t="s">
        <v>1579</v>
      </c>
      <c r="J10" s="40">
        <v>1</v>
      </c>
      <c r="K10" s="40">
        <v>2</v>
      </c>
      <c r="L10" s="40">
        <v>2</v>
      </c>
      <c r="M10" s="81" t="s">
        <v>750</v>
      </c>
      <c r="N10" s="40">
        <v>1</v>
      </c>
      <c r="O10" s="40">
        <v>1</v>
      </c>
      <c r="P10" s="40">
        <v>1</v>
      </c>
      <c r="Q10" s="82" t="s">
        <v>1180</v>
      </c>
      <c r="R10" s="73"/>
      <c r="S10" s="73"/>
    </row>
    <row r="11" spans="1:19" ht="52.9" customHeight="1" x14ac:dyDescent="0.3">
      <c r="A11" s="98">
        <v>6</v>
      </c>
      <c r="B11" s="74" t="s">
        <v>202</v>
      </c>
      <c r="C11" s="79" t="s">
        <v>1644</v>
      </c>
      <c r="D11" s="40" t="s">
        <v>1640</v>
      </c>
      <c r="E11" s="40" t="s">
        <v>861</v>
      </c>
      <c r="F11" s="40">
        <v>3.2</v>
      </c>
      <c r="G11" s="81" t="s">
        <v>61</v>
      </c>
      <c r="H11" s="100" t="s">
        <v>1646</v>
      </c>
      <c r="I11" s="50" t="s">
        <v>1579</v>
      </c>
      <c r="J11" s="40">
        <v>1</v>
      </c>
      <c r="K11" s="40">
        <v>2</v>
      </c>
      <c r="L11" s="40">
        <v>2</v>
      </c>
      <c r="M11" s="81" t="s">
        <v>1647</v>
      </c>
      <c r="N11" s="40">
        <v>1</v>
      </c>
      <c r="O11" s="40">
        <v>1</v>
      </c>
      <c r="P11" s="40">
        <v>1</v>
      </c>
      <c r="Q11" s="82" t="s">
        <v>1180</v>
      </c>
      <c r="R11" s="73"/>
      <c r="S11" s="73"/>
    </row>
    <row r="12" spans="1:19" ht="52.9" customHeight="1" x14ac:dyDescent="0.3">
      <c r="A12" s="103">
        <v>7</v>
      </c>
      <c r="B12" s="117" t="s">
        <v>202</v>
      </c>
      <c r="C12" s="53" t="s">
        <v>1633</v>
      </c>
      <c r="D12" s="68" t="s">
        <v>1634</v>
      </c>
      <c r="E12" s="54" t="s">
        <v>1185</v>
      </c>
      <c r="F12" s="40">
        <v>5.5</v>
      </c>
      <c r="G12" s="81" t="s">
        <v>1186</v>
      </c>
      <c r="H12" s="52" t="s">
        <v>1187</v>
      </c>
      <c r="I12" s="50" t="s">
        <v>1188</v>
      </c>
      <c r="J12" s="40">
        <v>2</v>
      </c>
      <c r="K12" s="40">
        <v>2</v>
      </c>
      <c r="L12" s="40">
        <v>4</v>
      </c>
      <c r="M12" s="50" t="s">
        <v>1189</v>
      </c>
      <c r="N12" s="40">
        <v>1</v>
      </c>
      <c r="O12" s="40">
        <v>2</v>
      </c>
      <c r="P12" s="40">
        <v>2</v>
      </c>
      <c r="Q12" s="82" t="s">
        <v>1180</v>
      </c>
      <c r="R12" s="73"/>
      <c r="S12" s="73"/>
    </row>
    <row r="13" spans="1:19" ht="52.9" customHeight="1" x14ac:dyDescent="0.3">
      <c r="A13" s="98">
        <v>8</v>
      </c>
      <c r="B13" s="117" t="s">
        <v>202</v>
      </c>
      <c r="C13" s="53" t="s">
        <v>1190</v>
      </c>
      <c r="D13" s="116" t="s">
        <v>1191</v>
      </c>
      <c r="E13" s="54" t="s">
        <v>861</v>
      </c>
      <c r="F13" s="40">
        <v>7.4</v>
      </c>
      <c r="G13" s="81" t="s">
        <v>972</v>
      </c>
      <c r="H13" s="52" t="s">
        <v>1192</v>
      </c>
      <c r="I13" s="50" t="s">
        <v>1193</v>
      </c>
      <c r="J13" s="40">
        <v>3</v>
      </c>
      <c r="K13" s="40">
        <v>2</v>
      </c>
      <c r="L13" s="40">
        <v>6</v>
      </c>
      <c r="M13" s="52" t="s">
        <v>1194</v>
      </c>
      <c r="N13" s="40">
        <v>1</v>
      </c>
      <c r="O13" s="40">
        <v>2</v>
      </c>
      <c r="P13" s="40">
        <v>2</v>
      </c>
      <c r="Q13" s="82" t="s">
        <v>1180</v>
      </c>
      <c r="R13" s="73"/>
      <c r="S13" s="73"/>
    </row>
    <row r="14" spans="1:19" ht="52.9" customHeight="1" x14ac:dyDescent="0.3">
      <c r="A14" s="103">
        <v>9</v>
      </c>
      <c r="B14" s="117" t="s">
        <v>202</v>
      </c>
      <c r="C14" s="53" t="s">
        <v>1648</v>
      </c>
      <c r="D14" s="116" t="s">
        <v>569</v>
      </c>
      <c r="E14" s="54" t="s">
        <v>861</v>
      </c>
      <c r="F14" s="40">
        <v>5.5</v>
      </c>
      <c r="G14" s="81" t="s">
        <v>1186</v>
      </c>
      <c r="H14" s="52" t="s">
        <v>1195</v>
      </c>
      <c r="I14" s="50" t="s">
        <v>1196</v>
      </c>
      <c r="J14" s="40">
        <v>2</v>
      </c>
      <c r="K14" s="40">
        <v>2</v>
      </c>
      <c r="L14" s="40">
        <v>4</v>
      </c>
      <c r="M14" s="52" t="s">
        <v>1197</v>
      </c>
      <c r="N14" s="40">
        <v>1</v>
      </c>
      <c r="O14" s="40">
        <v>2</v>
      </c>
      <c r="P14" s="40">
        <v>2</v>
      </c>
      <c r="Q14" s="82" t="s">
        <v>1180</v>
      </c>
      <c r="R14" s="73"/>
      <c r="S14" s="73"/>
    </row>
    <row r="15" spans="1:19" ht="52.9" customHeight="1" x14ac:dyDescent="0.3">
      <c r="A15" s="2"/>
      <c r="B15" s="117"/>
      <c r="C15" s="53"/>
      <c r="D15" s="68"/>
      <c r="E15" s="54"/>
      <c r="F15" s="40"/>
      <c r="G15" s="81"/>
      <c r="H15" s="52"/>
      <c r="I15" s="50"/>
      <c r="J15" s="40"/>
      <c r="K15" s="40"/>
      <c r="L15" s="40"/>
      <c r="M15" s="50"/>
      <c r="N15" s="40"/>
      <c r="O15" s="40"/>
      <c r="P15" s="40"/>
      <c r="Q15" s="82"/>
      <c r="R15" s="73"/>
      <c r="S15" s="73"/>
    </row>
    <row r="16" spans="1:19" ht="52.9" customHeight="1" x14ac:dyDescent="0.3">
      <c r="A16" s="2"/>
      <c r="B16" s="117"/>
      <c r="C16" s="53"/>
      <c r="D16" s="116"/>
      <c r="E16" s="54"/>
      <c r="F16" s="40"/>
      <c r="G16" s="81"/>
      <c r="H16" s="52"/>
      <c r="I16" s="50"/>
      <c r="J16" s="40"/>
      <c r="K16" s="40"/>
      <c r="L16" s="40"/>
      <c r="M16" s="52"/>
      <c r="N16" s="40"/>
      <c r="O16" s="40"/>
      <c r="P16" s="40"/>
      <c r="Q16" s="82"/>
      <c r="R16" s="73"/>
      <c r="S16" s="73"/>
    </row>
    <row r="17" spans="1:19" ht="52.9" customHeight="1" x14ac:dyDescent="0.3">
      <c r="A17" s="2"/>
      <c r="B17" s="117"/>
      <c r="C17" s="53"/>
      <c r="D17" s="116"/>
      <c r="E17" s="54"/>
      <c r="F17" s="40"/>
      <c r="G17" s="81"/>
      <c r="H17" s="52"/>
      <c r="I17" s="50"/>
      <c r="J17" s="40"/>
      <c r="K17" s="40"/>
      <c r="L17" s="40"/>
      <c r="M17" s="52"/>
      <c r="N17" s="40"/>
      <c r="O17" s="40"/>
      <c r="P17" s="40"/>
      <c r="Q17" s="82"/>
      <c r="R17" s="73"/>
      <c r="S17" s="73"/>
    </row>
    <row r="18" spans="1:19" ht="25.15" customHeight="1" x14ac:dyDescent="0.3">
      <c r="A18" s="593" t="s">
        <v>184</v>
      </c>
      <c r="B18" s="594"/>
      <c r="C18" s="595"/>
      <c r="D18" s="602" t="s">
        <v>185</v>
      </c>
      <c r="E18" s="603"/>
      <c r="F18" s="604"/>
      <c r="G18" s="605"/>
      <c r="H18" s="605"/>
      <c r="I18" s="605"/>
      <c r="J18" s="605"/>
      <c r="K18" s="605"/>
      <c r="L18" s="605"/>
      <c r="M18" s="606"/>
      <c r="N18" s="47" t="s">
        <v>186</v>
      </c>
      <c r="O18" s="48"/>
      <c r="P18" s="48"/>
      <c r="Q18" s="48"/>
      <c r="R18" s="48"/>
      <c r="S18" s="49"/>
    </row>
    <row r="19" spans="1:19" ht="25.15" customHeight="1" x14ac:dyDescent="0.3">
      <c r="A19" s="596"/>
      <c r="B19" s="597"/>
      <c r="C19" s="598"/>
      <c r="D19" s="602" t="s">
        <v>187</v>
      </c>
      <c r="E19" s="603"/>
      <c r="F19" s="604"/>
      <c r="G19" s="605"/>
      <c r="H19" s="605"/>
      <c r="I19" s="605"/>
      <c r="J19" s="605"/>
      <c r="K19" s="605"/>
      <c r="L19" s="605"/>
      <c r="M19" s="606"/>
      <c r="N19" s="47" t="s">
        <v>186</v>
      </c>
      <c r="O19" s="48"/>
      <c r="P19" s="48"/>
      <c r="Q19" s="48"/>
      <c r="R19" s="48"/>
      <c r="S19" s="49"/>
    </row>
    <row r="20" spans="1:19" ht="25.15" customHeight="1" x14ac:dyDescent="0.3">
      <c r="A20" s="596"/>
      <c r="B20" s="597"/>
      <c r="C20" s="598"/>
      <c r="D20" s="602" t="s">
        <v>129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188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9"/>
      <c r="B22" s="600"/>
      <c r="C22" s="601"/>
      <c r="D22" s="602" t="s">
        <v>189</v>
      </c>
      <c r="E22" s="603"/>
      <c r="F22" s="604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6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5" sqref="D15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1291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09" customFormat="1" ht="52.9" customHeight="1" x14ac:dyDescent="0.3">
      <c r="A6" s="103">
        <v>1</v>
      </c>
      <c r="B6" s="108" t="s">
        <v>17</v>
      </c>
      <c r="C6" s="108" t="s">
        <v>1208</v>
      </c>
      <c r="D6" s="110" t="s">
        <v>1209</v>
      </c>
      <c r="E6" s="56" t="s">
        <v>861</v>
      </c>
      <c r="F6" s="40">
        <v>4.2</v>
      </c>
      <c r="G6" s="80" t="s">
        <v>967</v>
      </c>
      <c r="H6" s="52" t="s">
        <v>1210</v>
      </c>
      <c r="I6" s="50" t="s">
        <v>717</v>
      </c>
      <c r="J6" s="56">
        <v>3</v>
      </c>
      <c r="K6" s="56">
        <v>3</v>
      </c>
      <c r="L6" s="40">
        <v>9</v>
      </c>
      <c r="M6" s="50" t="s">
        <v>1211</v>
      </c>
      <c r="N6" s="40">
        <v>1</v>
      </c>
      <c r="O6" s="40">
        <v>3</v>
      </c>
      <c r="P6" s="40">
        <v>3</v>
      </c>
      <c r="Q6" s="40" t="s">
        <v>1180</v>
      </c>
      <c r="R6" s="40" t="s">
        <v>1181</v>
      </c>
      <c r="S6" s="40"/>
    </row>
    <row r="7" spans="1:19" ht="52.9" customHeight="1" x14ac:dyDescent="0.3">
      <c r="A7" s="98">
        <v>2</v>
      </c>
      <c r="B7" s="115" t="s">
        <v>17</v>
      </c>
      <c r="C7" s="53" t="s">
        <v>1212</v>
      </c>
      <c r="D7" s="68" t="s">
        <v>1213</v>
      </c>
      <c r="E7" s="54" t="s">
        <v>861</v>
      </c>
      <c r="F7" s="40">
        <v>1.3</v>
      </c>
      <c r="G7" s="80" t="s">
        <v>1176</v>
      </c>
      <c r="H7" s="52" t="s">
        <v>1214</v>
      </c>
      <c r="I7" s="50" t="s">
        <v>1215</v>
      </c>
      <c r="J7" s="40">
        <v>3</v>
      </c>
      <c r="K7" s="40">
        <v>3</v>
      </c>
      <c r="L7" s="40">
        <v>9</v>
      </c>
      <c r="M7" s="52" t="s">
        <v>1216</v>
      </c>
      <c r="N7" s="40">
        <v>1</v>
      </c>
      <c r="O7" s="40">
        <v>3</v>
      </c>
      <c r="P7" s="40">
        <v>3</v>
      </c>
      <c r="Q7" s="82" t="s">
        <v>1180</v>
      </c>
      <c r="R7" s="73" t="s">
        <v>1181</v>
      </c>
      <c r="S7" s="73"/>
    </row>
    <row r="8" spans="1:19" ht="52.9" customHeight="1" x14ac:dyDescent="0.3">
      <c r="A8" s="98">
        <v>3</v>
      </c>
      <c r="B8" s="115" t="s">
        <v>17</v>
      </c>
      <c r="C8" s="53" t="s">
        <v>1217</v>
      </c>
      <c r="D8" s="68" t="s">
        <v>1038</v>
      </c>
      <c r="E8" s="54" t="s">
        <v>861</v>
      </c>
      <c r="F8" s="40">
        <v>3.4</v>
      </c>
      <c r="G8" s="81" t="s">
        <v>977</v>
      </c>
      <c r="H8" s="52" t="s">
        <v>1039</v>
      </c>
      <c r="I8" s="50" t="s">
        <v>1218</v>
      </c>
      <c r="J8" s="40">
        <v>3</v>
      </c>
      <c r="K8" s="40">
        <v>1</v>
      </c>
      <c r="L8" s="40">
        <v>3</v>
      </c>
      <c r="M8" s="50" t="s">
        <v>1219</v>
      </c>
      <c r="N8" s="40">
        <v>2</v>
      </c>
      <c r="O8" s="40">
        <v>1</v>
      </c>
      <c r="P8" s="40">
        <v>2</v>
      </c>
      <c r="Q8" s="82" t="s">
        <v>1180</v>
      </c>
      <c r="R8" s="73" t="s">
        <v>1181</v>
      </c>
      <c r="S8" s="73"/>
    </row>
    <row r="9" spans="1:19" ht="52.9" customHeight="1" x14ac:dyDescent="0.3">
      <c r="A9" s="98">
        <v>4</v>
      </c>
      <c r="B9" s="115" t="s">
        <v>226</v>
      </c>
      <c r="C9" s="53" t="s">
        <v>1220</v>
      </c>
      <c r="D9" s="116" t="s">
        <v>569</v>
      </c>
      <c r="E9" s="54" t="s">
        <v>861</v>
      </c>
      <c r="F9" s="40">
        <v>7.2</v>
      </c>
      <c r="G9" s="81" t="s">
        <v>1182</v>
      </c>
      <c r="H9" s="52" t="s">
        <v>763</v>
      </c>
      <c r="I9" s="50" t="s">
        <v>1221</v>
      </c>
      <c r="J9" s="40">
        <v>3</v>
      </c>
      <c r="K9" s="40">
        <v>2</v>
      </c>
      <c r="L9" s="40">
        <v>6</v>
      </c>
      <c r="M9" s="52" t="s">
        <v>1222</v>
      </c>
      <c r="N9" s="40">
        <v>2</v>
      </c>
      <c r="O9" s="40">
        <v>2</v>
      </c>
      <c r="P9" s="40">
        <v>4</v>
      </c>
      <c r="Q9" s="82" t="s">
        <v>1180</v>
      </c>
      <c r="R9" s="73" t="s">
        <v>1181</v>
      </c>
      <c r="S9" s="73"/>
    </row>
    <row r="10" spans="1:19" ht="52.9" customHeight="1" x14ac:dyDescent="0.3">
      <c r="A10" s="98">
        <v>5</v>
      </c>
      <c r="B10" s="115" t="s">
        <v>226</v>
      </c>
      <c r="C10" s="53" t="s">
        <v>1223</v>
      </c>
      <c r="D10" s="116" t="s">
        <v>1224</v>
      </c>
      <c r="E10" s="54" t="s">
        <v>861</v>
      </c>
      <c r="F10" s="40">
        <v>3.4</v>
      </c>
      <c r="G10" s="81" t="s">
        <v>977</v>
      </c>
      <c r="H10" s="52" t="s">
        <v>1225</v>
      </c>
      <c r="I10" s="50" t="s">
        <v>1226</v>
      </c>
      <c r="J10" s="40">
        <v>3</v>
      </c>
      <c r="K10" s="40">
        <v>2</v>
      </c>
      <c r="L10" s="40">
        <v>6</v>
      </c>
      <c r="M10" s="52" t="s">
        <v>1227</v>
      </c>
      <c r="N10" s="40">
        <v>2</v>
      </c>
      <c r="O10" s="40">
        <v>2</v>
      </c>
      <c r="P10" s="40">
        <v>4</v>
      </c>
      <c r="Q10" s="82" t="s">
        <v>1180</v>
      </c>
      <c r="R10" s="73" t="s">
        <v>1181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1228</v>
      </c>
      <c r="D11" s="40" t="s">
        <v>569</v>
      </c>
      <c r="E11" s="40" t="s">
        <v>861</v>
      </c>
      <c r="F11" s="40">
        <v>7.2</v>
      </c>
      <c r="G11" s="81" t="s">
        <v>1182</v>
      </c>
      <c r="H11" s="52" t="s">
        <v>763</v>
      </c>
      <c r="I11" s="50" t="s">
        <v>1221</v>
      </c>
      <c r="J11" s="40">
        <v>3</v>
      </c>
      <c r="K11" s="40">
        <v>2</v>
      </c>
      <c r="L11" s="40">
        <v>6</v>
      </c>
      <c r="M11" s="81" t="s">
        <v>1222</v>
      </c>
      <c r="N11" s="40">
        <v>2</v>
      </c>
      <c r="O11" s="40">
        <v>2</v>
      </c>
      <c r="P11" s="40">
        <v>4</v>
      </c>
      <c r="Q11" s="73" t="s">
        <v>1180</v>
      </c>
      <c r="R11" s="73" t="s">
        <v>1181</v>
      </c>
      <c r="S11" s="73"/>
    </row>
    <row r="12" spans="1:19" ht="52.9" customHeight="1" x14ac:dyDescent="0.3">
      <c r="A12" s="2">
        <v>7</v>
      </c>
      <c r="B12" s="74" t="s">
        <v>227</v>
      </c>
      <c r="C12" s="79" t="s">
        <v>1229</v>
      </c>
      <c r="D12" s="40" t="s">
        <v>569</v>
      </c>
      <c r="E12" s="40" t="s">
        <v>861</v>
      </c>
      <c r="F12" s="40">
        <v>2.1</v>
      </c>
      <c r="G12" s="80" t="s">
        <v>1230</v>
      </c>
      <c r="H12" s="50" t="s">
        <v>1231</v>
      </c>
      <c r="I12" s="50" t="s">
        <v>1232</v>
      </c>
      <c r="J12" s="40">
        <v>2</v>
      </c>
      <c r="K12" s="40">
        <v>2</v>
      </c>
      <c r="L12" s="40">
        <v>4</v>
      </c>
      <c r="M12" s="80" t="s">
        <v>1233</v>
      </c>
      <c r="N12" s="40">
        <v>1</v>
      </c>
      <c r="O12" s="40">
        <v>2</v>
      </c>
      <c r="P12" s="40">
        <v>2</v>
      </c>
      <c r="Q12" s="73" t="s">
        <v>1180</v>
      </c>
      <c r="R12" s="73" t="s">
        <v>1181</v>
      </c>
      <c r="S12" s="73"/>
    </row>
    <row r="13" spans="1:19" ht="52.9" customHeight="1" x14ac:dyDescent="0.3">
      <c r="A13" s="2">
        <v>8</v>
      </c>
      <c r="B13" s="74" t="s">
        <v>227</v>
      </c>
      <c r="C13" s="79" t="s">
        <v>1234</v>
      </c>
      <c r="D13" s="40" t="s">
        <v>569</v>
      </c>
      <c r="E13" s="40" t="s">
        <v>861</v>
      </c>
      <c r="F13" s="2">
        <v>2.1</v>
      </c>
      <c r="G13" s="91" t="s">
        <v>1230</v>
      </c>
      <c r="H13" s="92" t="s">
        <v>1235</v>
      </c>
      <c r="I13" s="92" t="s">
        <v>1232</v>
      </c>
      <c r="J13" s="2">
        <v>2</v>
      </c>
      <c r="K13" s="40">
        <v>2</v>
      </c>
      <c r="L13" s="40">
        <v>4</v>
      </c>
      <c r="M13" s="80" t="s">
        <v>1233</v>
      </c>
      <c r="N13" s="40">
        <v>1</v>
      </c>
      <c r="O13" s="40">
        <v>2</v>
      </c>
      <c r="P13" s="40">
        <v>2</v>
      </c>
      <c r="Q13" s="73" t="s">
        <v>1180</v>
      </c>
      <c r="R13" s="73" t="s">
        <v>1181</v>
      </c>
      <c r="S13" s="73"/>
    </row>
    <row r="14" spans="1:19" ht="52.9" customHeight="1" x14ac:dyDescent="0.3">
      <c r="A14" s="2">
        <v>9</v>
      </c>
      <c r="B14" s="74" t="s">
        <v>202</v>
      </c>
      <c r="C14" s="79" t="s">
        <v>1198</v>
      </c>
      <c r="D14" s="40" t="s">
        <v>1199</v>
      </c>
      <c r="E14" s="40" t="s">
        <v>861</v>
      </c>
      <c r="F14" s="40">
        <v>3.2</v>
      </c>
      <c r="G14" s="80" t="s">
        <v>962</v>
      </c>
      <c r="H14" s="50" t="s">
        <v>1200</v>
      </c>
      <c r="I14" s="50" t="s">
        <v>1201</v>
      </c>
      <c r="J14" s="40">
        <v>2</v>
      </c>
      <c r="K14" s="40">
        <v>2</v>
      </c>
      <c r="L14" s="40">
        <v>4</v>
      </c>
      <c r="M14" s="80" t="s">
        <v>1202</v>
      </c>
      <c r="N14" s="40">
        <v>1</v>
      </c>
      <c r="O14" s="40">
        <v>2</v>
      </c>
      <c r="P14" s="40">
        <v>2</v>
      </c>
      <c r="Q14" s="82" t="s">
        <v>1180</v>
      </c>
      <c r="R14" s="73" t="s">
        <v>1181</v>
      </c>
      <c r="S14" s="73"/>
    </row>
    <row r="15" spans="1:19" ht="52.9" customHeight="1" x14ac:dyDescent="0.3">
      <c r="A15" s="2">
        <v>10</v>
      </c>
      <c r="B15" s="74" t="s">
        <v>202</v>
      </c>
      <c r="C15" s="79" t="s">
        <v>1203</v>
      </c>
      <c r="D15" s="40" t="s">
        <v>1199</v>
      </c>
      <c r="E15" s="40" t="s">
        <v>861</v>
      </c>
      <c r="F15" s="40">
        <v>1.1000000000000001</v>
      </c>
      <c r="G15" s="81" t="s">
        <v>1204</v>
      </c>
      <c r="H15" s="52" t="s">
        <v>1205</v>
      </c>
      <c r="I15" s="50" t="s">
        <v>1206</v>
      </c>
      <c r="J15" s="40">
        <v>2</v>
      </c>
      <c r="K15" s="40">
        <v>2</v>
      </c>
      <c r="L15" s="40">
        <v>4</v>
      </c>
      <c r="M15" s="81" t="s">
        <v>1207</v>
      </c>
      <c r="N15" s="40">
        <v>1</v>
      </c>
      <c r="O15" s="40">
        <v>2</v>
      </c>
      <c r="P15" s="40">
        <v>2</v>
      </c>
      <c r="Q15" s="73" t="s">
        <v>1180</v>
      </c>
      <c r="R15" s="73" t="s">
        <v>1181</v>
      </c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1292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09" customFormat="1" ht="52.9" customHeight="1" x14ac:dyDescent="0.3">
      <c r="A6" s="103">
        <v>1</v>
      </c>
      <c r="B6" s="670" t="s">
        <v>17</v>
      </c>
      <c r="C6" s="108" t="s">
        <v>1237</v>
      </c>
      <c r="D6" s="110" t="s">
        <v>495</v>
      </c>
      <c r="E6" s="56" t="s">
        <v>1033</v>
      </c>
      <c r="F6" s="40">
        <v>4.2</v>
      </c>
      <c r="G6" s="80" t="s">
        <v>65</v>
      </c>
      <c r="H6" s="52" t="s">
        <v>1034</v>
      </c>
      <c r="I6" s="50" t="s">
        <v>717</v>
      </c>
      <c r="J6" s="56">
        <v>4</v>
      </c>
      <c r="K6" s="56">
        <v>3</v>
      </c>
      <c r="L6" s="40">
        <v>12</v>
      </c>
      <c r="M6" s="50" t="s">
        <v>176</v>
      </c>
      <c r="N6" s="40">
        <v>2</v>
      </c>
      <c r="O6" s="40">
        <v>4</v>
      </c>
      <c r="P6" s="40">
        <f>N6*O6</f>
        <v>8</v>
      </c>
      <c r="Q6" s="40" t="s">
        <v>1238</v>
      </c>
      <c r="R6" s="40" t="s">
        <v>1239</v>
      </c>
      <c r="S6" s="40"/>
    </row>
    <row r="7" spans="1:19" ht="52.9" customHeight="1" x14ac:dyDescent="0.3">
      <c r="A7" s="98">
        <v>2</v>
      </c>
      <c r="B7" s="671"/>
      <c r="C7" s="53" t="s">
        <v>1212</v>
      </c>
      <c r="D7" s="68" t="s">
        <v>1213</v>
      </c>
      <c r="E7" s="56" t="s">
        <v>1033</v>
      </c>
      <c r="F7" s="40">
        <v>1.3</v>
      </c>
      <c r="G7" s="80" t="s">
        <v>1176</v>
      </c>
      <c r="H7" s="52" t="s">
        <v>1214</v>
      </c>
      <c r="I7" s="50" t="s">
        <v>1215</v>
      </c>
      <c r="J7" s="40">
        <v>3</v>
      </c>
      <c r="K7" s="40">
        <v>3</v>
      </c>
      <c r="L7" s="40">
        <v>9</v>
      </c>
      <c r="M7" s="52" t="s">
        <v>1216</v>
      </c>
      <c r="N7" s="40">
        <v>1</v>
      </c>
      <c r="O7" s="40">
        <v>3</v>
      </c>
      <c r="P7" s="40">
        <v>3</v>
      </c>
      <c r="Q7" s="40" t="s">
        <v>1240</v>
      </c>
      <c r="R7" s="40" t="s">
        <v>1239</v>
      </c>
      <c r="S7" s="73"/>
    </row>
    <row r="8" spans="1:19" ht="52.9" customHeight="1" x14ac:dyDescent="0.3">
      <c r="A8" s="98">
        <v>3</v>
      </c>
      <c r="B8" s="672"/>
      <c r="C8" s="53" t="s">
        <v>1217</v>
      </c>
      <c r="D8" s="68" t="s">
        <v>1038</v>
      </c>
      <c r="E8" s="56" t="s">
        <v>1033</v>
      </c>
      <c r="F8" s="40">
        <v>3.4</v>
      </c>
      <c r="G8" s="81" t="s">
        <v>977</v>
      </c>
      <c r="H8" s="52" t="s">
        <v>1039</v>
      </c>
      <c r="I8" s="50" t="s">
        <v>1218</v>
      </c>
      <c r="J8" s="40">
        <v>3</v>
      </c>
      <c r="K8" s="40">
        <v>1</v>
      </c>
      <c r="L8" s="40">
        <v>3</v>
      </c>
      <c r="M8" s="50" t="s">
        <v>1219</v>
      </c>
      <c r="N8" s="40">
        <v>2</v>
      </c>
      <c r="O8" s="40">
        <v>1</v>
      </c>
      <c r="P8" s="40">
        <v>2</v>
      </c>
      <c r="Q8" s="40" t="s">
        <v>1241</v>
      </c>
      <c r="R8" s="40" t="s">
        <v>1239</v>
      </c>
      <c r="S8" s="73"/>
    </row>
    <row r="9" spans="1:19" ht="52.9" customHeight="1" x14ac:dyDescent="0.3">
      <c r="A9" s="98">
        <v>4</v>
      </c>
      <c r="B9" s="666" t="s">
        <v>226</v>
      </c>
      <c r="C9" s="53" t="s">
        <v>1242</v>
      </c>
      <c r="D9" s="116" t="s">
        <v>1042</v>
      </c>
      <c r="E9" s="54" t="s">
        <v>1033</v>
      </c>
      <c r="F9" s="40">
        <v>4.0999999999999996</v>
      </c>
      <c r="G9" s="81" t="s">
        <v>376</v>
      </c>
      <c r="H9" s="52" t="s">
        <v>1043</v>
      </c>
      <c r="I9" s="50" t="s">
        <v>1243</v>
      </c>
      <c r="J9" s="40">
        <v>3</v>
      </c>
      <c r="K9" s="40">
        <v>2</v>
      </c>
      <c r="L9" s="40">
        <v>6</v>
      </c>
      <c r="M9" s="52" t="s">
        <v>1244</v>
      </c>
      <c r="N9" s="40">
        <v>2</v>
      </c>
      <c r="O9" s="40">
        <v>2</v>
      </c>
      <c r="P9" s="40">
        <v>4</v>
      </c>
      <c r="Q9" s="40" t="s">
        <v>1245</v>
      </c>
      <c r="R9" s="40" t="s">
        <v>1239</v>
      </c>
      <c r="S9" s="73"/>
    </row>
    <row r="10" spans="1:19" ht="52.9" customHeight="1" x14ac:dyDescent="0.3">
      <c r="A10" s="98">
        <v>5</v>
      </c>
      <c r="B10" s="668"/>
      <c r="C10" s="53" t="s">
        <v>1246</v>
      </c>
      <c r="D10" s="116" t="s">
        <v>569</v>
      </c>
      <c r="E10" s="54" t="s">
        <v>1033</v>
      </c>
      <c r="F10" s="40">
        <v>4.0999999999999996</v>
      </c>
      <c r="G10" s="81" t="s">
        <v>376</v>
      </c>
      <c r="H10" s="52" t="s">
        <v>1043</v>
      </c>
      <c r="I10" s="50" t="s">
        <v>1247</v>
      </c>
      <c r="J10" s="40">
        <v>3</v>
      </c>
      <c r="K10" s="40">
        <v>3</v>
      </c>
      <c r="L10" s="40">
        <v>9</v>
      </c>
      <c r="M10" s="52" t="s">
        <v>1248</v>
      </c>
      <c r="N10" s="40">
        <v>2</v>
      </c>
      <c r="O10" s="40">
        <v>3</v>
      </c>
      <c r="P10" s="40">
        <v>6</v>
      </c>
      <c r="Q10" s="40" t="s">
        <v>1249</v>
      </c>
      <c r="R10" s="40" t="s">
        <v>1239</v>
      </c>
      <c r="S10" s="73"/>
    </row>
    <row r="11" spans="1:19" ht="52.9" customHeight="1" x14ac:dyDescent="0.3">
      <c r="A11" s="2">
        <v>6</v>
      </c>
      <c r="B11" s="74" t="s">
        <v>227</v>
      </c>
      <c r="C11" s="79" t="s">
        <v>1057</v>
      </c>
      <c r="D11" s="40" t="s">
        <v>569</v>
      </c>
      <c r="E11" s="40" t="s">
        <v>1033</v>
      </c>
      <c r="F11" s="40">
        <v>2.1</v>
      </c>
      <c r="G11" s="81" t="s">
        <v>57</v>
      </c>
      <c r="H11" s="52" t="s">
        <v>1058</v>
      </c>
      <c r="I11" s="50" t="s">
        <v>1250</v>
      </c>
      <c r="J11" s="40">
        <v>2</v>
      </c>
      <c r="K11" s="40">
        <v>4</v>
      </c>
      <c r="L11" s="40">
        <v>8</v>
      </c>
      <c r="M11" s="52" t="s">
        <v>1251</v>
      </c>
      <c r="N11" s="40">
        <v>1</v>
      </c>
      <c r="O11" s="40">
        <v>4</v>
      </c>
      <c r="P11" s="40">
        <v>4</v>
      </c>
      <c r="Q11" s="40" t="s">
        <v>1252</v>
      </c>
      <c r="R11" s="40" t="s">
        <v>1239</v>
      </c>
      <c r="S11" s="73"/>
    </row>
    <row r="12" spans="1:19" ht="52.9" customHeight="1" x14ac:dyDescent="0.3">
      <c r="A12" s="2">
        <v>7</v>
      </c>
      <c r="B12" s="74" t="s">
        <v>202</v>
      </c>
      <c r="C12" s="79" t="s">
        <v>1253</v>
      </c>
      <c r="D12" s="40" t="s">
        <v>569</v>
      </c>
      <c r="E12" s="40" t="s">
        <v>1033</v>
      </c>
      <c r="F12" s="40">
        <v>1.4</v>
      </c>
      <c r="G12" s="80" t="s">
        <v>681</v>
      </c>
      <c r="H12" s="50" t="s">
        <v>1064</v>
      </c>
      <c r="I12" s="50" t="s">
        <v>1254</v>
      </c>
      <c r="J12" s="40">
        <v>2</v>
      </c>
      <c r="K12" s="40">
        <v>3</v>
      </c>
      <c r="L12" s="40">
        <v>6</v>
      </c>
      <c r="M12" s="52" t="s">
        <v>1255</v>
      </c>
      <c r="N12" s="40">
        <v>1</v>
      </c>
      <c r="O12" s="40">
        <v>3</v>
      </c>
      <c r="P12" s="40">
        <v>3</v>
      </c>
      <c r="Q12" s="40" t="s">
        <v>1256</v>
      </c>
      <c r="R12" s="40" t="s">
        <v>1239</v>
      </c>
      <c r="S12" s="73"/>
    </row>
    <row r="13" spans="1:19" ht="52.9" customHeight="1" x14ac:dyDescent="0.3">
      <c r="A13" s="2">
        <v>8</v>
      </c>
      <c r="B13" s="74" t="s">
        <v>202</v>
      </c>
      <c r="C13" s="79" t="s">
        <v>1257</v>
      </c>
      <c r="D13" s="40" t="s">
        <v>1063</v>
      </c>
      <c r="E13" s="40" t="s">
        <v>1033</v>
      </c>
      <c r="F13" s="2">
        <v>1.4</v>
      </c>
      <c r="G13" s="91" t="s">
        <v>681</v>
      </c>
      <c r="H13" s="92" t="s">
        <v>1064</v>
      </c>
      <c r="I13" s="50" t="s">
        <v>1254</v>
      </c>
      <c r="J13" s="40">
        <v>2</v>
      </c>
      <c r="K13" s="40">
        <v>3</v>
      </c>
      <c r="L13" s="40">
        <v>6</v>
      </c>
      <c r="M13" s="52" t="s">
        <v>1255</v>
      </c>
      <c r="N13" s="40">
        <v>1</v>
      </c>
      <c r="O13" s="40">
        <v>3</v>
      </c>
      <c r="P13" s="40">
        <v>3</v>
      </c>
      <c r="Q13" s="40" t="s">
        <v>1258</v>
      </c>
      <c r="R13" s="40" t="s">
        <v>1239</v>
      </c>
      <c r="S13" s="73"/>
    </row>
    <row r="14" spans="1:19" ht="52.9" customHeight="1" x14ac:dyDescent="0.3">
      <c r="A14" s="2">
        <v>9</v>
      </c>
      <c r="B14" s="74"/>
      <c r="C14" s="79" t="s">
        <v>1236</v>
      </c>
      <c r="D14" s="40"/>
      <c r="E14" s="40"/>
      <c r="F14" s="40"/>
      <c r="G14" s="80"/>
      <c r="H14" s="50"/>
      <c r="I14" s="50"/>
      <c r="J14" s="40"/>
      <c r="K14" s="40"/>
      <c r="L14" s="40"/>
      <c r="M14" s="80"/>
      <c r="N14" s="40"/>
      <c r="O14" s="40"/>
      <c r="P14" s="40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0"/>
      <c r="E15" s="40"/>
      <c r="F15" s="40"/>
      <c r="G15" s="81"/>
      <c r="H15" s="52"/>
      <c r="I15" s="50"/>
      <c r="J15" s="40"/>
      <c r="K15" s="40"/>
      <c r="L15" s="40"/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1293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09" customFormat="1" ht="52.9" customHeight="1" x14ac:dyDescent="0.3">
      <c r="A6" s="103">
        <v>1</v>
      </c>
      <c r="B6" s="108" t="s">
        <v>493</v>
      </c>
      <c r="C6" s="108" t="s">
        <v>1259</v>
      </c>
      <c r="D6" s="110" t="s">
        <v>495</v>
      </c>
      <c r="E6" s="56" t="s">
        <v>457</v>
      </c>
      <c r="F6" s="40">
        <v>1.3</v>
      </c>
      <c r="G6" s="80" t="s">
        <v>1176</v>
      </c>
      <c r="H6" s="52" t="s">
        <v>1260</v>
      </c>
      <c r="I6" s="50" t="s">
        <v>717</v>
      </c>
      <c r="J6" s="56">
        <v>3</v>
      </c>
      <c r="K6" s="56">
        <v>3</v>
      </c>
      <c r="L6" s="40">
        <v>9</v>
      </c>
      <c r="M6" s="50" t="s">
        <v>718</v>
      </c>
      <c r="N6" s="40">
        <v>2</v>
      </c>
      <c r="O6" s="40">
        <v>3</v>
      </c>
      <c r="P6" s="40">
        <v>6</v>
      </c>
      <c r="Q6" s="40" t="s">
        <v>1238</v>
      </c>
      <c r="R6" s="40" t="s">
        <v>1261</v>
      </c>
      <c r="S6" s="40"/>
    </row>
    <row r="7" spans="1:19" ht="52.9" customHeight="1" x14ac:dyDescent="0.3">
      <c r="A7" s="98">
        <v>2</v>
      </c>
      <c r="B7" s="115"/>
      <c r="C7" s="53" t="s">
        <v>1262</v>
      </c>
      <c r="D7" s="68" t="s">
        <v>495</v>
      </c>
      <c r="E7" s="54" t="s">
        <v>457</v>
      </c>
      <c r="F7" s="40">
        <v>1.4</v>
      </c>
      <c r="G7" s="80" t="s">
        <v>1263</v>
      </c>
      <c r="H7" s="52" t="s">
        <v>1264</v>
      </c>
      <c r="I7" s="50" t="s">
        <v>717</v>
      </c>
      <c r="J7" s="40">
        <v>3</v>
      </c>
      <c r="K7" s="40">
        <v>3</v>
      </c>
      <c r="L7" s="40">
        <v>9</v>
      </c>
      <c r="M7" s="52" t="s">
        <v>1265</v>
      </c>
      <c r="N7" s="40">
        <v>1</v>
      </c>
      <c r="O7" s="40">
        <v>3</v>
      </c>
      <c r="P7" s="40">
        <v>3</v>
      </c>
      <c r="Q7" s="40" t="s">
        <v>1240</v>
      </c>
      <c r="R7" s="40" t="s">
        <v>1261</v>
      </c>
      <c r="S7" s="73"/>
    </row>
    <row r="8" spans="1:19" ht="52.9" customHeight="1" x14ac:dyDescent="0.3">
      <c r="A8" s="98">
        <v>3</v>
      </c>
      <c r="B8" s="115"/>
      <c r="C8" s="53" t="s">
        <v>1266</v>
      </c>
      <c r="D8" s="68" t="s">
        <v>1175</v>
      </c>
      <c r="E8" s="54" t="s">
        <v>457</v>
      </c>
      <c r="F8" s="40">
        <v>4.7</v>
      </c>
      <c r="G8" s="81" t="s">
        <v>1267</v>
      </c>
      <c r="H8" s="52" t="s">
        <v>1268</v>
      </c>
      <c r="I8" s="50" t="s">
        <v>1269</v>
      </c>
      <c r="J8" s="40">
        <v>3</v>
      </c>
      <c r="K8" s="40">
        <v>2</v>
      </c>
      <c r="L8" s="40">
        <v>6</v>
      </c>
      <c r="M8" s="50" t="s">
        <v>1270</v>
      </c>
      <c r="N8" s="40">
        <v>1</v>
      </c>
      <c r="O8" s="40">
        <v>2</v>
      </c>
      <c r="P8" s="40">
        <v>2</v>
      </c>
      <c r="Q8" s="40" t="s">
        <v>1241</v>
      </c>
      <c r="R8" s="40" t="s">
        <v>1261</v>
      </c>
      <c r="S8" s="73"/>
    </row>
    <row r="9" spans="1:19" ht="52.9" customHeight="1" x14ac:dyDescent="0.3">
      <c r="A9" s="98">
        <v>4</v>
      </c>
      <c r="B9" s="115" t="s">
        <v>1040</v>
      </c>
      <c r="C9" s="53" t="s">
        <v>1271</v>
      </c>
      <c r="D9" s="116" t="s">
        <v>569</v>
      </c>
      <c r="E9" s="54" t="s">
        <v>457</v>
      </c>
      <c r="F9" s="40">
        <v>4.8</v>
      </c>
      <c r="G9" s="81" t="s">
        <v>1182</v>
      </c>
      <c r="H9" s="52" t="s">
        <v>763</v>
      </c>
      <c r="I9" s="50" t="s">
        <v>1272</v>
      </c>
      <c r="J9" s="40">
        <v>3</v>
      </c>
      <c r="K9" s="40">
        <v>2</v>
      </c>
      <c r="L9" s="40">
        <v>6</v>
      </c>
      <c r="M9" s="52" t="s">
        <v>1273</v>
      </c>
      <c r="N9" s="40">
        <v>1</v>
      </c>
      <c r="O9" s="40">
        <v>2</v>
      </c>
      <c r="P9" s="40">
        <v>2</v>
      </c>
      <c r="Q9" s="40" t="s">
        <v>1245</v>
      </c>
      <c r="R9" s="40" t="s">
        <v>1261</v>
      </c>
      <c r="S9" s="73"/>
    </row>
    <row r="10" spans="1:19" ht="52.9" customHeight="1" x14ac:dyDescent="0.3">
      <c r="A10" s="98">
        <v>5</v>
      </c>
      <c r="B10" s="115" t="s">
        <v>562</v>
      </c>
      <c r="C10" s="53" t="s">
        <v>1274</v>
      </c>
      <c r="D10" s="116" t="s">
        <v>569</v>
      </c>
      <c r="E10" s="54" t="s">
        <v>457</v>
      </c>
      <c r="F10" s="40">
        <v>4.8</v>
      </c>
      <c r="G10" s="81" t="s">
        <v>1182</v>
      </c>
      <c r="H10" s="52" t="s">
        <v>1275</v>
      </c>
      <c r="I10" s="50" t="s">
        <v>1272</v>
      </c>
      <c r="J10" s="40">
        <v>3</v>
      </c>
      <c r="K10" s="40">
        <v>2</v>
      </c>
      <c r="L10" s="40">
        <v>6</v>
      </c>
      <c r="M10" s="52" t="s">
        <v>1273</v>
      </c>
      <c r="N10" s="40">
        <v>1</v>
      </c>
      <c r="O10" s="40">
        <v>2</v>
      </c>
      <c r="P10" s="40">
        <v>2</v>
      </c>
      <c r="Q10" s="40" t="s">
        <v>1249</v>
      </c>
      <c r="R10" s="40" t="s">
        <v>1261</v>
      </c>
      <c r="S10" s="73"/>
    </row>
    <row r="11" spans="1:19" ht="52.9" customHeight="1" x14ac:dyDescent="0.3">
      <c r="A11" s="2">
        <v>6</v>
      </c>
      <c r="B11" s="74"/>
      <c r="C11" s="79" t="s">
        <v>1276</v>
      </c>
      <c r="D11" s="40" t="s">
        <v>1224</v>
      </c>
      <c r="E11" s="40" t="s">
        <v>457</v>
      </c>
      <c r="F11" s="40">
        <v>4.0999999999999996</v>
      </c>
      <c r="G11" s="81" t="s">
        <v>576</v>
      </c>
      <c r="H11" s="52" t="s">
        <v>1277</v>
      </c>
      <c r="I11" s="50" t="s">
        <v>1087</v>
      </c>
      <c r="J11" s="40">
        <v>3</v>
      </c>
      <c r="K11" s="40">
        <v>2</v>
      </c>
      <c r="L11" s="40">
        <v>6</v>
      </c>
      <c r="M11" s="81" t="s">
        <v>1278</v>
      </c>
      <c r="N11" s="40">
        <v>2</v>
      </c>
      <c r="O11" s="40">
        <v>2</v>
      </c>
      <c r="P11" s="40">
        <v>4</v>
      </c>
      <c r="Q11" s="40" t="s">
        <v>1252</v>
      </c>
      <c r="R11" s="40" t="s">
        <v>1261</v>
      </c>
      <c r="S11" s="73"/>
    </row>
    <row r="12" spans="1:19" ht="52.9" customHeight="1" x14ac:dyDescent="0.3">
      <c r="A12" s="2">
        <v>7</v>
      </c>
      <c r="B12" s="74"/>
      <c r="C12" s="79" t="s">
        <v>1279</v>
      </c>
      <c r="D12" s="40" t="s">
        <v>569</v>
      </c>
      <c r="E12" s="40" t="s">
        <v>457</v>
      </c>
      <c r="F12" s="40">
        <v>2.1</v>
      </c>
      <c r="G12" s="80" t="s">
        <v>1280</v>
      </c>
      <c r="H12" s="50" t="s">
        <v>1281</v>
      </c>
      <c r="I12" s="50" t="s">
        <v>1282</v>
      </c>
      <c r="J12" s="40">
        <v>1</v>
      </c>
      <c r="K12" s="40">
        <v>2</v>
      </c>
      <c r="L12" s="40">
        <v>2</v>
      </c>
      <c r="M12" s="80" t="s">
        <v>1283</v>
      </c>
      <c r="N12" s="40">
        <v>1</v>
      </c>
      <c r="O12" s="40">
        <v>2</v>
      </c>
      <c r="P12" s="40">
        <v>2</v>
      </c>
      <c r="Q12" s="40" t="s">
        <v>1256</v>
      </c>
      <c r="R12" s="40" t="s">
        <v>1261</v>
      </c>
      <c r="S12" s="73"/>
    </row>
    <row r="13" spans="1:19" ht="52.9" customHeight="1" x14ac:dyDescent="0.3">
      <c r="A13" s="2">
        <v>8</v>
      </c>
      <c r="B13" s="74" t="s">
        <v>202</v>
      </c>
      <c r="C13" s="79" t="s">
        <v>1284</v>
      </c>
      <c r="D13" s="40" t="s">
        <v>569</v>
      </c>
      <c r="E13" s="40" t="s">
        <v>457</v>
      </c>
      <c r="F13" s="2">
        <v>1.1000000000000001</v>
      </c>
      <c r="G13" s="91" t="s">
        <v>515</v>
      </c>
      <c r="H13" s="92" t="s">
        <v>1285</v>
      </c>
      <c r="I13" s="92" t="s">
        <v>1286</v>
      </c>
      <c r="J13" s="2">
        <v>2</v>
      </c>
      <c r="K13" s="40">
        <v>3</v>
      </c>
      <c r="L13" s="40">
        <v>6</v>
      </c>
      <c r="M13" s="80" t="s">
        <v>1287</v>
      </c>
      <c r="N13" s="40">
        <v>1</v>
      </c>
      <c r="O13" s="40">
        <v>3</v>
      </c>
      <c r="P13" s="40">
        <v>3</v>
      </c>
      <c r="Q13" s="40" t="s">
        <v>1258</v>
      </c>
      <c r="R13" s="40" t="s">
        <v>1261</v>
      </c>
      <c r="S13" s="73"/>
    </row>
    <row r="14" spans="1:19" ht="52.9" customHeight="1" x14ac:dyDescent="0.3">
      <c r="A14" s="2">
        <v>9</v>
      </c>
      <c r="B14" s="74"/>
      <c r="C14" s="79"/>
      <c r="D14" s="40"/>
      <c r="E14" s="40"/>
      <c r="F14" s="40"/>
      <c r="G14" s="80"/>
      <c r="H14" s="50"/>
      <c r="I14" s="50"/>
      <c r="J14" s="40"/>
      <c r="K14" s="40"/>
      <c r="L14" s="40"/>
      <c r="M14" s="80"/>
      <c r="N14" s="40"/>
      <c r="O14" s="40"/>
      <c r="P14" s="40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0"/>
      <c r="E15" s="40"/>
      <c r="F15" s="40"/>
      <c r="G15" s="81"/>
      <c r="H15" s="52"/>
      <c r="I15" s="50"/>
      <c r="J15" s="40"/>
      <c r="K15" s="40"/>
      <c r="L15" s="40"/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E13" sqref="E13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1293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09" customFormat="1" ht="52.9" customHeight="1" x14ac:dyDescent="0.3">
      <c r="A6" s="103">
        <v>1</v>
      </c>
      <c r="B6" s="53" t="s">
        <v>17</v>
      </c>
      <c r="C6" s="53" t="s">
        <v>1237</v>
      </c>
      <c r="D6" s="116" t="s">
        <v>495</v>
      </c>
      <c r="E6" s="118" t="s">
        <v>1033</v>
      </c>
      <c r="F6" s="40">
        <v>4.2</v>
      </c>
      <c r="G6" s="80" t="s">
        <v>967</v>
      </c>
      <c r="H6" s="52" t="s">
        <v>1034</v>
      </c>
      <c r="I6" s="50" t="s">
        <v>717</v>
      </c>
      <c r="J6" s="56">
        <v>3</v>
      </c>
      <c r="K6" s="56">
        <v>3</v>
      </c>
      <c r="L6" s="40">
        <v>12</v>
      </c>
      <c r="M6" s="50" t="s">
        <v>718</v>
      </c>
      <c r="N6" s="40">
        <v>3</v>
      </c>
      <c r="O6" s="40">
        <v>1</v>
      </c>
      <c r="P6" s="40">
        <v>3</v>
      </c>
      <c r="Q6" s="40" t="s">
        <v>1180</v>
      </c>
      <c r="R6" s="40" t="s">
        <v>1288</v>
      </c>
      <c r="S6" s="40"/>
    </row>
    <row r="7" spans="1:19" ht="52.9" customHeight="1" x14ac:dyDescent="0.3">
      <c r="A7" s="98">
        <v>2</v>
      </c>
      <c r="B7" s="115" t="s">
        <v>226</v>
      </c>
      <c r="C7" s="53" t="s">
        <v>1289</v>
      </c>
      <c r="D7" s="116" t="s">
        <v>1042</v>
      </c>
      <c r="E7" s="118" t="s">
        <v>1033</v>
      </c>
      <c r="F7" s="40">
        <v>3.4</v>
      </c>
      <c r="G7" s="80" t="s">
        <v>977</v>
      </c>
      <c r="H7" s="52" t="s">
        <v>1043</v>
      </c>
      <c r="I7" s="50" t="s">
        <v>861</v>
      </c>
      <c r="J7" s="40">
        <v>3</v>
      </c>
      <c r="K7" s="40">
        <v>3</v>
      </c>
      <c r="L7" s="40">
        <v>9</v>
      </c>
      <c r="M7" s="52" t="s">
        <v>1248</v>
      </c>
      <c r="N7" s="40">
        <v>3</v>
      </c>
      <c r="O7" s="40">
        <v>1</v>
      </c>
      <c r="P7" s="40">
        <v>3</v>
      </c>
      <c r="Q7" s="82" t="s">
        <v>1180</v>
      </c>
      <c r="R7" s="40" t="s">
        <v>1288</v>
      </c>
      <c r="S7" s="73"/>
    </row>
    <row r="8" spans="1:19" ht="52.9" customHeight="1" x14ac:dyDescent="0.3">
      <c r="A8" s="98">
        <v>3</v>
      </c>
      <c r="B8" s="115" t="s">
        <v>227</v>
      </c>
      <c r="C8" s="53" t="s">
        <v>1057</v>
      </c>
      <c r="D8" s="116" t="s">
        <v>569</v>
      </c>
      <c r="E8" s="118" t="s">
        <v>1033</v>
      </c>
      <c r="F8" s="40">
        <v>2.1</v>
      </c>
      <c r="G8" s="81" t="s">
        <v>1230</v>
      </c>
      <c r="H8" s="52" t="s">
        <v>1058</v>
      </c>
      <c r="I8" s="50" t="s">
        <v>1250</v>
      </c>
      <c r="J8" s="40">
        <v>2</v>
      </c>
      <c r="K8" s="40">
        <v>4</v>
      </c>
      <c r="L8" s="40">
        <v>8</v>
      </c>
      <c r="M8" s="50" t="s">
        <v>1251</v>
      </c>
      <c r="N8" s="40">
        <v>2</v>
      </c>
      <c r="O8" s="40">
        <v>2</v>
      </c>
      <c r="P8" s="40">
        <v>4</v>
      </c>
      <c r="Q8" s="82" t="s">
        <v>1180</v>
      </c>
      <c r="R8" s="40" t="s">
        <v>1288</v>
      </c>
      <c r="S8" s="73"/>
    </row>
    <row r="9" spans="1:19" ht="52.9" customHeight="1" x14ac:dyDescent="0.3">
      <c r="A9" s="98">
        <v>4</v>
      </c>
      <c r="B9" s="115" t="s">
        <v>202</v>
      </c>
      <c r="C9" s="53" t="s">
        <v>1290</v>
      </c>
      <c r="D9" s="116" t="s">
        <v>1063</v>
      </c>
      <c r="E9" s="118" t="s">
        <v>1033</v>
      </c>
      <c r="F9" s="40">
        <v>1.4</v>
      </c>
      <c r="G9" s="81" t="s">
        <v>511</v>
      </c>
      <c r="H9" s="52" t="s">
        <v>1061</v>
      </c>
      <c r="I9" s="50" t="s">
        <v>1254</v>
      </c>
      <c r="J9" s="40">
        <v>2</v>
      </c>
      <c r="K9" s="40">
        <v>3</v>
      </c>
      <c r="L9" s="40">
        <v>6</v>
      </c>
      <c r="M9" s="52" t="s">
        <v>1255</v>
      </c>
      <c r="N9" s="40">
        <v>2</v>
      </c>
      <c r="O9" s="40">
        <v>2</v>
      </c>
      <c r="P9" s="40">
        <v>4</v>
      </c>
      <c r="Q9" s="82" t="s">
        <v>1180</v>
      </c>
      <c r="R9" s="40" t="s">
        <v>1288</v>
      </c>
      <c r="S9" s="73"/>
    </row>
    <row r="10" spans="1:19" ht="52.9" customHeight="1" x14ac:dyDescent="0.3">
      <c r="A10" s="98">
        <v>5</v>
      </c>
      <c r="B10" s="115"/>
      <c r="C10" s="53"/>
      <c r="D10" s="116"/>
      <c r="E10" s="54"/>
      <c r="F10" s="40"/>
      <c r="G10" s="81"/>
      <c r="H10" s="52"/>
      <c r="I10" s="50"/>
      <c r="J10" s="40"/>
      <c r="K10" s="40"/>
      <c r="L10" s="40"/>
      <c r="M10" s="52"/>
      <c r="N10" s="40"/>
      <c r="O10" s="40"/>
      <c r="P10" s="40"/>
      <c r="Q10" s="82"/>
      <c r="R10" s="73"/>
      <c r="S10" s="73"/>
    </row>
    <row r="11" spans="1:19" ht="52.9" customHeight="1" x14ac:dyDescent="0.3">
      <c r="A11" s="2">
        <v>6</v>
      </c>
      <c r="B11" s="74"/>
      <c r="C11" s="79"/>
      <c r="D11" s="40"/>
      <c r="E11" s="40"/>
      <c r="F11" s="40"/>
      <c r="G11" s="81"/>
      <c r="H11" s="52"/>
      <c r="I11" s="50"/>
      <c r="J11" s="40"/>
      <c r="K11" s="40"/>
      <c r="L11" s="40"/>
      <c r="M11" s="81"/>
      <c r="N11" s="40"/>
      <c r="O11" s="40"/>
      <c r="P11" s="40"/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0"/>
      <c r="E12" s="40"/>
      <c r="F12" s="40"/>
      <c r="G12" s="80"/>
      <c r="H12" s="50"/>
      <c r="I12" s="50"/>
      <c r="J12" s="40"/>
      <c r="K12" s="40"/>
      <c r="L12" s="40"/>
      <c r="M12" s="80"/>
      <c r="N12" s="40"/>
      <c r="O12" s="40"/>
      <c r="P12" s="40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0"/>
      <c r="E13" s="40"/>
      <c r="F13" s="2"/>
      <c r="G13" s="91"/>
      <c r="H13" s="92"/>
      <c r="I13" s="92"/>
      <c r="J13" s="2"/>
      <c r="K13" s="40"/>
      <c r="L13" s="40"/>
      <c r="M13" s="80"/>
      <c r="N13" s="40"/>
      <c r="O13" s="40"/>
      <c r="P13" s="40"/>
      <c r="Q13" s="73"/>
      <c r="R13" s="73"/>
      <c r="S13" s="73"/>
    </row>
    <row r="14" spans="1:19" ht="52.9" customHeight="1" x14ac:dyDescent="0.3">
      <c r="A14" s="2">
        <v>9</v>
      </c>
      <c r="B14" s="74" t="s">
        <v>202</v>
      </c>
      <c r="C14" s="79" t="s">
        <v>1198</v>
      </c>
      <c r="D14" s="40" t="s">
        <v>1199</v>
      </c>
      <c r="E14" s="40" t="s">
        <v>861</v>
      </c>
      <c r="F14" s="40">
        <v>3.2</v>
      </c>
      <c r="G14" s="80" t="s">
        <v>962</v>
      </c>
      <c r="H14" s="50" t="s">
        <v>1200</v>
      </c>
      <c r="I14" s="50" t="s">
        <v>1201</v>
      </c>
      <c r="J14" s="40">
        <v>2</v>
      </c>
      <c r="K14" s="40">
        <v>2</v>
      </c>
      <c r="L14" s="40">
        <v>4</v>
      </c>
      <c r="M14" s="80" t="s">
        <v>1202</v>
      </c>
      <c r="N14" s="40">
        <v>1</v>
      </c>
      <c r="O14" s="40">
        <v>2</v>
      </c>
      <c r="P14" s="40">
        <v>2</v>
      </c>
      <c r="Q14" s="82" t="s">
        <v>1180</v>
      </c>
      <c r="R14" s="73" t="s">
        <v>1181</v>
      </c>
      <c r="S14" s="73"/>
    </row>
    <row r="15" spans="1:19" ht="52.9" customHeight="1" x14ac:dyDescent="0.3">
      <c r="A15" s="2">
        <v>10</v>
      </c>
      <c r="B15" s="74" t="s">
        <v>202</v>
      </c>
      <c r="C15" s="79" t="s">
        <v>1203</v>
      </c>
      <c r="D15" s="40" t="s">
        <v>1199</v>
      </c>
      <c r="E15" s="40" t="s">
        <v>861</v>
      </c>
      <c r="F15" s="40">
        <v>1.1000000000000001</v>
      </c>
      <c r="G15" s="81" t="s">
        <v>1204</v>
      </c>
      <c r="H15" s="52" t="s">
        <v>1205</v>
      </c>
      <c r="I15" s="50" t="s">
        <v>1206</v>
      </c>
      <c r="J15" s="40">
        <v>2</v>
      </c>
      <c r="K15" s="40">
        <v>2</v>
      </c>
      <c r="L15" s="40">
        <v>4</v>
      </c>
      <c r="M15" s="81" t="s">
        <v>1207</v>
      </c>
      <c r="N15" s="40">
        <v>1</v>
      </c>
      <c r="O15" s="40">
        <v>2</v>
      </c>
      <c r="P15" s="40">
        <v>2</v>
      </c>
      <c r="Q15" s="73" t="s">
        <v>1180</v>
      </c>
      <c r="R15" s="73" t="s">
        <v>1181</v>
      </c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1499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68" t="s">
        <v>17</v>
      </c>
      <c r="C6" s="79" t="s">
        <v>1452</v>
      </c>
      <c r="D6" s="40" t="s">
        <v>1453</v>
      </c>
      <c r="E6" s="40" t="s">
        <v>457</v>
      </c>
      <c r="F6" s="40">
        <v>1.3</v>
      </c>
      <c r="G6" s="80" t="s">
        <v>53</v>
      </c>
      <c r="H6" s="52" t="s">
        <v>497</v>
      </c>
      <c r="I6" s="50" t="s">
        <v>717</v>
      </c>
      <c r="J6" s="40">
        <v>4</v>
      </c>
      <c r="K6" s="40">
        <v>1</v>
      </c>
      <c r="L6" s="40">
        <f>J6*K6</f>
        <v>4</v>
      </c>
      <c r="M6" s="81" t="s">
        <v>718</v>
      </c>
      <c r="N6" s="40">
        <v>3</v>
      </c>
      <c r="O6" s="40">
        <v>1</v>
      </c>
      <c r="P6" s="40">
        <f>N6*O6</f>
        <v>3</v>
      </c>
      <c r="Q6" s="73"/>
      <c r="R6" s="97" t="s">
        <v>1454</v>
      </c>
      <c r="S6" s="73"/>
    </row>
    <row r="7" spans="1:19" ht="52.9" customHeight="1" x14ac:dyDescent="0.3">
      <c r="A7" s="2">
        <v>2</v>
      </c>
      <c r="B7" s="68" t="s">
        <v>17</v>
      </c>
      <c r="C7" s="79" t="s">
        <v>1452</v>
      </c>
      <c r="D7" s="40" t="s">
        <v>1453</v>
      </c>
      <c r="E7" s="40" t="s">
        <v>457</v>
      </c>
      <c r="F7" s="40">
        <v>1.3</v>
      </c>
      <c r="G7" s="81" t="s">
        <v>65</v>
      </c>
      <c r="H7" s="52" t="s">
        <v>1455</v>
      </c>
      <c r="I7" s="50" t="s">
        <v>717</v>
      </c>
      <c r="J7" s="40">
        <v>2</v>
      </c>
      <c r="K7" s="40">
        <v>3</v>
      </c>
      <c r="L7" s="40">
        <f t="shared" ref="L7:L25" si="0">J7*K7</f>
        <v>6</v>
      </c>
      <c r="M7" s="81" t="s">
        <v>1456</v>
      </c>
      <c r="N7" s="40">
        <v>1</v>
      </c>
      <c r="O7" s="40">
        <v>3</v>
      </c>
      <c r="P7" s="40">
        <f t="shared" ref="P7:P25" si="1">N7*O7</f>
        <v>3</v>
      </c>
      <c r="Q7" s="73"/>
      <c r="R7" s="97" t="s">
        <v>1454</v>
      </c>
      <c r="S7" s="73"/>
    </row>
    <row r="8" spans="1:19" ht="52.9" customHeight="1" x14ac:dyDescent="0.3">
      <c r="A8" s="2">
        <v>3</v>
      </c>
      <c r="B8" s="68" t="s">
        <v>17</v>
      </c>
      <c r="C8" s="79" t="s">
        <v>1457</v>
      </c>
      <c r="D8" s="40" t="s">
        <v>1458</v>
      </c>
      <c r="E8" s="40" t="s">
        <v>457</v>
      </c>
      <c r="F8" s="40">
        <v>4.0999999999999996</v>
      </c>
      <c r="G8" s="81" t="s">
        <v>64</v>
      </c>
      <c r="H8" s="52" t="s">
        <v>1459</v>
      </c>
      <c r="I8" s="50" t="s">
        <v>717</v>
      </c>
      <c r="J8" s="40">
        <v>2</v>
      </c>
      <c r="K8" s="40">
        <v>3</v>
      </c>
      <c r="L8" s="40">
        <f t="shared" si="0"/>
        <v>6</v>
      </c>
      <c r="M8" s="81" t="s">
        <v>1456</v>
      </c>
      <c r="N8" s="40">
        <v>1</v>
      </c>
      <c r="O8" s="40">
        <v>3</v>
      </c>
      <c r="P8" s="40">
        <f t="shared" si="1"/>
        <v>3</v>
      </c>
      <c r="Q8" s="73"/>
      <c r="R8" s="97" t="s">
        <v>1454</v>
      </c>
      <c r="S8" s="73"/>
    </row>
    <row r="9" spans="1:19" ht="52.9" customHeight="1" x14ac:dyDescent="0.3">
      <c r="A9" s="2">
        <v>4</v>
      </c>
      <c r="B9" s="68" t="s">
        <v>17</v>
      </c>
      <c r="C9" s="79" t="s">
        <v>1457</v>
      </c>
      <c r="D9" s="40" t="s">
        <v>1458</v>
      </c>
      <c r="E9" s="40" t="s">
        <v>457</v>
      </c>
      <c r="F9" s="40">
        <v>4.2</v>
      </c>
      <c r="G9" s="81" t="s">
        <v>65</v>
      </c>
      <c r="H9" s="52" t="s">
        <v>1460</v>
      </c>
      <c r="I9" s="50" t="s">
        <v>717</v>
      </c>
      <c r="J9" s="40">
        <v>2</v>
      </c>
      <c r="K9" s="40">
        <v>3</v>
      </c>
      <c r="L9" s="40">
        <f t="shared" si="0"/>
        <v>6</v>
      </c>
      <c r="M9" s="81" t="s">
        <v>1456</v>
      </c>
      <c r="N9" s="40">
        <v>1</v>
      </c>
      <c r="O9" s="40">
        <v>3</v>
      </c>
      <c r="P9" s="40">
        <f t="shared" si="1"/>
        <v>3</v>
      </c>
      <c r="Q9" s="73"/>
      <c r="R9" s="97" t="s">
        <v>1454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1461</v>
      </c>
      <c r="D10" s="40" t="s">
        <v>1462</v>
      </c>
      <c r="E10" s="40" t="s">
        <v>457</v>
      </c>
      <c r="F10" s="40">
        <v>1.3</v>
      </c>
      <c r="G10" s="81" t="s">
        <v>51</v>
      </c>
      <c r="H10" s="52" t="s">
        <v>1463</v>
      </c>
      <c r="I10" s="50" t="s">
        <v>1464</v>
      </c>
      <c r="J10" s="40">
        <v>2</v>
      </c>
      <c r="K10" s="40">
        <v>3</v>
      </c>
      <c r="L10" s="40">
        <f t="shared" si="0"/>
        <v>6</v>
      </c>
      <c r="M10" s="81" t="s">
        <v>1456</v>
      </c>
      <c r="N10" s="40">
        <v>1</v>
      </c>
      <c r="O10" s="40">
        <v>3</v>
      </c>
      <c r="P10" s="40">
        <f t="shared" si="1"/>
        <v>3</v>
      </c>
      <c r="Q10" s="73"/>
      <c r="R10" s="97" t="s">
        <v>1454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1461</v>
      </c>
      <c r="D11" s="40" t="s">
        <v>1462</v>
      </c>
      <c r="E11" s="40" t="s">
        <v>457</v>
      </c>
      <c r="F11" s="40">
        <v>1.3</v>
      </c>
      <c r="G11" s="80" t="s">
        <v>65</v>
      </c>
      <c r="H11" s="52" t="s">
        <v>1465</v>
      </c>
      <c r="I11" s="50" t="s">
        <v>1464</v>
      </c>
      <c r="J11" s="40">
        <v>2</v>
      </c>
      <c r="K11" s="40">
        <v>3</v>
      </c>
      <c r="L11" s="40">
        <f t="shared" si="0"/>
        <v>6</v>
      </c>
      <c r="M11" s="80" t="s">
        <v>1456</v>
      </c>
      <c r="N11" s="40">
        <v>1</v>
      </c>
      <c r="O11" s="40">
        <v>3</v>
      </c>
      <c r="P11" s="40">
        <f t="shared" si="1"/>
        <v>3</v>
      </c>
      <c r="Q11" s="73"/>
      <c r="R11" s="97" t="s">
        <v>1454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1466</v>
      </c>
      <c r="D12" s="40" t="s">
        <v>1467</v>
      </c>
      <c r="E12" s="40" t="s">
        <v>457</v>
      </c>
      <c r="F12" s="2">
        <v>1.2</v>
      </c>
      <c r="G12" s="91" t="s">
        <v>61</v>
      </c>
      <c r="H12" s="52" t="s">
        <v>1468</v>
      </c>
      <c r="I12" s="92" t="s">
        <v>1087</v>
      </c>
      <c r="J12" s="40">
        <v>2</v>
      </c>
      <c r="K12" s="40">
        <v>3</v>
      </c>
      <c r="L12" s="40">
        <f t="shared" si="0"/>
        <v>6</v>
      </c>
      <c r="M12" s="80" t="s">
        <v>1469</v>
      </c>
      <c r="N12" s="40">
        <v>1</v>
      </c>
      <c r="O12" s="40">
        <v>3</v>
      </c>
      <c r="P12" s="40">
        <f t="shared" si="1"/>
        <v>3</v>
      </c>
      <c r="Q12" s="73"/>
      <c r="R12" s="97" t="s">
        <v>1454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1466</v>
      </c>
      <c r="D13" s="40" t="s">
        <v>1467</v>
      </c>
      <c r="E13" s="40" t="s">
        <v>457</v>
      </c>
      <c r="F13" s="40">
        <v>1.3</v>
      </c>
      <c r="G13" s="80" t="s">
        <v>86</v>
      </c>
      <c r="H13" s="52" t="s">
        <v>1470</v>
      </c>
      <c r="I13" s="50" t="s">
        <v>889</v>
      </c>
      <c r="J13" s="40">
        <v>2</v>
      </c>
      <c r="K13" s="40">
        <v>3</v>
      </c>
      <c r="L13" s="40">
        <f t="shared" si="0"/>
        <v>6</v>
      </c>
      <c r="M13" s="80" t="s">
        <v>1471</v>
      </c>
      <c r="N13" s="40">
        <v>1</v>
      </c>
      <c r="O13" s="40">
        <v>3</v>
      </c>
      <c r="P13" s="40">
        <f t="shared" si="1"/>
        <v>3</v>
      </c>
      <c r="Q13" s="82"/>
      <c r="R13" s="97" t="s">
        <v>1454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1466</v>
      </c>
      <c r="D14" s="40" t="s">
        <v>1467</v>
      </c>
      <c r="E14" s="40" t="s">
        <v>457</v>
      </c>
      <c r="F14" s="40">
        <v>1.5</v>
      </c>
      <c r="G14" s="81" t="s">
        <v>64</v>
      </c>
      <c r="H14" s="52" t="s">
        <v>1472</v>
      </c>
      <c r="I14" s="50" t="s">
        <v>1087</v>
      </c>
      <c r="J14" s="40">
        <v>3</v>
      </c>
      <c r="K14" s="40">
        <v>1</v>
      </c>
      <c r="L14" s="40">
        <f t="shared" si="0"/>
        <v>3</v>
      </c>
      <c r="M14" s="81" t="s">
        <v>1473</v>
      </c>
      <c r="N14" s="40">
        <v>2</v>
      </c>
      <c r="O14" s="40">
        <v>1</v>
      </c>
      <c r="P14" s="40">
        <f t="shared" si="1"/>
        <v>2</v>
      </c>
      <c r="Q14" s="73"/>
      <c r="R14" s="97" t="s">
        <v>1454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1466</v>
      </c>
      <c r="D15" s="40" t="s">
        <v>1474</v>
      </c>
      <c r="E15" s="40" t="s">
        <v>457</v>
      </c>
      <c r="F15" s="40">
        <v>1.6</v>
      </c>
      <c r="G15" s="80" t="s">
        <v>65</v>
      </c>
      <c r="H15" s="52" t="s">
        <v>1475</v>
      </c>
      <c r="I15" s="50" t="s">
        <v>717</v>
      </c>
      <c r="J15" s="40">
        <v>3</v>
      </c>
      <c r="K15" s="40">
        <v>1</v>
      </c>
      <c r="L15" s="40">
        <f t="shared" si="0"/>
        <v>3</v>
      </c>
      <c r="M15" s="80" t="s">
        <v>1456</v>
      </c>
      <c r="N15" s="40">
        <v>2</v>
      </c>
      <c r="O15" s="40">
        <v>1</v>
      </c>
      <c r="P15" s="40">
        <f t="shared" si="1"/>
        <v>2</v>
      </c>
      <c r="Q15" s="82"/>
      <c r="R15" s="97" t="s">
        <v>1454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1476</v>
      </c>
      <c r="D16" s="40" t="s">
        <v>1467</v>
      </c>
      <c r="E16" s="40" t="s">
        <v>457</v>
      </c>
      <c r="F16" s="40">
        <v>1.4</v>
      </c>
      <c r="G16" s="80" t="s">
        <v>54</v>
      </c>
      <c r="H16" s="52" t="s">
        <v>1061</v>
      </c>
      <c r="I16" s="50" t="s">
        <v>1473</v>
      </c>
      <c r="J16" s="40">
        <v>2</v>
      </c>
      <c r="K16" s="40">
        <v>2</v>
      </c>
      <c r="L16" s="40">
        <f t="shared" si="0"/>
        <v>4</v>
      </c>
      <c r="M16" s="80" t="s">
        <v>1477</v>
      </c>
      <c r="N16" s="40">
        <v>1</v>
      </c>
      <c r="O16" s="40">
        <v>2</v>
      </c>
      <c r="P16" s="40">
        <f t="shared" si="1"/>
        <v>2</v>
      </c>
      <c r="Q16" s="82"/>
      <c r="R16" s="97" t="s">
        <v>1454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1476</v>
      </c>
      <c r="D17" s="40" t="s">
        <v>1467</v>
      </c>
      <c r="E17" s="40" t="s">
        <v>457</v>
      </c>
      <c r="F17" s="40">
        <v>1.5</v>
      </c>
      <c r="G17" s="80" t="s">
        <v>55</v>
      </c>
      <c r="H17" s="52" t="s">
        <v>1478</v>
      </c>
      <c r="I17" s="50" t="s">
        <v>1087</v>
      </c>
      <c r="J17" s="40">
        <v>3</v>
      </c>
      <c r="K17" s="40">
        <v>3</v>
      </c>
      <c r="L17" s="40">
        <f t="shared" si="0"/>
        <v>9</v>
      </c>
      <c r="M17" s="81" t="s">
        <v>1469</v>
      </c>
      <c r="N17" s="40">
        <v>2</v>
      </c>
      <c r="O17" s="40">
        <v>3</v>
      </c>
      <c r="P17" s="40">
        <f t="shared" si="1"/>
        <v>6</v>
      </c>
      <c r="Q17" s="82"/>
      <c r="R17" s="97" t="s">
        <v>1454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1476</v>
      </c>
      <c r="D18" s="40" t="s">
        <v>1467</v>
      </c>
      <c r="E18" s="40" t="s">
        <v>457</v>
      </c>
      <c r="F18" s="40">
        <v>4.0999999999999996</v>
      </c>
      <c r="G18" s="81" t="s">
        <v>64</v>
      </c>
      <c r="H18" s="52" t="s">
        <v>1472</v>
      </c>
      <c r="I18" s="50" t="s">
        <v>1087</v>
      </c>
      <c r="J18" s="40">
        <v>3</v>
      </c>
      <c r="K18" s="40">
        <v>1</v>
      </c>
      <c r="L18" s="40">
        <f t="shared" si="0"/>
        <v>3</v>
      </c>
      <c r="M18" s="81" t="s">
        <v>1469</v>
      </c>
      <c r="N18" s="40">
        <v>2</v>
      </c>
      <c r="O18" s="40">
        <v>1</v>
      </c>
      <c r="P18" s="40">
        <f t="shared" si="1"/>
        <v>2</v>
      </c>
      <c r="Q18" s="73"/>
      <c r="R18" s="97" t="s">
        <v>1454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1476</v>
      </c>
      <c r="D19" s="40" t="s">
        <v>1467</v>
      </c>
      <c r="E19" s="40" t="s">
        <v>457</v>
      </c>
      <c r="F19" s="40">
        <v>3.2</v>
      </c>
      <c r="G19" s="80" t="s">
        <v>61</v>
      </c>
      <c r="H19" s="52" t="s">
        <v>1468</v>
      </c>
      <c r="I19" s="50" t="s">
        <v>1087</v>
      </c>
      <c r="J19" s="40">
        <v>2</v>
      </c>
      <c r="K19" s="40">
        <v>3</v>
      </c>
      <c r="L19" s="40">
        <f t="shared" si="0"/>
        <v>6</v>
      </c>
      <c r="M19" s="80" t="s">
        <v>1469</v>
      </c>
      <c r="N19" s="40">
        <v>1</v>
      </c>
      <c r="O19" s="40">
        <v>3</v>
      </c>
      <c r="P19" s="40">
        <f t="shared" si="1"/>
        <v>3</v>
      </c>
      <c r="Q19" s="73"/>
      <c r="R19" s="97" t="s">
        <v>1454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1479</v>
      </c>
      <c r="D20" s="40" t="s">
        <v>1467</v>
      </c>
      <c r="E20" s="40" t="s">
        <v>457</v>
      </c>
      <c r="F20" s="2">
        <v>1.4</v>
      </c>
      <c r="G20" s="91" t="s">
        <v>54</v>
      </c>
      <c r="H20" s="52" t="s">
        <v>1480</v>
      </c>
      <c r="I20" s="92" t="s">
        <v>1481</v>
      </c>
      <c r="J20" s="40">
        <v>2</v>
      </c>
      <c r="K20" s="40">
        <v>4</v>
      </c>
      <c r="L20" s="40">
        <f t="shared" si="0"/>
        <v>8</v>
      </c>
      <c r="M20" s="80" t="s">
        <v>1473</v>
      </c>
      <c r="N20" s="40">
        <v>1</v>
      </c>
      <c r="O20" s="40">
        <v>4</v>
      </c>
      <c r="P20" s="40">
        <f t="shared" si="1"/>
        <v>4</v>
      </c>
      <c r="Q20" s="73"/>
      <c r="R20" s="97" t="s">
        <v>1454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1479</v>
      </c>
      <c r="D21" s="40" t="s">
        <v>1063</v>
      </c>
      <c r="E21" s="40" t="s">
        <v>457</v>
      </c>
      <c r="F21" s="40">
        <v>1.4</v>
      </c>
      <c r="G21" s="80" t="s">
        <v>54</v>
      </c>
      <c r="H21" s="52" t="s">
        <v>1064</v>
      </c>
      <c r="I21" s="50" t="s">
        <v>1481</v>
      </c>
      <c r="J21" s="40">
        <v>3</v>
      </c>
      <c r="K21" s="40">
        <v>3</v>
      </c>
      <c r="L21" s="40">
        <f t="shared" si="0"/>
        <v>9</v>
      </c>
      <c r="M21" s="80" t="s">
        <v>1473</v>
      </c>
      <c r="N21" s="40">
        <v>2</v>
      </c>
      <c r="O21" s="40">
        <v>3</v>
      </c>
      <c r="P21" s="40">
        <f t="shared" si="1"/>
        <v>6</v>
      </c>
      <c r="Q21" s="82"/>
      <c r="R21" s="97" t="s">
        <v>1454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1482</v>
      </c>
      <c r="D22" s="40" t="s">
        <v>1467</v>
      </c>
      <c r="E22" s="40" t="s">
        <v>457</v>
      </c>
      <c r="F22" s="40">
        <v>1.1000000000000001</v>
      </c>
      <c r="G22" s="81" t="s">
        <v>51</v>
      </c>
      <c r="H22" s="52" t="s">
        <v>1483</v>
      </c>
      <c r="I22" s="50" t="s">
        <v>1481</v>
      </c>
      <c r="J22" s="40">
        <v>3</v>
      </c>
      <c r="K22" s="40">
        <v>3</v>
      </c>
      <c r="L22" s="40">
        <f t="shared" si="0"/>
        <v>9</v>
      </c>
      <c r="M22" s="81" t="s">
        <v>1473</v>
      </c>
      <c r="N22" s="40">
        <v>2</v>
      </c>
      <c r="O22" s="40">
        <v>3</v>
      </c>
      <c r="P22" s="40">
        <f t="shared" si="1"/>
        <v>6</v>
      </c>
      <c r="Q22" s="73"/>
      <c r="R22" s="97" t="s">
        <v>1454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1482</v>
      </c>
      <c r="D23" s="40" t="s">
        <v>1467</v>
      </c>
      <c r="E23" s="40" t="s">
        <v>1484</v>
      </c>
      <c r="F23" s="40">
        <v>1.5</v>
      </c>
      <c r="G23" s="80" t="s">
        <v>90</v>
      </c>
      <c r="H23" s="52" t="s">
        <v>1485</v>
      </c>
      <c r="I23" s="50" t="s">
        <v>1481</v>
      </c>
      <c r="J23" s="40">
        <v>3</v>
      </c>
      <c r="K23" s="40">
        <v>3</v>
      </c>
      <c r="L23" s="40">
        <f t="shared" si="0"/>
        <v>9</v>
      </c>
      <c r="M23" s="80" t="s">
        <v>1486</v>
      </c>
      <c r="N23" s="40">
        <v>3</v>
      </c>
      <c r="O23" s="40">
        <v>2</v>
      </c>
      <c r="P23" s="40">
        <f t="shared" si="1"/>
        <v>6</v>
      </c>
      <c r="Q23" s="82"/>
      <c r="R23" s="97" t="s">
        <v>1454</v>
      </c>
      <c r="S23" s="73"/>
    </row>
    <row r="24" spans="1:19" ht="52.9" customHeight="1" x14ac:dyDescent="0.3">
      <c r="A24" s="2">
        <v>19</v>
      </c>
      <c r="B24" s="74" t="s">
        <v>202</v>
      </c>
      <c r="C24" s="79" t="s">
        <v>1482</v>
      </c>
      <c r="D24" s="40" t="s">
        <v>1467</v>
      </c>
      <c r="E24" s="40" t="s">
        <v>1487</v>
      </c>
      <c r="F24" s="40">
        <v>1.1000000000000001</v>
      </c>
      <c r="G24" s="81" t="s">
        <v>74</v>
      </c>
      <c r="H24" s="52" t="s">
        <v>1488</v>
      </c>
      <c r="I24" s="50" t="s">
        <v>1481</v>
      </c>
      <c r="J24" s="40">
        <v>3</v>
      </c>
      <c r="K24" s="40">
        <v>2</v>
      </c>
      <c r="L24" s="40">
        <f t="shared" si="0"/>
        <v>6</v>
      </c>
      <c r="M24" s="81" t="s">
        <v>1489</v>
      </c>
      <c r="N24" s="40">
        <v>2</v>
      </c>
      <c r="O24" s="40">
        <v>2</v>
      </c>
      <c r="P24" s="40">
        <f t="shared" si="1"/>
        <v>4</v>
      </c>
      <c r="Q24" s="73"/>
      <c r="R24" s="97" t="s">
        <v>1454</v>
      </c>
      <c r="S24" s="73"/>
    </row>
    <row r="25" spans="1:19" ht="52.9" customHeight="1" x14ac:dyDescent="0.3">
      <c r="A25" s="2">
        <v>20</v>
      </c>
      <c r="B25" s="74" t="s">
        <v>202</v>
      </c>
      <c r="C25" s="79" t="s">
        <v>1482</v>
      </c>
      <c r="D25" s="40" t="s">
        <v>1467</v>
      </c>
      <c r="E25" s="40" t="s">
        <v>457</v>
      </c>
      <c r="F25" s="40">
        <v>6.3</v>
      </c>
      <c r="G25" s="80" t="s">
        <v>82</v>
      </c>
      <c r="H25" s="52" t="s">
        <v>1490</v>
      </c>
      <c r="I25" s="50" t="s">
        <v>1491</v>
      </c>
      <c r="J25" s="40">
        <v>4</v>
      </c>
      <c r="K25" s="40">
        <v>2</v>
      </c>
      <c r="L25" s="40">
        <f t="shared" si="0"/>
        <v>8</v>
      </c>
      <c r="M25" s="80" t="s">
        <v>1492</v>
      </c>
      <c r="N25" s="40">
        <v>4</v>
      </c>
      <c r="O25" s="40">
        <v>1</v>
      </c>
      <c r="P25" s="40">
        <f t="shared" si="1"/>
        <v>4</v>
      </c>
      <c r="Q25" s="82"/>
      <c r="R25" s="97" t="s">
        <v>1454</v>
      </c>
      <c r="S25" s="73"/>
    </row>
    <row r="26" spans="1:19" ht="52.9" customHeight="1" x14ac:dyDescent="0.3">
      <c r="A26" s="2"/>
      <c r="B26" s="74"/>
      <c r="C26" s="79"/>
      <c r="D26" s="40"/>
      <c r="E26" s="40"/>
      <c r="F26" s="40"/>
      <c r="G26" s="80"/>
      <c r="H26" s="50"/>
      <c r="I26" s="50"/>
      <c r="J26" s="40"/>
      <c r="K26" s="40"/>
      <c r="L26" s="40"/>
      <c r="M26" s="80"/>
      <c r="N26" s="40"/>
      <c r="O26" s="40"/>
      <c r="P26" s="40"/>
      <c r="Q26" s="82"/>
      <c r="R26" s="73"/>
      <c r="S26" s="73"/>
    </row>
    <row r="27" spans="1:19" ht="52.9" customHeight="1" x14ac:dyDescent="0.3">
      <c r="A27" s="2"/>
      <c r="B27" s="74"/>
      <c r="C27" s="79"/>
      <c r="D27" s="40"/>
      <c r="E27" s="40"/>
      <c r="F27" s="40"/>
      <c r="G27" s="80"/>
      <c r="H27" s="52"/>
      <c r="I27" s="50"/>
      <c r="J27" s="40"/>
      <c r="K27" s="40"/>
      <c r="L27" s="40"/>
      <c r="M27" s="81"/>
      <c r="N27" s="40"/>
      <c r="O27" s="40"/>
      <c r="P27" s="40"/>
      <c r="Q27" s="82"/>
      <c r="R27" s="73"/>
      <c r="S27" s="73"/>
    </row>
    <row r="28" spans="1:19" ht="52.9" customHeight="1" x14ac:dyDescent="0.3">
      <c r="A28" s="2"/>
      <c r="B28" s="74"/>
      <c r="C28" s="79"/>
      <c r="D28" s="40"/>
      <c r="E28" s="40"/>
      <c r="F28" s="40"/>
      <c r="G28" s="81"/>
      <c r="H28" s="52"/>
      <c r="I28" s="50"/>
      <c r="J28" s="40"/>
      <c r="K28" s="40"/>
      <c r="L28" s="40"/>
      <c r="M28" s="81"/>
      <c r="N28" s="40"/>
      <c r="O28" s="40"/>
      <c r="P28" s="40"/>
      <c r="Q28" s="82"/>
      <c r="R28" s="73"/>
      <c r="S28" s="73"/>
    </row>
    <row r="29" spans="1:19" ht="25.15" customHeight="1" x14ac:dyDescent="0.3">
      <c r="A29" s="593" t="s">
        <v>184</v>
      </c>
      <c r="B29" s="594"/>
      <c r="C29" s="595"/>
      <c r="D29" s="602" t="s">
        <v>185</v>
      </c>
      <c r="E29" s="603"/>
      <c r="F29" s="604" t="s">
        <v>1493</v>
      </c>
      <c r="G29" s="605"/>
      <c r="H29" s="605"/>
      <c r="I29" s="605"/>
      <c r="J29" s="605"/>
      <c r="K29" s="605"/>
      <c r="L29" s="605"/>
      <c r="M29" s="606"/>
      <c r="N29" s="47" t="s">
        <v>186</v>
      </c>
      <c r="O29" s="48" t="s">
        <v>1494</v>
      </c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187</v>
      </c>
      <c r="E30" s="603"/>
      <c r="F30" s="604" t="s">
        <v>1493</v>
      </c>
      <c r="G30" s="605"/>
      <c r="H30" s="605"/>
      <c r="I30" s="605"/>
      <c r="J30" s="605"/>
      <c r="K30" s="605"/>
      <c r="L30" s="605"/>
      <c r="M30" s="606"/>
      <c r="N30" s="47" t="s">
        <v>186</v>
      </c>
      <c r="O30" s="48" t="s">
        <v>1495</v>
      </c>
      <c r="P30" s="48"/>
      <c r="Q30" s="48"/>
      <c r="R30" s="48"/>
      <c r="S30" s="49"/>
    </row>
    <row r="31" spans="1:19" ht="25.15" customHeight="1" x14ac:dyDescent="0.3">
      <c r="A31" s="596"/>
      <c r="B31" s="597"/>
      <c r="C31" s="598"/>
      <c r="D31" s="602" t="s">
        <v>129</v>
      </c>
      <c r="E31" s="603"/>
      <c r="F31" s="604" t="s">
        <v>1496</v>
      </c>
      <c r="G31" s="605"/>
      <c r="H31" s="605"/>
      <c r="I31" s="605"/>
      <c r="J31" s="605"/>
      <c r="K31" s="605"/>
      <c r="L31" s="605"/>
      <c r="M31" s="606"/>
      <c r="N31" s="47" t="s">
        <v>186</v>
      </c>
      <c r="O31" s="48" t="s">
        <v>1497</v>
      </c>
      <c r="P31" s="48"/>
      <c r="Q31" s="48"/>
      <c r="R31" s="48"/>
      <c r="S31" s="49"/>
    </row>
    <row r="32" spans="1:19" ht="25.15" customHeight="1" x14ac:dyDescent="0.3">
      <c r="A32" s="596"/>
      <c r="B32" s="597"/>
      <c r="C32" s="598"/>
      <c r="D32" s="602" t="s">
        <v>188</v>
      </c>
      <c r="E32" s="603"/>
      <c r="F32" s="604" t="s">
        <v>1496</v>
      </c>
      <c r="G32" s="605"/>
      <c r="H32" s="605"/>
      <c r="I32" s="605"/>
      <c r="J32" s="605"/>
      <c r="K32" s="605"/>
      <c r="L32" s="605"/>
      <c r="M32" s="606"/>
      <c r="N32" s="47" t="s">
        <v>186</v>
      </c>
      <c r="O32" s="48" t="s">
        <v>1498</v>
      </c>
      <c r="P32" s="48"/>
      <c r="Q32" s="48"/>
      <c r="R32" s="48"/>
      <c r="S32" s="49"/>
    </row>
    <row r="33" spans="1:19" ht="25.15" customHeight="1" x14ac:dyDescent="0.3">
      <c r="A33" s="599"/>
      <c r="B33" s="600"/>
      <c r="C33" s="601"/>
      <c r="D33" s="602" t="s">
        <v>189</v>
      </c>
      <c r="E33" s="603"/>
      <c r="F33" s="604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1575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68" t="s">
        <v>17</v>
      </c>
      <c r="C6" s="79" t="s">
        <v>1452</v>
      </c>
      <c r="D6" s="40" t="s">
        <v>1453</v>
      </c>
      <c r="E6" s="40" t="s">
        <v>457</v>
      </c>
      <c r="F6" s="40">
        <v>1.3</v>
      </c>
      <c r="G6" s="80" t="s">
        <v>53</v>
      </c>
      <c r="H6" s="52" t="s">
        <v>497</v>
      </c>
      <c r="I6" s="50" t="s">
        <v>717</v>
      </c>
      <c r="J6" s="40">
        <v>4</v>
      </c>
      <c r="K6" s="40">
        <v>1</v>
      </c>
      <c r="L6" s="40">
        <f>J6*K6</f>
        <v>4</v>
      </c>
      <c r="M6" s="81" t="s">
        <v>718</v>
      </c>
      <c r="N6" s="40">
        <v>3</v>
      </c>
      <c r="O6" s="40">
        <v>1</v>
      </c>
      <c r="P6" s="40">
        <f>N6*O6</f>
        <v>3</v>
      </c>
      <c r="Q6" s="73"/>
      <c r="R6" s="97" t="s">
        <v>1566</v>
      </c>
      <c r="S6" s="73"/>
    </row>
    <row r="7" spans="1:19" ht="52.9" customHeight="1" x14ac:dyDescent="0.3">
      <c r="A7" s="2">
        <v>2</v>
      </c>
      <c r="B7" s="68" t="s">
        <v>17</v>
      </c>
      <c r="C7" s="79" t="s">
        <v>1452</v>
      </c>
      <c r="D7" s="40" t="s">
        <v>1453</v>
      </c>
      <c r="E7" s="40" t="s">
        <v>457</v>
      </c>
      <c r="F7" s="40">
        <v>1.3</v>
      </c>
      <c r="G7" s="81" t="s">
        <v>65</v>
      </c>
      <c r="H7" s="52" t="s">
        <v>1455</v>
      </c>
      <c r="I7" s="50" t="s">
        <v>717</v>
      </c>
      <c r="J7" s="40">
        <v>2</v>
      </c>
      <c r="K7" s="40">
        <v>3</v>
      </c>
      <c r="L7" s="40">
        <f t="shared" ref="L7:L25" si="0">J7*K7</f>
        <v>6</v>
      </c>
      <c r="M7" s="81" t="s">
        <v>1456</v>
      </c>
      <c r="N7" s="40">
        <v>1</v>
      </c>
      <c r="O7" s="40">
        <v>3</v>
      </c>
      <c r="P7" s="40">
        <f t="shared" ref="P7:P25" si="1">N7*O7</f>
        <v>3</v>
      </c>
      <c r="Q7" s="73"/>
      <c r="R7" s="97" t="s">
        <v>1566</v>
      </c>
      <c r="S7" s="73"/>
    </row>
    <row r="8" spans="1:19" ht="52.9" customHeight="1" x14ac:dyDescent="0.3">
      <c r="A8" s="2">
        <v>3</v>
      </c>
      <c r="B8" s="68" t="s">
        <v>17</v>
      </c>
      <c r="C8" s="79" t="s">
        <v>1457</v>
      </c>
      <c r="D8" s="40" t="s">
        <v>1458</v>
      </c>
      <c r="E8" s="40" t="s">
        <v>457</v>
      </c>
      <c r="F8" s="40">
        <v>4.0999999999999996</v>
      </c>
      <c r="G8" s="81" t="s">
        <v>64</v>
      </c>
      <c r="H8" s="52" t="s">
        <v>1459</v>
      </c>
      <c r="I8" s="50" t="s">
        <v>717</v>
      </c>
      <c r="J8" s="40">
        <v>2</v>
      </c>
      <c r="K8" s="40">
        <v>3</v>
      </c>
      <c r="L8" s="40">
        <f t="shared" si="0"/>
        <v>6</v>
      </c>
      <c r="M8" s="81" t="s">
        <v>1456</v>
      </c>
      <c r="N8" s="40">
        <v>1</v>
      </c>
      <c r="O8" s="40">
        <v>3</v>
      </c>
      <c r="P8" s="40">
        <f t="shared" si="1"/>
        <v>3</v>
      </c>
      <c r="Q8" s="73"/>
      <c r="R8" s="97" t="s">
        <v>1566</v>
      </c>
      <c r="S8" s="73"/>
    </row>
    <row r="9" spans="1:19" ht="52.9" customHeight="1" x14ac:dyDescent="0.3">
      <c r="A9" s="2">
        <v>4</v>
      </c>
      <c r="B9" s="68" t="s">
        <v>17</v>
      </c>
      <c r="C9" s="79" t="s">
        <v>1457</v>
      </c>
      <c r="D9" s="40" t="s">
        <v>1458</v>
      </c>
      <c r="E9" s="40" t="s">
        <v>457</v>
      </c>
      <c r="F9" s="40">
        <v>4.2</v>
      </c>
      <c r="G9" s="81" t="s">
        <v>65</v>
      </c>
      <c r="H9" s="52" t="s">
        <v>1460</v>
      </c>
      <c r="I9" s="50" t="s">
        <v>717</v>
      </c>
      <c r="J9" s="40">
        <v>2</v>
      </c>
      <c r="K9" s="40">
        <v>3</v>
      </c>
      <c r="L9" s="40">
        <f t="shared" si="0"/>
        <v>6</v>
      </c>
      <c r="M9" s="81" t="s">
        <v>1456</v>
      </c>
      <c r="N9" s="40">
        <v>1</v>
      </c>
      <c r="O9" s="40">
        <v>3</v>
      </c>
      <c r="P9" s="40">
        <f t="shared" si="1"/>
        <v>3</v>
      </c>
      <c r="Q9" s="73"/>
      <c r="R9" s="97" t="s">
        <v>1566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1461</v>
      </c>
      <c r="D10" s="40" t="s">
        <v>1462</v>
      </c>
      <c r="E10" s="40" t="s">
        <v>457</v>
      </c>
      <c r="F10" s="40">
        <v>1.3</v>
      </c>
      <c r="G10" s="81" t="s">
        <v>51</v>
      </c>
      <c r="H10" s="52" t="s">
        <v>1463</v>
      </c>
      <c r="I10" s="50" t="s">
        <v>1464</v>
      </c>
      <c r="J10" s="40">
        <v>2</v>
      </c>
      <c r="K10" s="40">
        <v>3</v>
      </c>
      <c r="L10" s="40">
        <f t="shared" si="0"/>
        <v>6</v>
      </c>
      <c r="M10" s="81" t="s">
        <v>1456</v>
      </c>
      <c r="N10" s="40">
        <v>1</v>
      </c>
      <c r="O10" s="40">
        <v>3</v>
      </c>
      <c r="P10" s="40">
        <f t="shared" si="1"/>
        <v>3</v>
      </c>
      <c r="Q10" s="73"/>
      <c r="R10" s="97" t="s">
        <v>1566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1461</v>
      </c>
      <c r="D11" s="40" t="s">
        <v>1462</v>
      </c>
      <c r="E11" s="40" t="s">
        <v>457</v>
      </c>
      <c r="F11" s="40">
        <v>1.3</v>
      </c>
      <c r="G11" s="80" t="s">
        <v>65</v>
      </c>
      <c r="H11" s="52" t="s">
        <v>1465</v>
      </c>
      <c r="I11" s="50" t="s">
        <v>1464</v>
      </c>
      <c r="J11" s="40">
        <v>2</v>
      </c>
      <c r="K11" s="40">
        <v>3</v>
      </c>
      <c r="L11" s="40">
        <f t="shared" si="0"/>
        <v>6</v>
      </c>
      <c r="M11" s="80" t="s">
        <v>1456</v>
      </c>
      <c r="N11" s="40">
        <v>1</v>
      </c>
      <c r="O11" s="40">
        <v>3</v>
      </c>
      <c r="P11" s="40">
        <f t="shared" si="1"/>
        <v>3</v>
      </c>
      <c r="Q11" s="73"/>
      <c r="R11" s="97" t="s">
        <v>1566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1466</v>
      </c>
      <c r="D12" s="40" t="s">
        <v>1467</v>
      </c>
      <c r="E12" s="40" t="s">
        <v>457</v>
      </c>
      <c r="F12" s="2">
        <v>1.2</v>
      </c>
      <c r="G12" s="91" t="s">
        <v>61</v>
      </c>
      <c r="H12" s="52" t="s">
        <v>1468</v>
      </c>
      <c r="I12" s="92" t="s">
        <v>1087</v>
      </c>
      <c r="J12" s="40">
        <v>2</v>
      </c>
      <c r="K12" s="40">
        <v>3</v>
      </c>
      <c r="L12" s="40">
        <f t="shared" si="0"/>
        <v>6</v>
      </c>
      <c r="M12" s="80" t="s">
        <v>1469</v>
      </c>
      <c r="N12" s="40">
        <v>1</v>
      </c>
      <c r="O12" s="40">
        <v>3</v>
      </c>
      <c r="P12" s="40">
        <f t="shared" si="1"/>
        <v>3</v>
      </c>
      <c r="Q12" s="73"/>
      <c r="R12" s="97" t="s">
        <v>1566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1466</v>
      </c>
      <c r="D13" s="40" t="s">
        <v>1467</v>
      </c>
      <c r="E13" s="40" t="s">
        <v>457</v>
      </c>
      <c r="F13" s="40">
        <v>1.3</v>
      </c>
      <c r="G13" s="80" t="s">
        <v>86</v>
      </c>
      <c r="H13" s="52" t="s">
        <v>1470</v>
      </c>
      <c r="I13" s="50" t="s">
        <v>889</v>
      </c>
      <c r="J13" s="40">
        <v>2</v>
      </c>
      <c r="K13" s="40">
        <v>3</v>
      </c>
      <c r="L13" s="40">
        <f t="shared" si="0"/>
        <v>6</v>
      </c>
      <c r="M13" s="80" t="s">
        <v>1471</v>
      </c>
      <c r="N13" s="40">
        <v>1</v>
      </c>
      <c r="O13" s="40">
        <v>3</v>
      </c>
      <c r="P13" s="40">
        <f t="shared" si="1"/>
        <v>3</v>
      </c>
      <c r="Q13" s="82"/>
      <c r="R13" s="97" t="s">
        <v>1566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1466</v>
      </c>
      <c r="D14" s="40" t="s">
        <v>1467</v>
      </c>
      <c r="E14" s="40" t="s">
        <v>457</v>
      </c>
      <c r="F14" s="40">
        <v>1.5</v>
      </c>
      <c r="G14" s="81" t="s">
        <v>64</v>
      </c>
      <c r="H14" s="52" t="s">
        <v>1472</v>
      </c>
      <c r="I14" s="50" t="s">
        <v>1087</v>
      </c>
      <c r="J14" s="40">
        <v>3</v>
      </c>
      <c r="K14" s="40">
        <v>1</v>
      </c>
      <c r="L14" s="40">
        <f t="shared" si="0"/>
        <v>3</v>
      </c>
      <c r="M14" s="81" t="s">
        <v>1473</v>
      </c>
      <c r="N14" s="40">
        <v>2</v>
      </c>
      <c r="O14" s="40">
        <v>1</v>
      </c>
      <c r="P14" s="40">
        <f t="shared" si="1"/>
        <v>2</v>
      </c>
      <c r="Q14" s="73"/>
      <c r="R14" s="97" t="s">
        <v>1566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1466</v>
      </c>
      <c r="D15" s="40" t="s">
        <v>1474</v>
      </c>
      <c r="E15" s="40" t="s">
        <v>457</v>
      </c>
      <c r="F15" s="40">
        <v>1.6</v>
      </c>
      <c r="G15" s="80" t="s">
        <v>65</v>
      </c>
      <c r="H15" s="52" t="s">
        <v>1475</v>
      </c>
      <c r="I15" s="50" t="s">
        <v>717</v>
      </c>
      <c r="J15" s="40">
        <v>3</v>
      </c>
      <c r="K15" s="40">
        <v>1</v>
      </c>
      <c r="L15" s="40">
        <f t="shared" si="0"/>
        <v>3</v>
      </c>
      <c r="M15" s="80" t="s">
        <v>1456</v>
      </c>
      <c r="N15" s="40">
        <v>2</v>
      </c>
      <c r="O15" s="40">
        <v>1</v>
      </c>
      <c r="P15" s="40">
        <f t="shared" si="1"/>
        <v>2</v>
      </c>
      <c r="Q15" s="82"/>
      <c r="R15" s="97" t="s">
        <v>1566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1476</v>
      </c>
      <c r="D16" s="40" t="s">
        <v>1467</v>
      </c>
      <c r="E16" s="40" t="s">
        <v>457</v>
      </c>
      <c r="F16" s="40">
        <v>1.4</v>
      </c>
      <c r="G16" s="80" t="s">
        <v>54</v>
      </c>
      <c r="H16" s="52" t="s">
        <v>1061</v>
      </c>
      <c r="I16" s="50" t="s">
        <v>1473</v>
      </c>
      <c r="J16" s="40">
        <v>2</v>
      </c>
      <c r="K16" s="40">
        <v>2</v>
      </c>
      <c r="L16" s="40">
        <f t="shared" si="0"/>
        <v>4</v>
      </c>
      <c r="M16" s="80" t="s">
        <v>1477</v>
      </c>
      <c r="N16" s="40">
        <v>1</v>
      </c>
      <c r="O16" s="40">
        <v>2</v>
      </c>
      <c r="P16" s="40">
        <f t="shared" si="1"/>
        <v>2</v>
      </c>
      <c r="Q16" s="82"/>
      <c r="R16" s="97" t="s">
        <v>1566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1476</v>
      </c>
      <c r="D17" s="40" t="s">
        <v>1467</v>
      </c>
      <c r="E17" s="40" t="s">
        <v>457</v>
      </c>
      <c r="F17" s="40">
        <v>1.5</v>
      </c>
      <c r="G17" s="80" t="s">
        <v>55</v>
      </c>
      <c r="H17" s="52" t="s">
        <v>1478</v>
      </c>
      <c r="I17" s="50" t="s">
        <v>1087</v>
      </c>
      <c r="J17" s="40">
        <v>3</v>
      </c>
      <c r="K17" s="40">
        <v>3</v>
      </c>
      <c r="L17" s="40">
        <f t="shared" si="0"/>
        <v>9</v>
      </c>
      <c r="M17" s="81" t="s">
        <v>1469</v>
      </c>
      <c r="N17" s="40">
        <v>2</v>
      </c>
      <c r="O17" s="40">
        <v>3</v>
      </c>
      <c r="P17" s="40">
        <f t="shared" si="1"/>
        <v>6</v>
      </c>
      <c r="Q17" s="82"/>
      <c r="R17" s="97" t="s">
        <v>1566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1476</v>
      </c>
      <c r="D18" s="40" t="s">
        <v>1467</v>
      </c>
      <c r="E18" s="40" t="s">
        <v>457</v>
      </c>
      <c r="F18" s="40">
        <v>4.0999999999999996</v>
      </c>
      <c r="G18" s="81" t="s">
        <v>64</v>
      </c>
      <c r="H18" s="52" t="s">
        <v>1472</v>
      </c>
      <c r="I18" s="50" t="s">
        <v>1087</v>
      </c>
      <c r="J18" s="40">
        <v>3</v>
      </c>
      <c r="K18" s="40">
        <v>1</v>
      </c>
      <c r="L18" s="40">
        <f t="shared" si="0"/>
        <v>3</v>
      </c>
      <c r="M18" s="81" t="s">
        <v>1469</v>
      </c>
      <c r="N18" s="40">
        <v>2</v>
      </c>
      <c r="O18" s="40">
        <v>1</v>
      </c>
      <c r="P18" s="40">
        <f t="shared" si="1"/>
        <v>2</v>
      </c>
      <c r="Q18" s="73"/>
      <c r="R18" s="97" t="s">
        <v>1566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1476</v>
      </c>
      <c r="D19" s="40" t="s">
        <v>1467</v>
      </c>
      <c r="E19" s="40" t="s">
        <v>457</v>
      </c>
      <c r="F19" s="40">
        <v>3.2</v>
      </c>
      <c r="G19" s="80" t="s">
        <v>61</v>
      </c>
      <c r="H19" s="52" t="s">
        <v>1468</v>
      </c>
      <c r="I19" s="50" t="s">
        <v>1087</v>
      </c>
      <c r="J19" s="40">
        <v>2</v>
      </c>
      <c r="K19" s="40">
        <v>3</v>
      </c>
      <c r="L19" s="40">
        <f t="shared" si="0"/>
        <v>6</v>
      </c>
      <c r="M19" s="80" t="s">
        <v>1469</v>
      </c>
      <c r="N19" s="40">
        <v>1</v>
      </c>
      <c r="O19" s="40">
        <v>3</v>
      </c>
      <c r="P19" s="40">
        <f t="shared" si="1"/>
        <v>3</v>
      </c>
      <c r="Q19" s="73"/>
      <c r="R19" s="97" t="s">
        <v>1566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1479</v>
      </c>
      <c r="D20" s="40" t="s">
        <v>1467</v>
      </c>
      <c r="E20" s="40" t="s">
        <v>457</v>
      </c>
      <c r="F20" s="2">
        <v>1.4</v>
      </c>
      <c r="G20" s="91" t="s">
        <v>54</v>
      </c>
      <c r="H20" s="52" t="s">
        <v>1480</v>
      </c>
      <c r="I20" s="92" t="s">
        <v>1481</v>
      </c>
      <c r="J20" s="40">
        <v>2</v>
      </c>
      <c r="K20" s="40">
        <v>4</v>
      </c>
      <c r="L20" s="40">
        <f t="shared" si="0"/>
        <v>8</v>
      </c>
      <c r="M20" s="80" t="s">
        <v>1473</v>
      </c>
      <c r="N20" s="40">
        <v>1</v>
      </c>
      <c r="O20" s="40">
        <v>4</v>
      </c>
      <c r="P20" s="40">
        <f t="shared" si="1"/>
        <v>4</v>
      </c>
      <c r="Q20" s="73"/>
      <c r="R20" s="97" t="s">
        <v>1566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1479</v>
      </c>
      <c r="D21" s="40" t="s">
        <v>1063</v>
      </c>
      <c r="E21" s="40" t="s">
        <v>457</v>
      </c>
      <c r="F21" s="40">
        <v>1.4</v>
      </c>
      <c r="G21" s="80" t="s">
        <v>54</v>
      </c>
      <c r="H21" s="52" t="s">
        <v>1064</v>
      </c>
      <c r="I21" s="50" t="s">
        <v>1481</v>
      </c>
      <c r="J21" s="40">
        <v>3</v>
      </c>
      <c r="K21" s="40">
        <v>3</v>
      </c>
      <c r="L21" s="40">
        <f t="shared" si="0"/>
        <v>9</v>
      </c>
      <c r="M21" s="80" t="s">
        <v>1473</v>
      </c>
      <c r="N21" s="40">
        <v>2</v>
      </c>
      <c r="O21" s="40">
        <v>3</v>
      </c>
      <c r="P21" s="40">
        <f t="shared" si="1"/>
        <v>6</v>
      </c>
      <c r="Q21" s="82"/>
      <c r="R21" s="97" t="s">
        <v>1566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1482</v>
      </c>
      <c r="D22" s="40" t="s">
        <v>1467</v>
      </c>
      <c r="E22" s="40" t="s">
        <v>457</v>
      </c>
      <c r="F22" s="40">
        <v>1.1000000000000001</v>
      </c>
      <c r="G22" s="81" t="s">
        <v>51</v>
      </c>
      <c r="H22" s="52" t="s">
        <v>1483</v>
      </c>
      <c r="I22" s="50" t="s">
        <v>1481</v>
      </c>
      <c r="J22" s="40">
        <v>3</v>
      </c>
      <c r="K22" s="40">
        <v>3</v>
      </c>
      <c r="L22" s="40">
        <f t="shared" si="0"/>
        <v>9</v>
      </c>
      <c r="M22" s="81" t="s">
        <v>1473</v>
      </c>
      <c r="N22" s="40">
        <v>2</v>
      </c>
      <c r="O22" s="40">
        <v>3</v>
      </c>
      <c r="P22" s="40">
        <f t="shared" si="1"/>
        <v>6</v>
      </c>
      <c r="Q22" s="73"/>
      <c r="R22" s="97" t="s">
        <v>1566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1482</v>
      </c>
      <c r="D23" s="40" t="s">
        <v>1467</v>
      </c>
      <c r="E23" s="40" t="s">
        <v>1484</v>
      </c>
      <c r="F23" s="40">
        <v>1.5</v>
      </c>
      <c r="G23" s="80" t="s">
        <v>90</v>
      </c>
      <c r="H23" s="52" t="s">
        <v>1485</v>
      </c>
      <c r="I23" s="50" t="s">
        <v>1481</v>
      </c>
      <c r="J23" s="40">
        <v>3</v>
      </c>
      <c r="K23" s="40">
        <v>3</v>
      </c>
      <c r="L23" s="40">
        <f t="shared" si="0"/>
        <v>9</v>
      </c>
      <c r="M23" s="80" t="s">
        <v>1486</v>
      </c>
      <c r="N23" s="40">
        <v>3</v>
      </c>
      <c r="O23" s="40">
        <v>2</v>
      </c>
      <c r="P23" s="40">
        <f t="shared" si="1"/>
        <v>6</v>
      </c>
      <c r="Q23" s="82"/>
      <c r="R23" s="97" t="s">
        <v>1566</v>
      </c>
      <c r="S23" s="73"/>
    </row>
    <row r="24" spans="1:19" ht="52.9" customHeight="1" x14ac:dyDescent="0.3">
      <c r="A24" s="2">
        <v>17</v>
      </c>
      <c r="B24" s="74" t="s">
        <v>202</v>
      </c>
      <c r="C24" s="79" t="s">
        <v>1482</v>
      </c>
      <c r="D24" s="40" t="s">
        <v>1467</v>
      </c>
      <c r="E24" s="40" t="s">
        <v>1487</v>
      </c>
      <c r="F24" s="40">
        <v>1.1000000000000001</v>
      </c>
      <c r="G24" s="81" t="s">
        <v>74</v>
      </c>
      <c r="H24" s="52" t="s">
        <v>1488</v>
      </c>
      <c r="I24" s="50" t="s">
        <v>1481</v>
      </c>
      <c r="J24" s="40">
        <v>3</v>
      </c>
      <c r="K24" s="40">
        <v>2</v>
      </c>
      <c r="L24" s="40">
        <f t="shared" si="0"/>
        <v>6</v>
      </c>
      <c r="M24" s="81" t="s">
        <v>1489</v>
      </c>
      <c r="N24" s="40">
        <v>2</v>
      </c>
      <c r="O24" s="40">
        <v>2</v>
      </c>
      <c r="P24" s="40">
        <f t="shared" si="1"/>
        <v>4</v>
      </c>
      <c r="Q24" s="73"/>
      <c r="R24" s="97" t="s">
        <v>1566</v>
      </c>
      <c r="S24" s="73"/>
    </row>
    <row r="25" spans="1:19" ht="52.9" customHeight="1" x14ac:dyDescent="0.3">
      <c r="A25" s="2">
        <v>18</v>
      </c>
      <c r="B25" s="74" t="s">
        <v>202</v>
      </c>
      <c r="C25" s="79" t="s">
        <v>1482</v>
      </c>
      <c r="D25" s="40" t="s">
        <v>1467</v>
      </c>
      <c r="E25" s="40" t="s">
        <v>457</v>
      </c>
      <c r="F25" s="40">
        <v>6.3</v>
      </c>
      <c r="G25" s="80" t="s">
        <v>82</v>
      </c>
      <c r="H25" s="52" t="s">
        <v>1490</v>
      </c>
      <c r="I25" s="50" t="s">
        <v>1491</v>
      </c>
      <c r="J25" s="40">
        <v>4</v>
      </c>
      <c r="K25" s="40">
        <v>2</v>
      </c>
      <c r="L25" s="40">
        <f t="shared" si="0"/>
        <v>8</v>
      </c>
      <c r="M25" s="80" t="s">
        <v>1492</v>
      </c>
      <c r="N25" s="40">
        <v>4</v>
      </c>
      <c r="O25" s="40">
        <v>1</v>
      </c>
      <c r="P25" s="40">
        <f t="shared" si="1"/>
        <v>4</v>
      </c>
      <c r="Q25" s="82"/>
      <c r="R25" s="97" t="s">
        <v>1566</v>
      </c>
      <c r="S25" s="73"/>
    </row>
    <row r="26" spans="1:19" ht="52.9" customHeight="1" x14ac:dyDescent="0.3">
      <c r="A26" s="2">
        <v>19</v>
      </c>
      <c r="B26" s="74"/>
      <c r="C26" s="79"/>
      <c r="D26" s="40"/>
      <c r="E26" s="40"/>
      <c r="F26" s="40"/>
      <c r="G26" s="80"/>
      <c r="H26" s="50"/>
      <c r="I26" s="50"/>
      <c r="J26" s="40"/>
      <c r="K26" s="40"/>
      <c r="L26" s="40"/>
      <c r="M26" s="80"/>
      <c r="N26" s="40"/>
      <c r="O26" s="40"/>
      <c r="P26" s="40"/>
      <c r="Q26" s="82"/>
      <c r="R26" s="73"/>
      <c r="S26" s="73"/>
    </row>
    <row r="27" spans="1:19" ht="52.9" customHeight="1" x14ac:dyDescent="0.3">
      <c r="A27" s="2">
        <v>20</v>
      </c>
      <c r="B27" s="74"/>
      <c r="C27" s="79"/>
      <c r="D27" s="40"/>
      <c r="E27" s="40"/>
      <c r="F27" s="40"/>
      <c r="G27" s="80"/>
      <c r="H27" s="52"/>
      <c r="I27" s="50"/>
      <c r="J27" s="40"/>
      <c r="K27" s="40"/>
      <c r="L27" s="40"/>
      <c r="M27" s="81"/>
      <c r="N27" s="40"/>
      <c r="O27" s="40"/>
      <c r="P27" s="40"/>
      <c r="Q27" s="82"/>
      <c r="R27" s="73"/>
      <c r="S27" s="73"/>
    </row>
    <row r="28" spans="1:19" ht="52.9" customHeight="1" x14ac:dyDescent="0.3">
      <c r="A28" s="2">
        <v>21</v>
      </c>
      <c r="B28" s="74"/>
      <c r="C28" s="79"/>
      <c r="D28" s="40"/>
      <c r="E28" s="40"/>
      <c r="F28" s="40"/>
      <c r="G28" s="81"/>
      <c r="H28" s="52"/>
      <c r="I28" s="50"/>
      <c r="J28" s="40"/>
      <c r="K28" s="40"/>
      <c r="L28" s="40"/>
      <c r="M28" s="81"/>
      <c r="N28" s="40"/>
      <c r="O28" s="40"/>
      <c r="P28" s="40"/>
      <c r="Q28" s="82"/>
      <c r="R28" s="73"/>
      <c r="S28" s="73"/>
    </row>
    <row r="29" spans="1:19" ht="25.15" customHeight="1" x14ac:dyDescent="0.3">
      <c r="A29" s="593" t="s">
        <v>184</v>
      </c>
      <c r="B29" s="594"/>
      <c r="C29" s="595"/>
      <c r="D29" s="602" t="s">
        <v>185</v>
      </c>
      <c r="E29" s="603"/>
      <c r="F29" s="604" t="s">
        <v>1493</v>
      </c>
      <c r="G29" s="605"/>
      <c r="H29" s="605"/>
      <c r="I29" s="605"/>
      <c r="J29" s="605"/>
      <c r="K29" s="605"/>
      <c r="L29" s="605"/>
      <c r="M29" s="606"/>
      <c r="N29" s="47" t="s">
        <v>186</v>
      </c>
      <c r="O29" s="48" t="s">
        <v>1567</v>
      </c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187</v>
      </c>
      <c r="E30" s="603"/>
      <c r="F30" s="604" t="s">
        <v>1493</v>
      </c>
      <c r="G30" s="605"/>
      <c r="H30" s="605"/>
      <c r="I30" s="605"/>
      <c r="J30" s="605"/>
      <c r="K30" s="605"/>
      <c r="L30" s="605"/>
      <c r="M30" s="606"/>
      <c r="N30" s="47" t="s">
        <v>186</v>
      </c>
      <c r="O30" s="48" t="s">
        <v>1568</v>
      </c>
      <c r="P30" s="48"/>
      <c r="Q30" s="48"/>
      <c r="R30" s="48"/>
      <c r="S30" s="49"/>
    </row>
    <row r="31" spans="1:19" ht="25.15" customHeight="1" x14ac:dyDescent="0.3">
      <c r="A31" s="596"/>
      <c r="B31" s="597"/>
      <c r="C31" s="598"/>
      <c r="D31" s="602" t="s">
        <v>129</v>
      </c>
      <c r="E31" s="603"/>
      <c r="F31" s="604" t="s">
        <v>1569</v>
      </c>
      <c r="G31" s="605"/>
      <c r="H31" s="605"/>
      <c r="I31" s="605"/>
      <c r="J31" s="605"/>
      <c r="K31" s="605"/>
      <c r="L31" s="605"/>
      <c r="M31" s="606"/>
      <c r="N31" s="47" t="s">
        <v>186</v>
      </c>
      <c r="O31" s="48" t="s">
        <v>1570</v>
      </c>
      <c r="P31" s="48"/>
      <c r="Q31" s="48"/>
      <c r="R31" s="48"/>
      <c r="S31" s="49"/>
    </row>
    <row r="32" spans="1:19" ht="25.15" customHeight="1" x14ac:dyDescent="0.3">
      <c r="A32" s="596"/>
      <c r="B32" s="597"/>
      <c r="C32" s="598"/>
      <c r="D32" s="602" t="s">
        <v>188</v>
      </c>
      <c r="E32" s="603"/>
      <c r="F32" s="604" t="s">
        <v>1496</v>
      </c>
      <c r="G32" s="605"/>
      <c r="H32" s="605"/>
      <c r="I32" s="605"/>
      <c r="J32" s="605"/>
      <c r="K32" s="605"/>
      <c r="L32" s="605"/>
      <c r="M32" s="606"/>
      <c r="N32" s="47" t="s">
        <v>186</v>
      </c>
      <c r="O32" s="48" t="s">
        <v>1570</v>
      </c>
      <c r="P32" s="48"/>
      <c r="Q32" s="48"/>
      <c r="R32" s="48"/>
      <c r="S32" s="49"/>
    </row>
    <row r="33" spans="1:19" ht="25.15" customHeight="1" x14ac:dyDescent="0.3">
      <c r="A33" s="599"/>
      <c r="B33" s="600"/>
      <c r="C33" s="601"/>
      <c r="D33" s="602" t="s">
        <v>189</v>
      </c>
      <c r="E33" s="603"/>
      <c r="F33" s="604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1785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98">
        <v>1</v>
      </c>
      <c r="B6" s="55" t="s">
        <v>1725</v>
      </c>
      <c r="C6" s="68" t="s">
        <v>174</v>
      </c>
      <c r="D6" s="74" t="s">
        <v>392</v>
      </c>
      <c r="E6" s="40" t="s">
        <v>190</v>
      </c>
      <c r="F6" s="40">
        <v>1.3</v>
      </c>
      <c r="G6" s="83" t="s">
        <v>195</v>
      </c>
      <c r="H6" s="101" t="s">
        <v>280</v>
      </c>
      <c r="I6" s="50" t="s">
        <v>175</v>
      </c>
      <c r="J6" s="2">
        <v>4</v>
      </c>
      <c r="K6" s="2">
        <v>4</v>
      </c>
      <c r="L6" s="40">
        <f>J6*K6</f>
        <v>16</v>
      </c>
      <c r="M6" s="50" t="s">
        <v>176</v>
      </c>
      <c r="N6" s="40">
        <v>1</v>
      </c>
      <c r="O6" s="40">
        <v>3</v>
      </c>
      <c r="P6" s="40">
        <f>N6*O6</f>
        <v>3</v>
      </c>
      <c r="Q6" s="73"/>
      <c r="R6" s="73"/>
      <c r="S6" s="73"/>
    </row>
    <row r="7" spans="1:19" ht="52.9" customHeight="1" x14ac:dyDescent="0.3">
      <c r="A7" s="98">
        <v>2</v>
      </c>
      <c r="B7" s="64" t="s">
        <v>17</v>
      </c>
      <c r="C7" s="68" t="s">
        <v>285</v>
      </c>
      <c r="D7" s="74" t="s">
        <v>192</v>
      </c>
      <c r="E7" s="40" t="s">
        <v>190</v>
      </c>
      <c r="F7" s="40">
        <v>4.2</v>
      </c>
      <c r="G7" s="83" t="s">
        <v>470</v>
      </c>
      <c r="H7" s="101" t="s">
        <v>286</v>
      </c>
      <c r="I7" s="50" t="s">
        <v>175</v>
      </c>
      <c r="J7" s="2">
        <v>4</v>
      </c>
      <c r="K7" s="2">
        <v>4</v>
      </c>
      <c r="L7" s="40">
        <f t="shared" ref="L7:L32" si="0">J7*K7</f>
        <v>16</v>
      </c>
      <c r="M7" s="50" t="s">
        <v>1726</v>
      </c>
      <c r="N7" s="40">
        <v>1</v>
      </c>
      <c r="O7" s="40">
        <v>3</v>
      </c>
      <c r="P7" s="40">
        <f t="shared" ref="P7:P32" si="1">N7*O7</f>
        <v>3</v>
      </c>
      <c r="Q7" s="73"/>
      <c r="R7" s="73"/>
      <c r="S7" s="73"/>
    </row>
    <row r="8" spans="1:19" ht="52.9" customHeight="1" x14ac:dyDescent="0.3">
      <c r="A8" s="98">
        <v>3</v>
      </c>
      <c r="B8" s="64" t="s">
        <v>17</v>
      </c>
      <c r="C8" s="68" t="s">
        <v>1727</v>
      </c>
      <c r="D8" s="54" t="s">
        <v>1728</v>
      </c>
      <c r="E8" s="40" t="s">
        <v>190</v>
      </c>
      <c r="F8" s="40">
        <v>1.2</v>
      </c>
      <c r="G8" s="83" t="s">
        <v>52</v>
      </c>
      <c r="H8" s="101" t="s">
        <v>1729</v>
      </c>
      <c r="I8" s="50" t="s">
        <v>322</v>
      </c>
      <c r="J8" s="137">
        <v>4</v>
      </c>
      <c r="K8" s="137">
        <v>4</v>
      </c>
      <c r="L8" s="40">
        <f t="shared" si="0"/>
        <v>16</v>
      </c>
      <c r="M8" s="50" t="s">
        <v>1726</v>
      </c>
      <c r="N8" s="40">
        <v>1</v>
      </c>
      <c r="O8" s="40">
        <v>2</v>
      </c>
      <c r="P8" s="40">
        <f t="shared" si="1"/>
        <v>2</v>
      </c>
      <c r="Q8" s="73"/>
      <c r="R8" s="73"/>
      <c r="S8" s="73"/>
    </row>
    <row r="9" spans="1:19" ht="52.9" customHeight="1" x14ac:dyDescent="0.3">
      <c r="A9" s="98">
        <v>4</v>
      </c>
      <c r="B9" s="64" t="s">
        <v>226</v>
      </c>
      <c r="C9" s="87" t="s">
        <v>1786</v>
      </c>
      <c r="D9" s="54" t="s">
        <v>192</v>
      </c>
      <c r="E9" s="40" t="s">
        <v>190</v>
      </c>
      <c r="F9" s="40">
        <v>1.3</v>
      </c>
      <c r="G9" s="68" t="s">
        <v>53</v>
      </c>
      <c r="H9" s="100" t="s">
        <v>1730</v>
      </c>
      <c r="I9" s="50" t="s">
        <v>295</v>
      </c>
      <c r="J9" s="137">
        <v>3</v>
      </c>
      <c r="K9" s="137">
        <v>3</v>
      </c>
      <c r="L9" s="40">
        <f t="shared" si="0"/>
        <v>9</v>
      </c>
      <c r="M9" s="108" t="s">
        <v>1731</v>
      </c>
      <c r="N9" s="40">
        <v>1</v>
      </c>
      <c r="O9" s="40">
        <v>2</v>
      </c>
      <c r="P9" s="40">
        <f t="shared" si="1"/>
        <v>2</v>
      </c>
      <c r="Q9" s="73"/>
      <c r="R9" s="73"/>
      <c r="S9" s="73"/>
    </row>
    <row r="10" spans="1:19" ht="52.9" customHeight="1" x14ac:dyDescent="0.3">
      <c r="A10" s="98">
        <v>5</v>
      </c>
      <c r="B10" s="64" t="s">
        <v>227</v>
      </c>
      <c r="C10" s="87" t="s">
        <v>1732</v>
      </c>
      <c r="D10" s="54" t="s">
        <v>569</v>
      </c>
      <c r="E10" s="40" t="s">
        <v>190</v>
      </c>
      <c r="F10" s="40">
        <v>2.1</v>
      </c>
      <c r="G10" s="68" t="s">
        <v>700</v>
      </c>
      <c r="H10" s="100" t="s">
        <v>371</v>
      </c>
      <c r="I10" s="50" t="s">
        <v>295</v>
      </c>
      <c r="J10" s="137">
        <v>2</v>
      </c>
      <c r="K10" s="137">
        <v>2</v>
      </c>
      <c r="L10" s="40">
        <f t="shared" si="0"/>
        <v>4</v>
      </c>
      <c r="M10" s="108" t="s">
        <v>1733</v>
      </c>
      <c r="N10" s="40">
        <v>1</v>
      </c>
      <c r="O10" s="40">
        <v>2</v>
      </c>
      <c r="P10" s="40">
        <f t="shared" si="1"/>
        <v>2</v>
      </c>
      <c r="Q10" s="73"/>
      <c r="R10" s="73"/>
      <c r="S10" s="73"/>
    </row>
    <row r="11" spans="1:19" ht="52.9" customHeight="1" x14ac:dyDescent="0.3">
      <c r="A11" s="98">
        <v>6</v>
      </c>
      <c r="B11" s="64" t="s">
        <v>227</v>
      </c>
      <c r="C11" s="87" t="s">
        <v>1697</v>
      </c>
      <c r="D11" s="54" t="s">
        <v>192</v>
      </c>
      <c r="E11" s="40" t="s">
        <v>190</v>
      </c>
      <c r="F11" s="40">
        <v>1.2</v>
      </c>
      <c r="G11" s="68" t="s">
        <v>52</v>
      </c>
      <c r="H11" s="100" t="s">
        <v>1702</v>
      </c>
      <c r="I11" s="50" t="s">
        <v>295</v>
      </c>
      <c r="J11" s="137">
        <v>2</v>
      </c>
      <c r="K11" s="137">
        <v>2</v>
      </c>
      <c r="L11" s="40">
        <f t="shared" si="0"/>
        <v>4</v>
      </c>
      <c r="M11" s="108" t="s">
        <v>1733</v>
      </c>
      <c r="N11" s="40">
        <v>1</v>
      </c>
      <c r="O11" s="40">
        <v>2</v>
      </c>
      <c r="P11" s="40">
        <f t="shared" si="1"/>
        <v>2</v>
      </c>
      <c r="Q11" s="73"/>
      <c r="R11" s="73"/>
      <c r="S11" s="73"/>
    </row>
    <row r="12" spans="1:19" ht="52.9" customHeight="1" x14ac:dyDescent="0.3">
      <c r="A12" s="98">
        <v>7</v>
      </c>
      <c r="B12" s="64" t="s">
        <v>227</v>
      </c>
      <c r="C12" s="87" t="s">
        <v>1734</v>
      </c>
      <c r="D12" s="54" t="s">
        <v>192</v>
      </c>
      <c r="E12" s="40" t="s">
        <v>190</v>
      </c>
      <c r="F12" s="40">
        <v>2.1</v>
      </c>
      <c r="G12" s="68" t="s">
        <v>700</v>
      </c>
      <c r="H12" s="100" t="s">
        <v>371</v>
      </c>
      <c r="I12" s="50" t="s">
        <v>295</v>
      </c>
      <c r="J12" s="137">
        <v>2</v>
      </c>
      <c r="K12" s="137">
        <v>2</v>
      </c>
      <c r="L12" s="40">
        <f t="shared" si="0"/>
        <v>4</v>
      </c>
      <c r="M12" s="108" t="s">
        <v>1733</v>
      </c>
      <c r="N12" s="40">
        <v>1</v>
      </c>
      <c r="O12" s="40">
        <v>2</v>
      </c>
      <c r="P12" s="40">
        <f t="shared" si="1"/>
        <v>2</v>
      </c>
      <c r="Q12" s="73"/>
      <c r="R12" s="73"/>
      <c r="S12" s="73"/>
    </row>
    <row r="13" spans="1:19" ht="52.9" customHeight="1" x14ac:dyDescent="0.3">
      <c r="A13" s="98">
        <v>8</v>
      </c>
      <c r="B13" s="64" t="s">
        <v>227</v>
      </c>
      <c r="C13" s="87" t="s">
        <v>1735</v>
      </c>
      <c r="D13" s="54" t="s">
        <v>192</v>
      </c>
      <c r="E13" s="40" t="s">
        <v>190</v>
      </c>
      <c r="F13" s="40">
        <v>7.3</v>
      </c>
      <c r="G13" s="68" t="s">
        <v>86</v>
      </c>
      <c r="H13" s="100" t="s">
        <v>1707</v>
      </c>
      <c r="I13" s="50" t="s">
        <v>295</v>
      </c>
      <c r="J13" s="137">
        <v>2</v>
      </c>
      <c r="K13" s="137">
        <v>2</v>
      </c>
      <c r="L13" s="40">
        <f t="shared" si="0"/>
        <v>4</v>
      </c>
      <c r="M13" s="108" t="s">
        <v>1731</v>
      </c>
      <c r="N13" s="40">
        <v>1</v>
      </c>
      <c r="O13" s="40">
        <v>2</v>
      </c>
      <c r="P13" s="40">
        <f t="shared" si="1"/>
        <v>2</v>
      </c>
      <c r="Q13" s="73"/>
      <c r="R13" s="73"/>
      <c r="S13" s="73"/>
    </row>
    <row r="14" spans="1:19" ht="52.9" customHeight="1" x14ac:dyDescent="0.3">
      <c r="A14" s="98">
        <v>9</v>
      </c>
      <c r="B14" s="64" t="s">
        <v>202</v>
      </c>
      <c r="C14" s="53" t="s">
        <v>1736</v>
      </c>
      <c r="D14" s="55" t="s">
        <v>1762</v>
      </c>
      <c r="E14" s="40" t="s">
        <v>190</v>
      </c>
      <c r="F14" s="56">
        <v>2.1</v>
      </c>
      <c r="G14" s="68" t="s">
        <v>57</v>
      </c>
      <c r="H14" s="100" t="s">
        <v>1738</v>
      </c>
      <c r="I14" s="50" t="s">
        <v>295</v>
      </c>
      <c r="J14" s="54">
        <v>3</v>
      </c>
      <c r="K14" s="54">
        <v>2</v>
      </c>
      <c r="L14" s="40">
        <f t="shared" si="0"/>
        <v>6</v>
      </c>
      <c r="M14" s="108" t="s">
        <v>1733</v>
      </c>
      <c r="N14" s="141">
        <v>1</v>
      </c>
      <c r="O14" s="141">
        <v>2</v>
      </c>
      <c r="P14" s="40">
        <f t="shared" si="1"/>
        <v>2</v>
      </c>
      <c r="Q14" s="73"/>
      <c r="R14" s="73"/>
      <c r="S14" s="73"/>
    </row>
    <row r="15" spans="1:19" ht="52.9" customHeight="1" x14ac:dyDescent="0.3">
      <c r="A15" s="98">
        <v>10</v>
      </c>
      <c r="B15" s="64" t="s">
        <v>202</v>
      </c>
      <c r="C15" s="53" t="s">
        <v>1763</v>
      </c>
      <c r="D15" s="54" t="s">
        <v>1764</v>
      </c>
      <c r="E15" s="40" t="s">
        <v>190</v>
      </c>
      <c r="F15" s="56">
        <v>1.1000000000000001</v>
      </c>
      <c r="G15" s="68" t="s">
        <v>1739</v>
      </c>
      <c r="H15" s="100" t="s">
        <v>1713</v>
      </c>
      <c r="I15" s="50" t="s">
        <v>1741</v>
      </c>
      <c r="J15" s="54">
        <v>3</v>
      </c>
      <c r="K15" s="54">
        <v>3</v>
      </c>
      <c r="L15" s="40">
        <f t="shared" si="0"/>
        <v>9</v>
      </c>
      <c r="M15" s="108" t="s">
        <v>1733</v>
      </c>
      <c r="N15" s="40">
        <v>1</v>
      </c>
      <c r="O15" s="40">
        <v>3</v>
      </c>
      <c r="P15" s="40">
        <f t="shared" si="1"/>
        <v>3</v>
      </c>
      <c r="Q15" s="73"/>
      <c r="R15" s="73"/>
      <c r="S15" s="73"/>
    </row>
    <row r="16" spans="1:19" ht="52.9" customHeight="1" x14ac:dyDescent="0.3">
      <c r="A16" s="98">
        <v>11</v>
      </c>
      <c r="B16" s="64" t="s">
        <v>202</v>
      </c>
      <c r="C16" s="53" t="s">
        <v>1763</v>
      </c>
      <c r="D16" s="54" t="s">
        <v>1764</v>
      </c>
      <c r="E16" s="40" t="s">
        <v>190</v>
      </c>
      <c r="F16" s="56">
        <v>1.6</v>
      </c>
      <c r="G16" s="68" t="s">
        <v>56</v>
      </c>
      <c r="H16" s="100" t="s">
        <v>1765</v>
      </c>
      <c r="I16" s="50" t="s">
        <v>1741</v>
      </c>
      <c r="J16" s="54">
        <v>3</v>
      </c>
      <c r="K16" s="54">
        <v>3</v>
      </c>
      <c r="L16" s="40">
        <f t="shared" si="0"/>
        <v>9</v>
      </c>
      <c r="M16" s="108" t="s">
        <v>1733</v>
      </c>
      <c r="N16" s="56">
        <v>1</v>
      </c>
      <c r="O16" s="56">
        <v>3</v>
      </c>
      <c r="P16" s="40">
        <f t="shared" si="1"/>
        <v>3</v>
      </c>
      <c r="Q16" s="73"/>
      <c r="R16" s="73"/>
      <c r="S16" s="73"/>
    </row>
    <row r="17" spans="1:19" ht="52.9" customHeight="1" x14ac:dyDescent="0.3">
      <c r="A17" s="98">
        <v>12</v>
      </c>
      <c r="B17" s="64" t="s">
        <v>202</v>
      </c>
      <c r="C17" s="53" t="s">
        <v>1736</v>
      </c>
      <c r="D17" s="54" t="s">
        <v>1737</v>
      </c>
      <c r="E17" s="40" t="s">
        <v>190</v>
      </c>
      <c r="F17" s="56">
        <v>1.3</v>
      </c>
      <c r="G17" s="68" t="s">
        <v>1739</v>
      </c>
      <c r="H17" s="100" t="s">
        <v>1740</v>
      </c>
      <c r="I17" s="50" t="s">
        <v>1741</v>
      </c>
      <c r="J17" s="54">
        <v>3</v>
      </c>
      <c r="K17" s="54">
        <v>2</v>
      </c>
      <c r="L17" s="40">
        <f t="shared" si="0"/>
        <v>6</v>
      </c>
      <c r="M17" s="108" t="s">
        <v>1733</v>
      </c>
      <c r="N17" s="56">
        <v>1</v>
      </c>
      <c r="O17" s="56">
        <v>2</v>
      </c>
      <c r="P17" s="40">
        <f t="shared" si="1"/>
        <v>2</v>
      </c>
      <c r="Q17" s="73"/>
      <c r="R17" s="73"/>
      <c r="S17" s="73"/>
    </row>
    <row r="18" spans="1:19" ht="52.9" customHeight="1" x14ac:dyDescent="0.3">
      <c r="A18" s="98">
        <v>13</v>
      </c>
      <c r="B18" s="64" t="s">
        <v>202</v>
      </c>
      <c r="C18" s="53" t="s">
        <v>1736</v>
      </c>
      <c r="D18" s="54" t="s">
        <v>1737</v>
      </c>
      <c r="E18" s="40" t="s">
        <v>190</v>
      </c>
      <c r="F18" s="56">
        <v>1.1000000000000001</v>
      </c>
      <c r="G18" s="68" t="s">
        <v>1742</v>
      </c>
      <c r="H18" s="100" t="s">
        <v>1721</v>
      </c>
      <c r="I18" s="50" t="s">
        <v>1741</v>
      </c>
      <c r="J18" s="54">
        <v>3</v>
      </c>
      <c r="K18" s="54">
        <v>2</v>
      </c>
      <c r="L18" s="40">
        <f t="shared" si="0"/>
        <v>6</v>
      </c>
      <c r="M18" s="108" t="s">
        <v>1733</v>
      </c>
      <c r="N18" s="56">
        <v>1</v>
      </c>
      <c r="O18" s="56">
        <v>2</v>
      </c>
      <c r="P18" s="40">
        <f t="shared" si="1"/>
        <v>2</v>
      </c>
      <c r="Q18" s="73"/>
      <c r="R18" s="73"/>
      <c r="S18" s="73"/>
    </row>
    <row r="19" spans="1:19" ht="52.9" customHeight="1" x14ac:dyDescent="0.3">
      <c r="A19" s="98">
        <v>14</v>
      </c>
      <c r="B19" s="64" t="s">
        <v>202</v>
      </c>
      <c r="C19" s="53" t="s">
        <v>1736</v>
      </c>
      <c r="D19" s="54" t="s">
        <v>1737</v>
      </c>
      <c r="E19" s="40" t="s">
        <v>190</v>
      </c>
      <c r="F19" s="56">
        <v>1.1000000000000001</v>
      </c>
      <c r="G19" s="68" t="s">
        <v>1739</v>
      </c>
      <c r="H19" s="100" t="s">
        <v>1724</v>
      </c>
      <c r="I19" s="50" t="s">
        <v>1741</v>
      </c>
      <c r="J19" s="54">
        <v>3</v>
      </c>
      <c r="K19" s="54">
        <v>2</v>
      </c>
      <c r="L19" s="40">
        <f t="shared" si="0"/>
        <v>6</v>
      </c>
      <c r="M19" s="108" t="s">
        <v>1733</v>
      </c>
      <c r="N19" s="56">
        <v>1</v>
      </c>
      <c r="O19" s="56">
        <v>2</v>
      </c>
      <c r="P19" s="40">
        <f t="shared" si="1"/>
        <v>2</v>
      </c>
      <c r="Q19" s="82"/>
      <c r="R19" s="73"/>
      <c r="S19" s="73"/>
    </row>
    <row r="20" spans="1:19" ht="52.9" customHeight="1" x14ac:dyDescent="0.3">
      <c r="A20" s="98">
        <v>15</v>
      </c>
      <c r="B20" s="64" t="s">
        <v>202</v>
      </c>
      <c r="C20" s="53" t="s">
        <v>1719</v>
      </c>
      <c r="D20" s="54" t="s">
        <v>1737</v>
      </c>
      <c r="E20" s="40" t="s">
        <v>190</v>
      </c>
      <c r="F20" s="56">
        <v>1.4</v>
      </c>
      <c r="G20" s="68" t="s">
        <v>54</v>
      </c>
      <c r="H20" s="100" t="s">
        <v>1743</v>
      </c>
      <c r="I20" s="50" t="s">
        <v>1741</v>
      </c>
      <c r="J20" s="54">
        <v>3</v>
      </c>
      <c r="K20" s="54">
        <v>2</v>
      </c>
      <c r="L20" s="40">
        <f t="shared" si="0"/>
        <v>6</v>
      </c>
      <c r="M20" s="108" t="s">
        <v>1733</v>
      </c>
      <c r="N20" s="56">
        <v>1</v>
      </c>
      <c r="O20" s="56">
        <v>2</v>
      </c>
      <c r="P20" s="40">
        <f t="shared" si="1"/>
        <v>2</v>
      </c>
      <c r="Q20" s="73"/>
      <c r="R20" s="73"/>
      <c r="S20" s="73"/>
    </row>
    <row r="21" spans="1:19" ht="52.9" customHeight="1" x14ac:dyDescent="0.3">
      <c r="A21" s="98">
        <v>16</v>
      </c>
      <c r="B21" s="64" t="s">
        <v>202</v>
      </c>
      <c r="C21" s="53" t="s">
        <v>1719</v>
      </c>
      <c r="D21" s="54" t="s">
        <v>1737</v>
      </c>
      <c r="E21" s="40" t="s">
        <v>190</v>
      </c>
      <c r="F21" s="56">
        <v>1.3</v>
      </c>
      <c r="G21" s="68" t="s">
        <v>195</v>
      </c>
      <c r="H21" s="100" t="s">
        <v>1744</v>
      </c>
      <c r="I21" s="50" t="s">
        <v>1741</v>
      </c>
      <c r="J21" s="54">
        <v>3</v>
      </c>
      <c r="K21" s="54">
        <v>2</v>
      </c>
      <c r="L21" s="40">
        <f t="shared" si="0"/>
        <v>6</v>
      </c>
      <c r="M21" s="108" t="s">
        <v>1733</v>
      </c>
      <c r="N21" s="56">
        <v>1</v>
      </c>
      <c r="O21" s="56">
        <v>2</v>
      </c>
      <c r="P21" s="40">
        <f t="shared" si="1"/>
        <v>2</v>
      </c>
      <c r="Q21" s="82"/>
      <c r="R21" s="73"/>
      <c r="S21" s="73"/>
    </row>
    <row r="22" spans="1:19" ht="52.9" customHeight="1" x14ac:dyDescent="0.3">
      <c r="A22" s="98">
        <v>17</v>
      </c>
      <c r="B22" s="64" t="s">
        <v>202</v>
      </c>
      <c r="C22" s="53" t="s">
        <v>1719</v>
      </c>
      <c r="D22" s="55" t="s">
        <v>1745</v>
      </c>
      <c r="E22" s="40" t="s">
        <v>190</v>
      </c>
      <c r="F22" s="56">
        <v>1.6</v>
      </c>
      <c r="G22" s="68" t="s">
        <v>56</v>
      </c>
      <c r="H22" s="100" t="s">
        <v>1746</v>
      </c>
      <c r="I22" s="50" t="s">
        <v>1741</v>
      </c>
      <c r="J22" s="54">
        <v>3</v>
      </c>
      <c r="K22" s="54">
        <v>2</v>
      </c>
      <c r="L22" s="40">
        <f t="shared" si="0"/>
        <v>6</v>
      </c>
      <c r="M22" s="108" t="s">
        <v>1733</v>
      </c>
      <c r="N22" s="56">
        <v>1</v>
      </c>
      <c r="O22" s="56">
        <v>2</v>
      </c>
      <c r="P22" s="40">
        <f t="shared" si="1"/>
        <v>2</v>
      </c>
      <c r="Q22" s="82"/>
      <c r="R22" s="73"/>
      <c r="S22" s="73"/>
    </row>
    <row r="23" spans="1:19" ht="52.9" customHeight="1" x14ac:dyDescent="0.3">
      <c r="A23" s="98">
        <v>18</v>
      </c>
      <c r="B23" s="64" t="s">
        <v>202</v>
      </c>
      <c r="C23" s="53" t="s">
        <v>1719</v>
      </c>
      <c r="D23" s="55" t="s">
        <v>1747</v>
      </c>
      <c r="E23" s="40" t="s">
        <v>190</v>
      </c>
      <c r="F23" s="56">
        <v>1.1000000000000001</v>
      </c>
      <c r="G23" s="68" t="s">
        <v>1739</v>
      </c>
      <c r="H23" s="100" t="s">
        <v>1748</v>
      </c>
      <c r="I23" s="50" t="s">
        <v>1741</v>
      </c>
      <c r="J23" s="54">
        <v>3</v>
      </c>
      <c r="K23" s="54">
        <v>2</v>
      </c>
      <c r="L23" s="40">
        <f t="shared" si="0"/>
        <v>6</v>
      </c>
      <c r="M23" s="108" t="s">
        <v>1733</v>
      </c>
      <c r="N23" s="56">
        <v>1</v>
      </c>
      <c r="O23" s="56">
        <v>2</v>
      </c>
      <c r="P23" s="40">
        <f t="shared" si="1"/>
        <v>2</v>
      </c>
      <c r="Q23" s="82"/>
      <c r="R23" s="73"/>
      <c r="S23" s="73"/>
    </row>
    <row r="24" spans="1:19" ht="52.9" customHeight="1" x14ac:dyDescent="0.3">
      <c r="A24" s="98">
        <v>19</v>
      </c>
      <c r="B24" s="64" t="s">
        <v>202</v>
      </c>
      <c r="C24" s="53" t="s">
        <v>1749</v>
      </c>
      <c r="D24" s="54" t="s">
        <v>569</v>
      </c>
      <c r="E24" s="40" t="s">
        <v>190</v>
      </c>
      <c r="F24" s="56">
        <v>1.1000000000000001</v>
      </c>
      <c r="G24" s="68" t="s">
        <v>1750</v>
      </c>
      <c r="H24" s="100" t="s">
        <v>1751</v>
      </c>
      <c r="I24" s="50" t="s">
        <v>1741</v>
      </c>
      <c r="J24" s="54">
        <v>3</v>
      </c>
      <c r="K24" s="54">
        <v>2</v>
      </c>
      <c r="L24" s="40">
        <f t="shared" si="0"/>
        <v>6</v>
      </c>
      <c r="M24" s="108" t="s">
        <v>1733</v>
      </c>
      <c r="N24" s="56">
        <v>1</v>
      </c>
      <c r="O24" s="56">
        <v>2</v>
      </c>
      <c r="P24" s="40">
        <f t="shared" si="1"/>
        <v>2</v>
      </c>
      <c r="Q24" s="82"/>
      <c r="R24" s="73"/>
      <c r="S24" s="73"/>
    </row>
    <row r="25" spans="1:19" ht="52.9" customHeight="1" x14ac:dyDescent="0.3">
      <c r="A25" s="98">
        <v>20</v>
      </c>
      <c r="B25" s="64" t="s">
        <v>202</v>
      </c>
      <c r="C25" s="53" t="s">
        <v>1766</v>
      </c>
      <c r="D25" s="54" t="s">
        <v>569</v>
      </c>
      <c r="E25" s="40" t="s">
        <v>190</v>
      </c>
      <c r="F25" s="56">
        <v>1.6</v>
      </c>
      <c r="G25" s="68" t="s">
        <v>56</v>
      </c>
      <c r="H25" s="100" t="s">
        <v>1752</v>
      </c>
      <c r="I25" s="50" t="s">
        <v>1741</v>
      </c>
      <c r="J25" s="54">
        <v>3</v>
      </c>
      <c r="K25" s="54">
        <v>2</v>
      </c>
      <c r="L25" s="40">
        <f t="shared" si="0"/>
        <v>6</v>
      </c>
      <c r="M25" s="108" t="s">
        <v>1733</v>
      </c>
      <c r="N25" s="56">
        <v>1</v>
      </c>
      <c r="O25" s="56">
        <v>2</v>
      </c>
      <c r="P25" s="40">
        <f t="shared" si="1"/>
        <v>2</v>
      </c>
      <c r="Q25" s="82"/>
      <c r="R25" s="73"/>
      <c r="S25" s="73"/>
    </row>
    <row r="26" spans="1:19" ht="52.9" customHeight="1" x14ac:dyDescent="0.3">
      <c r="A26" s="98">
        <v>21</v>
      </c>
      <c r="B26" s="64" t="s">
        <v>202</v>
      </c>
      <c r="C26" s="53" t="s">
        <v>1766</v>
      </c>
      <c r="D26" s="54" t="s">
        <v>569</v>
      </c>
      <c r="E26" s="40" t="s">
        <v>190</v>
      </c>
      <c r="F26" s="56">
        <v>1.6</v>
      </c>
      <c r="G26" s="68" t="s">
        <v>56</v>
      </c>
      <c r="H26" s="100" t="s">
        <v>1753</v>
      </c>
      <c r="I26" s="50" t="s">
        <v>1741</v>
      </c>
      <c r="J26" s="54">
        <v>3</v>
      </c>
      <c r="K26" s="54">
        <v>2</v>
      </c>
      <c r="L26" s="40">
        <f t="shared" si="0"/>
        <v>6</v>
      </c>
      <c r="M26" s="108" t="s">
        <v>1733</v>
      </c>
      <c r="N26" s="56">
        <v>1</v>
      </c>
      <c r="O26" s="56">
        <v>2</v>
      </c>
      <c r="P26" s="40">
        <f t="shared" si="1"/>
        <v>2</v>
      </c>
      <c r="Q26" s="82"/>
      <c r="R26" s="73"/>
      <c r="S26" s="73"/>
    </row>
    <row r="27" spans="1:19" ht="52.9" customHeight="1" x14ac:dyDescent="0.3">
      <c r="A27" s="98">
        <v>22</v>
      </c>
      <c r="B27" s="64" t="s">
        <v>202</v>
      </c>
      <c r="C27" s="53" t="s">
        <v>1766</v>
      </c>
      <c r="D27" s="54" t="s">
        <v>1754</v>
      </c>
      <c r="E27" s="40" t="s">
        <v>190</v>
      </c>
      <c r="F27" s="56">
        <v>1.3</v>
      </c>
      <c r="G27" s="68" t="s">
        <v>195</v>
      </c>
      <c r="H27" s="100" t="s">
        <v>1755</v>
      </c>
      <c r="I27" s="50" t="s">
        <v>1741</v>
      </c>
      <c r="J27" s="54">
        <v>3</v>
      </c>
      <c r="K27" s="54">
        <v>2</v>
      </c>
      <c r="L27" s="40">
        <f t="shared" si="0"/>
        <v>6</v>
      </c>
      <c r="M27" s="108" t="s">
        <v>1733</v>
      </c>
      <c r="N27" s="56">
        <v>1</v>
      </c>
      <c r="O27" s="56">
        <v>2</v>
      </c>
      <c r="P27" s="40">
        <f t="shared" si="1"/>
        <v>2</v>
      </c>
      <c r="Q27" s="82"/>
      <c r="R27" s="73"/>
      <c r="S27" s="73"/>
    </row>
    <row r="28" spans="1:19" ht="52.9" customHeight="1" x14ac:dyDescent="0.3">
      <c r="A28" s="98">
        <v>23</v>
      </c>
      <c r="B28" s="64" t="s">
        <v>202</v>
      </c>
      <c r="C28" s="53" t="s">
        <v>1767</v>
      </c>
      <c r="D28" s="54" t="s">
        <v>1754</v>
      </c>
      <c r="E28" s="40" t="s">
        <v>190</v>
      </c>
      <c r="F28" s="56">
        <v>1.1000000000000001</v>
      </c>
      <c r="G28" s="68" t="s">
        <v>1739</v>
      </c>
      <c r="H28" s="100" t="s">
        <v>1756</v>
      </c>
      <c r="I28" s="50" t="s">
        <v>1741</v>
      </c>
      <c r="J28" s="54">
        <v>3</v>
      </c>
      <c r="K28" s="54">
        <v>2</v>
      </c>
      <c r="L28" s="40">
        <f t="shared" si="0"/>
        <v>6</v>
      </c>
      <c r="M28" s="108" t="s">
        <v>1733</v>
      </c>
      <c r="N28" s="56">
        <v>1</v>
      </c>
      <c r="O28" s="56">
        <v>2</v>
      </c>
      <c r="P28" s="40">
        <f t="shared" si="1"/>
        <v>2</v>
      </c>
      <c r="Q28" s="82"/>
      <c r="R28" s="73"/>
      <c r="S28" s="73"/>
    </row>
    <row r="29" spans="1:19" ht="52.9" customHeight="1" x14ac:dyDescent="0.3">
      <c r="A29" s="98">
        <v>24</v>
      </c>
      <c r="B29" s="64" t="s">
        <v>202</v>
      </c>
      <c r="C29" s="53" t="s">
        <v>1767</v>
      </c>
      <c r="D29" s="54" t="s">
        <v>1754</v>
      </c>
      <c r="E29" s="40" t="s">
        <v>190</v>
      </c>
      <c r="F29" s="56">
        <v>1.2</v>
      </c>
      <c r="G29" s="83" t="s">
        <v>52</v>
      </c>
      <c r="H29" s="100" t="s">
        <v>1757</v>
      </c>
      <c r="I29" s="50" t="s">
        <v>1741</v>
      </c>
      <c r="J29" s="54">
        <v>3</v>
      </c>
      <c r="K29" s="54">
        <v>2</v>
      </c>
      <c r="L29" s="40">
        <f t="shared" si="0"/>
        <v>6</v>
      </c>
      <c r="M29" s="108" t="s">
        <v>1733</v>
      </c>
      <c r="N29" s="56">
        <v>1</v>
      </c>
      <c r="O29" s="56">
        <v>2</v>
      </c>
      <c r="P29" s="40">
        <f t="shared" si="1"/>
        <v>2</v>
      </c>
      <c r="Q29" s="82"/>
      <c r="R29" s="73"/>
      <c r="S29" s="73"/>
    </row>
    <row r="30" spans="1:19" ht="52.9" customHeight="1" x14ac:dyDescent="0.3">
      <c r="A30" s="98">
        <v>25</v>
      </c>
      <c r="B30" s="64" t="s">
        <v>202</v>
      </c>
      <c r="C30" s="53" t="s">
        <v>1767</v>
      </c>
      <c r="D30" s="54" t="s">
        <v>1754</v>
      </c>
      <c r="E30" s="40" t="s">
        <v>190</v>
      </c>
      <c r="F30" s="56">
        <v>1.6</v>
      </c>
      <c r="G30" s="68" t="s">
        <v>56</v>
      </c>
      <c r="H30" s="100" t="s">
        <v>1758</v>
      </c>
      <c r="I30" s="50" t="s">
        <v>1741</v>
      </c>
      <c r="J30" s="54">
        <v>3</v>
      </c>
      <c r="K30" s="54">
        <v>2</v>
      </c>
      <c r="L30" s="40">
        <f t="shared" si="0"/>
        <v>6</v>
      </c>
      <c r="M30" s="108" t="s">
        <v>1733</v>
      </c>
      <c r="N30" s="56">
        <v>1</v>
      </c>
      <c r="O30" s="56">
        <v>2</v>
      </c>
      <c r="P30" s="40">
        <f t="shared" si="1"/>
        <v>2</v>
      </c>
      <c r="Q30" s="82"/>
      <c r="R30" s="73"/>
      <c r="S30" s="73"/>
    </row>
    <row r="31" spans="1:19" ht="52.9" customHeight="1" x14ac:dyDescent="0.3">
      <c r="A31" s="98">
        <v>26</v>
      </c>
      <c r="B31" s="64" t="s">
        <v>202</v>
      </c>
      <c r="C31" s="53" t="s">
        <v>1767</v>
      </c>
      <c r="D31" s="54" t="s">
        <v>1754</v>
      </c>
      <c r="E31" s="40" t="s">
        <v>190</v>
      </c>
      <c r="F31" s="56">
        <v>6.1</v>
      </c>
      <c r="G31" s="68" t="s">
        <v>80</v>
      </c>
      <c r="H31" s="100" t="s">
        <v>1759</v>
      </c>
      <c r="I31" s="50" t="s">
        <v>1741</v>
      </c>
      <c r="J31" s="54">
        <v>3</v>
      </c>
      <c r="K31" s="54">
        <v>2</v>
      </c>
      <c r="L31" s="40">
        <f t="shared" si="0"/>
        <v>6</v>
      </c>
      <c r="M31" s="108" t="s">
        <v>1733</v>
      </c>
      <c r="N31" s="56">
        <v>1</v>
      </c>
      <c r="O31" s="56">
        <v>2</v>
      </c>
      <c r="P31" s="40">
        <f t="shared" si="1"/>
        <v>2</v>
      </c>
      <c r="Q31" s="82"/>
      <c r="R31" s="73"/>
      <c r="S31" s="73"/>
    </row>
    <row r="32" spans="1:19" ht="52.9" customHeight="1" x14ac:dyDescent="0.3">
      <c r="A32" s="98">
        <v>27</v>
      </c>
      <c r="B32" s="64" t="s">
        <v>202</v>
      </c>
      <c r="C32" s="53" t="s">
        <v>1760</v>
      </c>
      <c r="D32" s="54" t="s">
        <v>1754</v>
      </c>
      <c r="E32" s="40" t="s">
        <v>190</v>
      </c>
      <c r="F32" s="56">
        <v>1.1000000000000001</v>
      </c>
      <c r="G32" s="68" t="s">
        <v>1750</v>
      </c>
      <c r="H32" s="100" t="s">
        <v>1761</v>
      </c>
      <c r="I32" s="50" t="s">
        <v>1741</v>
      </c>
      <c r="J32" s="54">
        <v>3</v>
      </c>
      <c r="K32" s="54">
        <v>3</v>
      </c>
      <c r="L32" s="40">
        <f t="shared" si="0"/>
        <v>9</v>
      </c>
      <c r="M32" s="108" t="s">
        <v>1733</v>
      </c>
      <c r="N32" s="56">
        <v>2</v>
      </c>
      <c r="O32" s="56">
        <v>3</v>
      </c>
      <c r="P32" s="40">
        <f t="shared" si="1"/>
        <v>6</v>
      </c>
      <c r="Q32" s="82"/>
      <c r="R32" s="73"/>
      <c r="S32" s="73"/>
    </row>
    <row r="33" spans="1:19" ht="52.9" customHeight="1" x14ac:dyDescent="0.3">
      <c r="A33" s="2"/>
      <c r="B33" s="74"/>
      <c r="C33" s="79"/>
      <c r="D33" s="40"/>
      <c r="E33" s="40"/>
      <c r="F33" s="40"/>
      <c r="G33" s="80"/>
      <c r="H33" s="50"/>
      <c r="I33" s="50"/>
      <c r="J33" s="40"/>
      <c r="K33" s="40"/>
      <c r="L33" s="40"/>
      <c r="M33" s="80"/>
      <c r="N33" s="40"/>
      <c r="O33" s="40"/>
      <c r="P33" s="40"/>
      <c r="Q33" s="82"/>
      <c r="R33" s="73"/>
      <c r="S33" s="73"/>
    </row>
    <row r="34" spans="1:19" ht="52.9" customHeight="1" x14ac:dyDescent="0.3">
      <c r="A34" s="2"/>
      <c r="B34" s="74"/>
      <c r="C34" s="79"/>
      <c r="D34" s="40"/>
      <c r="E34" s="40"/>
      <c r="F34" s="40"/>
      <c r="G34" s="80"/>
      <c r="H34" s="52"/>
      <c r="I34" s="50"/>
      <c r="J34" s="40"/>
      <c r="K34" s="40"/>
      <c r="L34" s="40"/>
      <c r="M34" s="81"/>
      <c r="N34" s="40"/>
      <c r="O34" s="40"/>
      <c r="P34" s="40"/>
      <c r="Q34" s="82"/>
      <c r="R34" s="73"/>
      <c r="S34" s="73"/>
    </row>
    <row r="35" spans="1:19" ht="52.9" customHeight="1" x14ac:dyDescent="0.3">
      <c r="A35" s="2"/>
      <c r="B35" s="74"/>
      <c r="C35" s="79"/>
      <c r="D35" s="40"/>
      <c r="E35" s="40"/>
      <c r="F35" s="40"/>
      <c r="G35" s="81"/>
      <c r="H35" s="52"/>
      <c r="I35" s="50"/>
      <c r="J35" s="40"/>
      <c r="K35" s="40"/>
      <c r="L35" s="40"/>
      <c r="M35" s="81"/>
      <c r="N35" s="40"/>
      <c r="O35" s="40"/>
      <c r="P35" s="40"/>
      <c r="Q35" s="82"/>
      <c r="R35" s="73"/>
      <c r="S35" s="73"/>
    </row>
    <row r="36" spans="1:19" ht="25.15" customHeight="1" x14ac:dyDescent="0.3">
      <c r="A36" s="593" t="s">
        <v>184</v>
      </c>
      <c r="B36" s="594"/>
      <c r="C36" s="595"/>
      <c r="D36" s="602" t="s">
        <v>185</v>
      </c>
      <c r="E36" s="603"/>
      <c r="F36" s="604"/>
      <c r="G36" s="605"/>
      <c r="H36" s="605"/>
      <c r="I36" s="605"/>
      <c r="J36" s="605"/>
      <c r="K36" s="605"/>
      <c r="L36" s="605"/>
      <c r="M36" s="606"/>
      <c r="N36" s="47" t="s">
        <v>186</v>
      </c>
      <c r="O36" s="48"/>
      <c r="P36" s="48"/>
      <c r="Q36" s="48"/>
      <c r="R36" s="48"/>
      <c r="S36" s="49"/>
    </row>
    <row r="37" spans="1:19" ht="25.15" customHeight="1" x14ac:dyDescent="0.3">
      <c r="A37" s="596"/>
      <c r="B37" s="597"/>
      <c r="C37" s="598"/>
      <c r="D37" s="602" t="s">
        <v>187</v>
      </c>
      <c r="E37" s="603"/>
      <c r="F37" s="604"/>
      <c r="G37" s="605"/>
      <c r="H37" s="605"/>
      <c r="I37" s="605"/>
      <c r="J37" s="605"/>
      <c r="K37" s="605"/>
      <c r="L37" s="605"/>
      <c r="M37" s="606"/>
      <c r="N37" s="47" t="s">
        <v>186</v>
      </c>
      <c r="O37" s="48"/>
      <c r="P37" s="48"/>
      <c r="Q37" s="48"/>
      <c r="R37" s="48"/>
      <c r="S37" s="49"/>
    </row>
    <row r="38" spans="1:19" ht="25.15" customHeight="1" x14ac:dyDescent="0.3">
      <c r="A38" s="596"/>
      <c r="B38" s="597"/>
      <c r="C38" s="598"/>
      <c r="D38" s="602" t="s">
        <v>129</v>
      </c>
      <c r="E38" s="603"/>
      <c r="F38" s="604"/>
      <c r="G38" s="605"/>
      <c r="H38" s="605"/>
      <c r="I38" s="605"/>
      <c r="J38" s="605"/>
      <c r="K38" s="605"/>
      <c r="L38" s="605"/>
      <c r="M38" s="606"/>
      <c r="N38" s="47" t="s">
        <v>186</v>
      </c>
      <c r="O38" s="48"/>
      <c r="P38" s="48"/>
      <c r="Q38" s="48"/>
      <c r="R38" s="48"/>
      <c r="S38" s="49"/>
    </row>
    <row r="39" spans="1:19" ht="25.15" customHeight="1" x14ac:dyDescent="0.3">
      <c r="A39" s="596"/>
      <c r="B39" s="597"/>
      <c r="C39" s="598"/>
      <c r="D39" s="602" t="s">
        <v>188</v>
      </c>
      <c r="E39" s="603"/>
      <c r="F39" s="604"/>
      <c r="G39" s="605"/>
      <c r="H39" s="605"/>
      <c r="I39" s="605"/>
      <c r="J39" s="605"/>
      <c r="K39" s="605"/>
      <c r="L39" s="605"/>
      <c r="M39" s="606"/>
      <c r="N39" s="47" t="s">
        <v>186</v>
      </c>
      <c r="O39" s="48"/>
      <c r="P39" s="48"/>
      <c r="Q39" s="48"/>
      <c r="R39" s="48"/>
      <c r="S39" s="49"/>
    </row>
    <row r="40" spans="1:19" ht="25.15" customHeight="1" x14ac:dyDescent="0.3">
      <c r="A40" s="599"/>
      <c r="B40" s="600"/>
      <c r="C40" s="601"/>
      <c r="D40" s="602" t="s">
        <v>189</v>
      </c>
      <c r="E40" s="603"/>
      <c r="F40" s="604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6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1576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68" t="s">
        <v>17</v>
      </c>
      <c r="C6" s="79" t="s">
        <v>1452</v>
      </c>
      <c r="D6" s="40" t="s">
        <v>1453</v>
      </c>
      <c r="E6" s="40" t="s">
        <v>457</v>
      </c>
      <c r="F6" s="40">
        <v>1.3</v>
      </c>
      <c r="G6" s="80" t="s">
        <v>1176</v>
      </c>
      <c r="H6" s="52" t="s">
        <v>497</v>
      </c>
      <c r="I6" s="50" t="s">
        <v>717</v>
      </c>
      <c r="J6" s="40">
        <v>4</v>
      </c>
      <c r="K6" s="40">
        <v>1</v>
      </c>
      <c r="L6" s="40">
        <f>J6*K6</f>
        <v>4</v>
      </c>
      <c r="M6" s="81" t="s">
        <v>718</v>
      </c>
      <c r="N6" s="40">
        <v>3</v>
      </c>
      <c r="O6" s="40">
        <v>1</v>
      </c>
      <c r="P6" s="40">
        <f>N6*O6</f>
        <v>3</v>
      </c>
      <c r="Q6" s="73"/>
      <c r="R6" s="97" t="s">
        <v>1566</v>
      </c>
      <c r="S6" s="73"/>
    </row>
    <row r="7" spans="1:19" ht="52.9" customHeight="1" x14ac:dyDescent="0.3">
      <c r="A7" s="2">
        <v>2</v>
      </c>
      <c r="B7" s="68" t="s">
        <v>17</v>
      </c>
      <c r="C7" s="79" t="s">
        <v>1452</v>
      </c>
      <c r="D7" s="40" t="s">
        <v>1453</v>
      </c>
      <c r="E7" s="40" t="s">
        <v>457</v>
      </c>
      <c r="F7" s="40">
        <v>1.3</v>
      </c>
      <c r="G7" s="81" t="s">
        <v>967</v>
      </c>
      <c r="H7" s="52" t="s">
        <v>1455</v>
      </c>
      <c r="I7" s="50" t="s">
        <v>717</v>
      </c>
      <c r="J7" s="40">
        <v>2</v>
      </c>
      <c r="K7" s="40">
        <v>3</v>
      </c>
      <c r="L7" s="40">
        <f t="shared" ref="L7:L25" si="0">J7*K7</f>
        <v>6</v>
      </c>
      <c r="M7" s="81" t="s">
        <v>1456</v>
      </c>
      <c r="N7" s="40">
        <v>1</v>
      </c>
      <c r="O7" s="40">
        <v>3</v>
      </c>
      <c r="P7" s="40">
        <f t="shared" ref="P7:P25" si="1">N7*O7</f>
        <v>3</v>
      </c>
      <c r="Q7" s="73"/>
      <c r="R7" s="97" t="s">
        <v>1566</v>
      </c>
      <c r="S7" s="73"/>
    </row>
    <row r="8" spans="1:19" ht="52.9" customHeight="1" x14ac:dyDescent="0.3">
      <c r="A8" s="2">
        <v>3</v>
      </c>
      <c r="B8" s="68" t="s">
        <v>17</v>
      </c>
      <c r="C8" s="79" t="s">
        <v>1457</v>
      </c>
      <c r="D8" s="40" t="s">
        <v>1458</v>
      </c>
      <c r="E8" s="40" t="s">
        <v>457</v>
      </c>
      <c r="F8" s="40">
        <v>4.0999999999999996</v>
      </c>
      <c r="G8" s="81" t="s">
        <v>498</v>
      </c>
      <c r="H8" s="52" t="s">
        <v>1459</v>
      </c>
      <c r="I8" s="50" t="s">
        <v>717</v>
      </c>
      <c r="J8" s="40">
        <v>2</v>
      </c>
      <c r="K8" s="40">
        <v>3</v>
      </c>
      <c r="L8" s="40">
        <f t="shared" si="0"/>
        <v>6</v>
      </c>
      <c r="M8" s="81" t="s">
        <v>1456</v>
      </c>
      <c r="N8" s="40">
        <v>1</v>
      </c>
      <c r="O8" s="40">
        <v>3</v>
      </c>
      <c r="P8" s="40">
        <f t="shared" si="1"/>
        <v>3</v>
      </c>
      <c r="Q8" s="73"/>
      <c r="R8" s="97" t="s">
        <v>1566</v>
      </c>
      <c r="S8" s="73"/>
    </row>
    <row r="9" spans="1:19" ht="52.9" customHeight="1" x14ac:dyDescent="0.3">
      <c r="A9" s="2">
        <v>4</v>
      </c>
      <c r="B9" s="68" t="s">
        <v>17</v>
      </c>
      <c r="C9" s="79" t="s">
        <v>1457</v>
      </c>
      <c r="D9" s="40" t="s">
        <v>1458</v>
      </c>
      <c r="E9" s="40" t="s">
        <v>457</v>
      </c>
      <c r="F9" s="40">
        <v>4.2</v>
      </c>
      <c r="G9" s="81" t="s">
        <v>967</v>
      </c>
      <c r="H9" s="52" t="s">
        <v>1460</v>
      </c>
      <c r="I9" s="50" t="s">
        <v>717</v>
      </c>
      <c r="J9" s="40">
        <v>2</v>
      </c>
      <c r="K9" s="40">
        <v>3</v>
      </c>
      <c r="L9" s="40">
        <f t="shared" si="0"/>
        <v>6</v>
      </c>
      <c r="M9" s="81" t="s">
        <v>1456</v>
      </c>
      <c r="N9" s="40">
        <v>1</v>
      </c>
      <c r="O9" s="40">
        <v>3</v>
      </c>
      <c r="P9" s="40">
        <f t="shared" si="1"/>
        <v>3</v>
      </c>
      <c r="Q9" s="73"/>
      <c r="R9" s="97" t="s">
        <v>1566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1461</v>
      </c>
      <c r="D10" s="40" t="s">
        <v>1462</v>
      </c>
      <c r="E10" s="40" t="s">
        <v>457</v>
      </c>
      <c r="F10" s="40">
        <v>1.3</v>
      </c>
      <c r="G10" s="81" t="s">
        <v>1204</v>
      </c>
      <c r="H10" s="52" t="s">
        <v>1463</v>
      </c>
      <c r="I10" s="50" t="s">
        <v>1464</v>
      </c>
      <c r="J10" s="40">
        <v>2</v>
      </c>
      <c r="K10" s="40">
        <v>3</v>
      </c>
      <c r="L10" s="40">
        <f t="shared" si="0"/>
        <v>6</v>
      </c>
      <c r="M10" s="81" t="s">
        <v>1456</v>
      </c>
      <c r="N10" s="40">
        <v>1</v>
      </c>
      <c r="O10" s="40">
        <v>3</v>
      </c>
      <c r="P10" s="40">
        <f t="shared" si="1"/>
        <v>3</v>
      </c>
      <c r="Q10" s="73"/>
      <c r="R10" s="97" t="s">
        <v>1566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1461</v>
      </c>
      <c r="D11" s="40" t="s">
        <v>1462</v>
      </c>
      <c r="E11" s="40" t="s">
        <v>457</v>
      </c>
      <c r="F11" s="40">
        <v>1.3</v>
      </c>
      <c r="G11" s="80" t="s">
        <v>967</v>
      </c>
      <c r="H11" s="52" t="s">
        <v>1465</v>
      </c>
      <c r="I11" s="50" t="s">
        <v>1464</v>
      </c>
      <c r="J11" s="40">
        <v>2</v>
      </c>
      <c r="K11" s="40">
        <v>3</v>
      </c>
      <c r="L11" s="40">
        <f t="shared" si="0"/>
        <v>6</v>
      </c>
      <c r="M11" s="80" t="s">
        <v>1456</v>
      </c>
      <c r="N11" s="40">
        <v>1</v>
      </c>
      <c r="O11" s="40">
        <v>3</v>
      </c>
      <c r="P11" s="40">
        <f t="shared" si="1"/>
        <v>3</v>
      </c>
      <c r="Q11" s="73"/>
      <c r="R11" s="97" t="s">
        <v>1566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1466</v>
      </c>
      <c r="D12" s="40" t="s">
        <v>1467</v>
      </c>
      <c r="E12" s="40" t="s">
        <v>457</v>
      </c>
      <c r="F12" s="2">
        <v>1.2</v>
      </c>
      <c r="G12" s="91" t="s">
        <v>962</v>
      </c>
      <c r="H12" s="52" t="s">
        <v>1468</v>
      </c>
      <c r="I12" s="92" t="s">
        <v>1087</v>
      </c>
      <c r="J12" s="40">
        <v>2</v>
      </c>
      <c r="K12" s="40">
        <v>3</v>
      </c>
      <c r="L12" s="40">
        <f t="shared" si="0"/>
        <v>6</v>
      </c>
      <c r="M12" s="80" t="s">
        <v>1469</v>
      </c>
      <c r="N12" s="40">
        <v>1</v>
      </c>
      <c r="O12" s="40">
        <v>3</v>
      </c>
      <c r="P12" s="40">
        <f t="shared" si="1"/>
        <v>3</v>
      </c>
      <c r="Q12" s="73"/>
      <c r="R12" s="97" t="s">
        <v>1566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1466</v>
      </c>
      <c r="D13" s="40" t="s">
        <v>1467</v>
      </c>
      <c r="E13" s="40" t="s">
        <v>457</v>
      </c>
      <c r="F13" s="40">
        <v>1.3</v>
      </c>
      <c r="G13" s="80" t="s">
        <v>548</v>
      </c>
      <c r="H13" s="52" t="s">
        <v>1470</v>
      </c>
      <c r="I13" s="50" t="s">
        <v>889</v>
      </c>
      <c r="J13" s="40">
        <v>2</v>
      </c>
      <c r="K13" s="40">
        <v>3</v>
      </c>
      <c r="L13" s="40">
        <f t="shared" si="0"/>
        <v>6</v>
      </c>
      <c r="M13" s="80" t="s">
        <v>1471</v>
      </c>
      <c r="N13" s="40">
        <v>1</v>
      </c>
      <c r="O13" s="40">
        <v>3</v>
      </c>
      <c r="P13" s="40">
        <f t="shared" si="1"/>
        <v>3</v>
      </c>
      <c r="Q13" s="82"/>
      <c r="R13" s="97" t="s">
        <v>1566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1466</v>
      </c>
      <c r="D14" s="40" t="s">
        <v>1467</v>
      </c>
      <c r="E14" s="40" t="s">
        <v>457</v>
      </c>
      <c r="F14" s="40">
        <v>1.5</v>
      </c>
      <c r="G14" s="81" t="s">
        <v>498</v>
      </c>
      <c r="H14" s="52" t="s">
        <v>1472</v>
      </c>
      <c r="I14" s="50" t="s">
        <v>1087</v>
      </c>
      <c r="J14" s="40">
        <v>3</v>
      </c>
      <c r="K14" s="40">
        <v>1</v>
      </c>
      <c r="L14" s="40">
        <f t="shared" si="0"/>
        <v>3</v>
      </c>
      <c r="M14" s="81" t="s">
        <v>1473</v>
      </c>
      <c r="N14" s="40">
        <v>2</v>
      </c>
      <c r="O14" s="40">
        <v>1</v>
      </c>
      <c r="P14" s="40">
        <f t="shared" si="1"/>
        <v>2</v>
      </c>
      <c r="Q14" s="73"/>
      <c r="R14" s="97" t="s">
        <v>1566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1466</v>
      </c>
      <c r="D15" s="40" t="s">
        <v>1474</v>
      </c>
      <c r="E15" s="40" t="s">
        <v>457</v>
      </c>
      <c r="F15" s="40">
        <v>1.6</v>
      </c>
      <c r="G15" s="80" t="s">
        <v>967</v>
      </c>
      <c r="H15" s="52" t="s">
        <v>1475</v>
      </c>
      <c r="I15" s="50" t="s">
        <v>717</v>
      </c>
      <c r="J15" s="40">
        <v>3</v>
      </c>
      <c r="K15" s="40">
        <v>1</v>
      </c>
      <c r="L15" s="40">
        <f t="shared" si="0"/>
        <v>3</v>
      </c>
      <c r="M15" s="80" t="s">
        <v>1456</v>
      </c>
      <c r="N15" s="40">
        <v>2</v>
      </c>
      <c r="O15" s="40">
        <v>1</v>
      </c>
      <c r="P15" s="40">
        <f t="shared" si="1"/>
        <v>2</v>
      </c>
      <c r="Q15" s="82"/>
      <c r="R15" s="97" t="s">
        <v>1566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1476</v>
      </c>
      <c r="D16" s="40" t="s">
        <v>1467</v>
      </c>
      <c r="E16" s="40" t="s">
        <v>457</v>
      </c>
      <c r="F16" s="40">
        <v>1.4</v>
      </c>
      <c r="G16" s="80" t="s">
        <v>511</v>
      </c>
      <c r="H16" s="52" t="s">
        <v>1061</v>
      </c>
      <c r="I16" s="50" t="s">
        <v>1473</v>
      </c>
      <c r="J16" s="40">
        <v>2</v>
      </c>
      <c r="K16" s="40">
        <v>2</v>
      </c>
      <c r="L16" s="40">
        <f t="shared" si="0"/>
        <v>4</v>
      </c>
      <c r="M16" s="80" t="s">
        <v>1477</v>
      </c>
      <c r="N16" s="40">
        <v>1</v>
      </c>
      <c r="O16" s="40">
        <v>2</v>
      </c>
      <c r="P16" s="40">
        <f t="shared" si="1"/>
        <v>2</v>
      </c>
      <c r="Q16" s="82"/>
      <c r="R16" s="97" t="s">
        <v>1566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1476</v>
      </c>
      <c r="D17" s="40" t="s">
        <v>1467</v>
      </c>
      <c r="E17" s="40" t="s">
        <v>457</v>
      </c>
      <c r="F17" s="40">
        <v>1.5</v>
      </c>
      <c r="G17" s="80" t="s">
        <v>1571</v>
      </c>
      <c r="H17" s="52" t="s">
        <v>1478</v>
      </c>
      <c r="I17" s="50" t="s">
        <v>1087</v>
      </c>
      <c r="J17" s="40">
        <v>3</v>
      </c>
      <c r="K17" s="40">
        <v>3</v>
      </c>
      <c r="L17" s="40">
        <f t="shared" si="0"/>
        <v>9</v>
      </c>
      <c r="M17" s="81" t="s">
        <v>1469</v>
      </c>
      <c r="N17" s="40">
        <v>2</v>
      </c>
      <c r="O17" s="40">
        <v>3</v>
      </c>
      <c r="P17" s="40">
        <f t="shared" si="1"/>
        <v>6</v>
      </c>
      <c r="Q17" s="82"/>
      <c r="R17" s="97" t="s">
        <v>1566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1476</v>
      </c>
      <c r="D18" s="40" t="s">
        <v>1467</v>
      </c>
      <c r="E18" s="40" t="s">
        <v>457</v>
      </c>
      <c r="F18" s="40">
        <v>4.0999999999999996</v>
      </c>
      <c r="G18" s="81" t="s">
        <v>498</v>
      </c>
      <c r="H18" s="52" t="s">
        <v>1472</v>
      </c>
      <c r="I18" s="50" t="s">
        <v>1087</v>
      </c>
      <c r="J18" s="40">
        <v>3</v>
      </c>
      <c r="K18" s="40">
        <v>1</v>
      </c>
      <c r="L18" s="40">
        <f t="shared" si="0"/>
        <v>3</v>
      </c>
      <c r="M18" s="81" t="s">
        <v>1469</v>
      </c>
      <c r="N18" s="40">
        <v>2</v>
      </c>
      <c r="O18" s="40">
        <v>1</v>
      </c>
      <c r="P18" s="40">
        <f t="shared" si="1"/>
        <v>2</v>
      </c>
      <c r="Q18" s="73"/>
      <c r="R18" s="97" t="s">
        <v>1566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1476</v>
      </c>
      <c r="D19" s="40" t="s">
        <v>1467</v>
      </c>
      <c r="E19" s="40" t="s">
        <v>457</v>
      </c>
      <c r="F19" s="40">
        <v>3.2</v>
      </c>
      <c r="G19" s="80" t="s">
        <v>962</v>
      </c>
      <c r="H19" s="52" t="s">
        <v>1468</v>
      </c>
      <c r="I19" s="50" t="s">
        <v>1087</v>
      </c>
      <c r="J19" s="40">
        <v>2</v>
      </c>
      <c r="K19" s="40">
        <v>3</v>
      </c>
      <c r="L19" s="40">
        <f t="shared" si="0"/>
        <v>6</v>
      </c>
      <c r="M19" s="80" t="s">
        <v>1469</v>
      </c>
      <c r="N19" s="40">
        <v>1</v>
      </c>
      <c r="O19" s="40">
        <v>3</v>
      </c>
      <c r="P19" s="40">
        <f t="shared" si="1"/>
        <v>3</v>
      </c>
      <c r="Q19" s="73"/>
      <c r="R19" s="97" t="s">
        <v>1566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1479</v>
      </c>
      <c r="D20" s="40" t="s">
        <v>1467</v>
      </c>
      <c r="E20" s="40" t="s">
        <v>457</v>
      </c>
      <c r="F20" s="2">
        <v>1.4</v>
      </c>
      <c r="G20" s="91" t="s">
        <v>511</v>
      </c>
      <c r="H20" s="52" t="s">
        <v>1480</v>
      </c>
      <c r="I20" s="92" t="s">
        <v>1481</v>
      </c>
      <c r="J20" s="40">
        <v>2</v>
      </c>
      <c r="K20" s="40">
        <v>4</v>
      </c>
      <c r="L20" s="40">
        <f t="shared" si="0"/>
        <v>8</v>
      </c>
      <c r="M20" s="80" t="s">
        <v>1473</v>
      </c>
      <c r="N20" s="40">
        <v>1</v>
      </c>
      <c r="O20" s="40">
        <v>4</v>
      </c>
      <c r="P20" s="40">
        <f t="shared" si="1"/>
        <v>4</v>
      </c>
      <c r="Q20" s="73"/>
      <c r="R20" s="97" t="s">
        <v>1566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1479</v>
      </c>
      <c r="D21" s="40" t="s">
        <v>1063</v>
      </c>
      <c r="E21" s="40" t="s">
        <v>457</v>
      </c>
      <c r="F21" s="40">
        <v>1.4</v>
      </c>
      <c r="G21" s="80" t="s">
        <v>511</v>
      </c>
      <c r="H21" s="52" t="s">
        <v>1064</v>
      </c>
      <c r="I21" s="50" t="s">
        <v>1481</v>
      </c>
      <c r="J21" s="40">
        <v>3</v>
      </c>
      <c r="K21" s="40">
        <v>3</v>
      </c>
      <c r="L21" s="40">
        <f t="shared" si="0"/>
        <v>9</v>
      </c>
      <c r="M21" s="80" t="s">
        <v>1473</v>
      </c>
      <c r="N21" s="40">
        <v>2</v>
      </c>
      <c r="O21" s="40">
        <v>3</v>
      </c>
      <c r="P21" s="40">
        <f t="shared" si="1"/>
        <v>6</v>
      </c>
      <c r="Q21" s="82"/>
      <c r="R21" s="97" t="s">
        <v>1566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1482</v>
      </c>
      <c r="D22" s="40" t="s">
        <v>1467</v>
      </c>
      <c r="E22" s="40" t="s">
        <v>457</v>
      </c>
      <c r="F22" s="40">
        <v>1.1000000000000001</v>
      </c>
      <c r="G22" s="81" t="s">
        <v>1204</v>
      </c>
      <c r="H22" s="52" t="s">
        <v>1483</v>
      </c>
      <c r="I22" s="50" t="s">
        <v>1481</v>
      </c>
      <c r="J22" s="40">
        <v>3</v>
      </c>
      <c r="K22" s="40">
        <v>3</v>
      </c>
      <c r="L22" s="40">
        <f t="shared" si="0"/>
        <v>9</v>
      </c>
      <c r="M22" s="81" t="s">
        <v>1473</v>
      </c>
      <c r="N22" s="40">
        <v>2</v>
      </c>
      <c r="O22" s="40">
        <v>3</v>
      </c>
      <c r="P22" s="40">
        <f t="shared" si="1"/>
        <v>6</v>
      </c>
      <c r="Q22" s="73"/>
      <c r="R22" s="97" t="s">
        <v>1566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1482</v>
      </c>
      <c r="D23" s="40" t="s">
        <v>1467</v>
      </c>
      <c r="E23" s="40" t="s">
        <v>1484</v>
      </c>
      <c r="F23" s="40">
        <v>1.5</v>
      </c>
      <c r="G23" s="80" t="s">
        <v>1484</v>
      </c>
      <c r="H23" s="52" t="s">
        <v>1485</v>
      </c>
      <c r="I23" s="50" t="s">
        <v>1481</v>
      </c>
      <c r="J23" s="40">
        <v>3</v>
      </c>
      <c r="K23" s="40">
        <v>3</v>
      </c>
      <c r="L23" s="40">
        <f t="shared" si="0"/>
        <v>9</v>
      </c>
      <c r="M23" s="80" t="s">
        <v>1486</v>
      </c>
      <c r="N23" s="40">
        <v>3</v>
      </c>
      <c r="O23" s="40">
        <v>2</v>
      </c>
      <c r="P23" s="40">
        <f t="shared" si="1"/>
        <v>6</v>
      </c>
      <c r="Q23" s="82"/>
      <c r="R23" s="97" t="s">
        <v>1566</v>
      </c>
      <c r="S23" s="73"/>
    </row>
    <row r="24" spans="1:19" ht="52.9" customHeight="1" x14ac:dyDescent="0.3">
      <c r="A24" s="2">
        <v>19</v>
      </c>
      <c r="B24" s="74" t="s">
        <v>202</v>
      </c>
      <c r="C24" s="79" t="s">
        <v>1482</v>
      </c>
      <c r="D24" s="40" t="s">
        <v>1467</v>
      </c>
      <c r="E24" s="40" t="s">
        <v>1487</v>
      </c>
      <c r="F24" s="40">
        <v>1.1000000000000001</v>
      </c>
      <c r="G24" s="81" t="s">
        <v>1487</v>
      </c>
      <c r="H24" s="52" t="s">
        <v>1488</v>
      </c>
      <c r="I24" s="50" t="s">
        <v>1481</v>
      </c>
      <c r="J24" s="40">
        <v>3</v>
      </c>
      <c r="K24" s="40">
        <v>2</v>
      </c>
      <c r="L24" s="40">
        <f t="shared" si="0"/>
        <v>6</v>
      </c>
      <c r="M24" s="81" t="s">
        <v>1489</v>
      </c>
      <c r="N24" s="40">
        <v>2</v>
      </c>
      <c r="O24" s="40">
        <v>2</v>
      </c>
      <c r="P24" s="40">
        <f t="shared" si="1"/>
        <v>4</v>
      </c>
      <c r="Q24" s="73"/>
      <c r="R24" s="97" t="s">
        <v>1566</v>
      </c>
      <c r="S24" s="73"/>
    </row>
    <row r="25" spans="1:19" ht="52.9" customHeight="1" x14ac:dyDescent="0.3">
      <c r="A25" s="2">
        <v>20</v>
      </c>
      <c r="B25" s="74" t="s">
        <v>202</v>
      </c>
      <c r="C25" s="79" t="s">
        <v>1482</v>
      </c>
      <c r="D25" s="40" t="s">
        <v>1467</v>
      </c>
      <c r="E25" s="40" t="s">
        <v>457</v>
      </c>
      <c r="F25" s="40">
        <v>6.3</v>
      </c>
      <c r="G25" s="80" t="s">
        <v>984</v>
      </c>
      <c r="H25" s="52" t="s">
        <v>1490</v>
      </c>
      <c r="I25" s="50" t="s">
        <v>1491</v>
      </c>
      <c r="J25" s="40">
        <v>4</v>
      </c>
      <c r="K25" s="40">
        <v>2</v>
      </c>
      <c r="L25" s="40">
        <f t="shared" si="0"/>
        <v>8</v>
      </c>
      <c r="M25" s="80" t="s">
        <v>1492</v>
      </c>
      <c r="N25" s="40">
        <v>4</v>
      </c>
      <c r="O25" s="40">
        <v>1</v>
      </c>
      <c r="P25" s="40">
        <f t="shared" si="1"/>
        <v>4</v>
      </c>
      <c r="Q25" s="82"/>
      <c r="R25" s="97" t="s">
        <v>1566</v>
      </c>
      <c r="S25" s="73"/>
    </row>
    <row r="26" spans="1:19" ht="52.9" customHeight="1" x14ac:dyDescent="0.3">
      <c r="A26" s="2"/>
      <c r="B26" s="74"/>
      <c r="C26" s="79"/>
      <c r="D26" s="40"/>
      <c r="E26" s="40"/>
      <c r="F26" s="40"/>
      <c r="G26" s="80"/>
      <c r="H26" s="50"/>
      <c r="I26" s="50"/>
      <c r="J26" s="40">
        <v>3</v>
      </c>
      <c r="K26" s="40">
        <v>2</v>
      </c>
      <c r="L26" s="40"/>
      <c r="M26" s="80"/>
      <c r="N26" s="40">
        <v>2</v>
      </c>
      <c r="O26" s="40">
        <v>2</v>
      </c>
      <c r="P26" s="40"/>
      <c r="Q26" s="82"/>
      <c r="R26" s="73"/>
      <c r="S26" s="73"/>
    </row>
    <row r="27" spans="1:19" ht="52.9" customHeight="1" x14ac:dyDescent="0.3">
      <c r="A27" s="2"/>
      <c r="B27" s="74"/>
      <c r="C27" s="79"/>
      <c r="D27" s="40"/>
      <c r="E27" s="40"/>
      <c r="F27" s="40"/>
      <c r="G27" s="80"/>
      <c r="H27" s="52"/>
      <c r="I27" s="50"/>
      <c r="J27" s="40">
        <v>3</v>
      </c>
      <c r="K27" s="40">
        <v>2</v>
      </c>
      <c r="L27" s="40"/>
      <c r="M27" s="81"/>
      <c r="N27" s="40">
        <v>2</v>
      </c>
      <c r="O27" s="40">
        <v>2</v>
      </c>
      <c r="P27" s="40"/>
      <c r="Q27" s="82"/>
      <c r="R27" s="73"/>
      <c r="S27" s="73"/>
    </row>
    <row r="28" spans="1:19" ht="52.9" customHeight="1" x14ac:dyDescent="0.3">
      <c r="A28" s="2"/>
      <c r="B28" s="74"/>
      <c r="C28" s="79"/>
      <c r="D28" s="40"/>
      <c r="E28" s="40"/>
      <c r="F28" s="40"/>
      <c r="G28" s="81"/>
      <c r="H28" s="52"/>
      <c r="I28" s="50"/>
      <c r="J28" s="40"/>
      <c r="K28" s="40"/>
      <c r="L28" s="40"/>
      <c r="M28" s="81"/>
      <c r="N28" s="40"/>
      <c r="O28" s="40"/>
      <c r="P28" s="40"/>
      <c r="Q28" s="82"/>
      <c r="R28" s="73"/>
      <c r="S28" s="73"/>
    </row>
    <row r="29" spans="1:19" ht="25.15" customHeight="1" x14ac:dyDescent="0.3">
      <c r="A29" s="593" t="s">
        <v>184</v>
      </c>
      <c r="B29" s="594"/>
      <c r="C29" s="595"/>
      <c r="D29" s="602" t="s">
        <v>185</v>
      </c>
      <c r="E29" s="603"/>
      <c r="F29" s="604" t="s">
        <v>1493</v>
      </c>
      <c r="G29" s="605"/>
      <c r="H29" s="605"/>
      <c r="I29" s="605"/>
      <c r="J29" s="605"/>
      <c r="K29" s="605"/>
      <c r="L29" s="605"/>
      <c r="M29" s="606"/>
      <c r="N29" s="47" t="s">
        <v>186</v>
      </c>
      <c r="O29" s="48" t="s">
        <v>1572</v>
      </c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187</v>
      </c>
      <c r="E30" s="603"/>
      <c r="F30" s="604" t="s">
        <v>1493</v>
      </c>
      <c r="G30" s="605"/>
      <c r="H30" s="605"/>
      <c r="I30" s="605"/>
      <c r="J30" s="605"/>
      <c r="K30" s="605"/>
      <c r="L30" s="605"/>
      <c r="M30" s="606"/>
      <c r="N30" s="47" t="s">
        <v>186</v>
      </c>
      <c r="O30" s="48" t="s">
        <v>1573</v>
      </c>
      <c r="P30" s="48"/>
      <c r="Q30" s="48"/>
      <c r="R30" s="48"/>
      <c r="S30" s="49"/>
    </row>
    <row r="31" spans="1:19" ht="25.15" customHeight="1" x14ac:dyDescent="0.3">
      <c r="A31" s="596"/>
      <c r="B31" s="597"/>
      <c r="C31" s="598"/>
      <c r="D31" s="602" t="s">
        <v>129</v>
      </c>
      <c r="E31" s="603"/>
      <c r="F31" s="604" t="s">
        <v>1569</v>
      </c>
      <c r="G31" s="605"/>
      <c r="H31" s="605"/>
      <c r="I31" s="605"/>
      <c r="J31" s="605"/>
      <c r="K31" s="605"/>
      <c r="L31" s="605"/>
      <c r="M31" s="606"/>
      <c r="N31" s="47" t="s">
        <v>186</v>
      </c>
      <c r="O31" s="48" t="s">
        <v>1574</v>
      </c>
      <c r="P31" s="48"/>
      <c r="Q31" s="48"/>
      <c r="R31" s="48"/>
      <c r="S31" s="49"/>
    </row>
    <row r="32" spans="1:19" ht="25.15" customHeight="1" x14ac:dyDescent="0.3">
      <c r="A32" s="596"/>
      <c r="B32" s="597"/>
      <c r="C32" s="598"/>
      <c r="D32" s="602" t="s">
        <v>188</v>
      </c>
      <c r="E32" s="603"/>
      <c r="F32" s="604" t="s">
        <v>1496</v>
      </c>
      <c r="G32" s="605"/>
      <c r="H32" s="605"/>
      <c r="I32" s="605"/>
      <c r="J32" s="605"/>
      <c r="K32" s="605"/>
      <c r="L32" s="605"/>
      <c r="M32" s="606"/>
      <c r="N32" s="47" t="s">
        <v>186</v>
      </c>
      <c r="O32" s="48" t="s">
        <v>1570</v>
      </c>
      <c r="P32" s="48"/>
      <c r="Q32" s="48"/>
      <c r="R32" s="48"/>
      <c r="S32" s="49"/>
    </row>
    <row r="33" spans="1:19" ht="25.15" customHeight="1" x14ac:dyDescent="0.3">
      <c r="A33" s="599"/>
      <c r="B33" s="600"/>
      <c r="C33" s="601"/>
      <c r="D33" s="602" t="s">
        <v>189</v>
      </c>
      <c r="E33" s="603"/>
      <c r="F33" s="604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1789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s="139" customFormat="1" ht="52.9" customHeight="1" x14ac:dyDescent="0.3">
      <c r="A6" s="56">
        <v>1</v>
      </c>
      <c r="B6" s="56" t="s">
        <v>17</v>
      </c>
      <c r="C6" s="80" t="s">
        <v>1208</v>
      </c>
      <c r="D6" s="40" t="s">
        <v>495</v>
      </c>
      <c r="E6" s="40" t="s">
        <v>279</v>
      </c>
      <c r="F6" s="40">
        <v>1.3</v>
      </c>
      <c r="G6" s="87" t="s">
        <v>195</v>
      </c>
      <c r="H6" s="81" t="s">
        <v>178</v>
      </c>
      <c r="I6" s="142" t="s">
        <v>1768</v>
      </c>
      <c r="J6" s="2">
        <v>4</v>
      </c>
      <c r="K6" s="2">
        <v>4</v>
      </c>
      <c r="L6" s="40">
        <f>J6*K6</f>
        <v>16</v>
      </c>
      <c r="M6" s="143" t="s">
        <v>1769</v>
      </c>
      <c r="N6" s="40">
        <v>1</v>
      </c>
      <c r="O6" s="40">
        <v>3</v>
      </c>
      <c r="P6" s="40">
        <f t="shared" ref="P6:P22" si="0">N6*O6</f>
        <v>3</v>
      </c>
      <c r="Q6" s="40"/>
      <c r="R6" s="40"/>
      <c r="S6" s="50"/>
    </row>
    <row r="7" spans="1:19" s="139" customFormat="1" ht="52.9" customHeight="1" x14ac:dyDescent="0.3">
      <c r="A7" s="56">
        <v>2</v>
      </c>
      <c r="B7" s="56" t="s">
        <v>17</v>
      </c>
      <c r="C7" s="80" t="s">
        <v>1770</v>
      </c>
      <c r="D7" s="40" t="s">
        <v>569</v>
      </c>
      <c r="E7" s="40" t="s">
        <v>279</v>
      </c>
      <c r="F7" s="40">
        <v>4.2</v>
      </c>
      <c r="G7" s="87" t="s">
        <v>967</v>
      </c>
      <c r="H7" s="81" t="s">
        <v>1771</v>
      </c>
      <c r="I7" s="142" t="s">
        <v>1768</v>
      </c>
      <c r="J7" s="2">
        <v>4</v>
      </c>
      <c r="K7" s="2">
        <v>4</v>
      </c>
      <c r="L7" s="40">
        <f t="shared" ref="L7:L22" si="1">J7*K7</f>
        <v>16</v>
      </c>
      <c r="M7" s="143" t="s">
        <v>1769</v>
      </c>
      <c r="N7" s="40">
        <v>1</v>
      </c>
      <c r="O7" s="40">
        <v>3</v>
      </c>
      <c r="P7" s="40">
        <f t="shared" si="0"/>
        <v>3</v>
      </c>
      <c r="Q7" s="40"/>
      <c r="R7" s="40"/>
      <c r="S7" s="50"/>
    </row>
    <row r="8" spans="1:19" s="139" customFormat="1" ht="52.9" customHeight="1" x14ac:dyDescent="0.3">
      <c r="A8" s="56">
        <v>3</v>
      </c>
      <c r="B8" s="56" t="s">
        <v>17</v>
      </c>
      <c r="C8" s="80" t="s">
        <v>1772</v>
      </c>
      <c r="D8" s="40" t="s">
        <v>1773</v>
      </c>
      <c r="E8" s="40" t="s">
        <v>279</v>
      </c>
      <c r="F8" s="40">
        <v>1.2</v>
      </c>
      <c r="G8" s="87" t="s">
        <v>1701</v>
      </c>
      <c r="H8" s="81" t="s">
        <v>1774</v>
      </c>
      <c r="I8" s="50" t="s">
        <v>1775</v>
      </c>
      <c r="J8" s="137">
        <v>4</v>
      </c>
      <c r="K8" s="137">
        <v>4</v>
      </c>
      <c r="L8" s="40">
        <f t="shared" si="1"/>
        <v>16</v>
      </c>
      <c r="M8" s="143" t="s">
        <v>1769</v>
      </c>
      <c r="N8" s="40">
        <v>1</v>
      </c>
      <c r="O8" s="40">
        <v>2</v>
      </c>
      <c r="P8" s="40">
        <f t="shared" si="0"/>
        <v>2</v>
      </c>
      <c r="Q8" s="40"/>
      <c r="R8" s="40"/>
      <c r="S8" s="50"/>
    </row>
    <row r="9" spans="1:19" s="140" customFormat="1" ht="52.9" customHeight="1" x14ac:dyDescent="0.3">
      <c r="A9" s="56">
        <v>4</v>
      </c>
      <c r="B9" s="104" t="s">
        <v>226</v>
      </c>
      <c r="C9" s="87" t="s">
        <v>1786</v>
      </c>
      <c r="D9" s="54" t="s">
        <v>192</v>
      </c>
      <c r="E9" s="40" t="s">
        <v>279</v>
      </c>
      <c r="F9" s="40">
        <v>1.3</v>
      </c>
      <c r="G9" s="68" t="s">
        <v>53</v>
      </c>
      <c r="H9" s="100" t="s">
        <v>1730</v>
      </c>
      <c r="I9" s="50" t="s">
        <v>1775</v>
      </c>
      <c r="J9" s="137">
        <v>3</v>
      </c>
      <c r="K9" s="137">
        <v>3</v>
      </c>
      <c r="L9" s="40">
        <f t="shared" si="1"/>
        <v>9</v>
      </c>
      <c r="M9" s="143" t="s">
        <v>1769</v>
      </c>
      <c r="N9" s="40">
        <v>1</v>
      </c>
      <c r="O9" s="40">
        <v>2</v>
      </c>
      <c r="P9" s="40">
        <f t="shared" si="0"/>
        <v>2</v>
      </c>
      <c r="Q9" s="40"/>
      <c r="R9" s="40"/>
      <c r="S9" s="40"/>
    </row>
    <row r="10" spans="1:19" s="140" customFormat="1" ht="52.9" customHeight="1" x14ac:dyDescent="0.3">
      <c r="A10" s="56">
        <v>5</v>
      </c>
      <c r="B10" s="74" t="s">
        <v>227</v>
      </c>
      <c r="C10" s="87" t="s">
        <v>1732</v>
      </c>
      <c r="D10" s="54" t="s">
        <v>569</v>
      </c>
      <c r="E10" s="40" t="s">
        <v>279</v>
      </c>
      <c r="F10" s="40">
        <v>2.1</v>
      </c>
      <c r="G10" s="68" t="s">
        <v>700</v>
      </c>
      <c r="H10" s="100" t="s">
        <v>371</v>
      </c>
      <c r="I10" s="50" t="s">
        <v>1775</v>
      </c>
      <c r="J10" s="137">
        <v>2</v>
      </c>
      <c r="K10" s="137">
        <v>2</v>
      </c>
      <c r="L10" s="40">
        <f t="shared" si="1"/>
        <v>4</v>
      </c>
      <c r="M10" s="143" t="s">
        <v>1769</v>
      </c>
      <c r="N10" s="40">
        <v>1</v>
      </c>
      <c r="O10" s="40">
        <v>2</v>
      </c>
      <c r="P10" s="40">
        <f t="shared" si="0"/>
        <v>2</v>
      </c>
      <c r="Q10" s="73"/>
      <c r="R10" s="73"/>
      <c r="S10" s="73"/>
    </row>
    <row r="11" spans="1:19" s="140" customFormat="1" ht="52.9" customHeight="1" x14ac:dyDescent="0.3">
      <c r="A11" s="56">
        <v>6</v>
      </c>
      <c r="B11" s="74" t="s">
        <v>227</v>
      </c>
      <c r="C11" s="87" t="s">
        <v>1697</v>
      </c>
      <c r="D11" s="54" t="s">
        <v>192</v>
      </c>
      <c r="E11" s="40" t="s">
        <v>279</v>
      </c>
      <c r="F11" s="40">
        <v>1.2</v>
      </c>
      <c r="G11" s="68" t="s">
        <v>52</v>
      </c>
      <c r="H11" s="100" t="s">
        <v>1702</v>
      </c>
      <c r="I11" s="50" t="s">
        <v>1775</v>
      </c>
      <c r="J11" s="137">
        <v>2</v>
      </c>
      <c r="K11" s="137">
        <v>2</v>
      </c>
      <c r="L11" s="40">
        <f t="shared" si="1"/>
        <v>4</v>
      </c>
      <c r="M11" s="143" t="s">
        <v>1769</v>
      </c>
      <c r="N11" s="40">
        <v>1</v>
      </c>
      <c r="O11" s="40">
        <v>2</v>
      </c>
      <c r="P11" s="40">
        <f t="shared" si="0"/>
        <v>2</v>
      </c>
      <c r="Q11" s="73"/>
      <c r="R11" s="73"/>
      <c r="S11" s="73"/>
    </row>
    <row r="12" spans="1:19" s="140" customFormat="1" ht="52.9" customHeight="1" x14ac:dyDescent="0.3">
      <c r="A12" s="56">
        <v>7</v>
      </c>
      <c r="B12" s="74" t="s">
        <v>227</v>
      </c>
      <c r="C12" s="87" t="s">
        <v>1734</v>
      </c>
      <c r="D12" s="54" t="s">
        <v>192</v>
      </c>
      <c r="E12" s="40" t="s">
        <v>279</v>
      </c>
      <c r="F12" s="40">
        <v>2.1</v>
      </c>
      <c r="G12" s="68" t="s">
        <v>700</v>
      </c>
      <c r="H12" s="100" t="s">
        <v>371</v>
      </c>
      <c r="I12" s="50" t="s">
        <v>1775</v>
      </c>
      <c r="J12" s="137">
        <v>2</v>
      </c>
      <c r="K12" s="137">
        <v>2</v>
      </c>
      <c r="L12" s="40">
        <f t="shared" si="1"/>
        <v>4</v>
      </c>
      <c r="M12" s="143" t="s">
        <v>1769</v>
      </c>
      <c r="N12" s="40">
        <v>1</v>
      </c>
      <c r="O12" s="40">
        <v>1</v>
      </c>
      <c r="P12" s="40">
        <f t="shared" si="0"/>
        <v>1</v>
      </c>
      <c r="Q12" s="73"/>
      <c r="R12" s="73"/>
      <c r="S12" s="73"/>
    </row>
    <row r="13" spans="1:19" s="140" customFormat="1" ht="52.9" customHeight="1" x14ac:dyDescent="0.3">
      <c r="A13" s="56">
        <v>8</v>
      </c>
      <c r="B13" s="74" t="s">
        <v>227</v>
      </c>
      <c r="C13" s="87" t="s">
        <v>1735</v>
      </c>
      <c r="D13" s="54" t="s">
        <v>192</v>
      </c>
      <c r="E13" s="40" t="s">
        <v>279</v>
      </c>
      <c r="F13" s="40">
        <v>7.3</v>
      </c>
      <c r="G13" s="68" t="s">
        <v>86</v>
      </c>
      <c r="H13" s="100" t="s">
        <v>1707</v>
      </c>
      <c r="I13" s="50" t="s">
        <v>1775</v>
      </c>
      <c r="J13" s="137">
        <v>2</v>
      </c>
      <c r="K13" s="137">
        <v>2</v>
      </c>
      <c r="L13" s="40">
        <f t="shared" si="1"/>
        <v>4</v>
      </c>
      <c r="M13" s="143" t="s">
        <v>1769</v>
      </c>
      <c r="N13" s="40">
        <v>1</v>
      </c>
      <c r="O13" s="40">
        <v>2</v>
      </c>
      <c r="P13" s="40">
        <f t="shared" si="0"/>
        <v>2</v>
      </c>
      <c r="Q13" s="73"/>
      <c r="R13" s="73"/>
      <c r="S13" s="73"/>
    </row>
    <row r="14" spans="1:19" s="140" customFormat="1" ht="52.9" customHeight="1" x14ac:dyDescent="0.3">
      <c r="A14" s="56">
        <v>9</v>
      </c>
      <c r="B14" s="64" t="s">
        <v>202</v>
      </c>
      <c r="C14" s="53" t="s">
        <v>1736</v>
      </c>
      <c r="D14" s="55" t="s">
        <v>1762</v>
      </c>
      <c r="E14" s="40" t="s">
        <v>279</v>
      </c>
      <c r="F14" s="56">
        <v>2.1</v>
      </c>
      <c r="G14" s="68" t="s">
        <v>57</v>
      </c>
      <c r="H14" s="100" t="s">
        <v>1738</v>
      </c>
      <c r="I14" s="143" t="s">
        <v>1776</v>
      </c>
      <c r="J14" s="54">
        <v>3</v>
      </c>
      <c r="K14" s="54">
        <v>2</v>
      </c>
      <c r="L14" s="40">
        <f t="shared" si="1"/>
        <v>6</v>
      </c>
      <c r="M14" s="143" t="s">
        <v>1769</v>
      </c>
      <c r="N14" s="40">
        <v>1</v>
      </c>
      <c r="O14" s="40">
        <v>2</v>
      </c>
      <c r="P14" s="40">
        <f t="shared" si="0"/>
        <v>2</v>
      </c>
      <c r="Q14" s="73"/>
      <c r="R14" s="73"/>
      <c r="S14" s="73"/>
    </row>
    <row r="15" spans="1:19" s="140" customFormat="1" ht="52.9" customHeight="1" x14ac:dyDescent="0.3">
      <c r="A15" s="56">
        <v>10</v>
      </c>
      <c r="B15" s="74" t="s">
        <v>202</v>
      </c>
      <c r="C15" s="53" t="s">
        <v>1736</v>
      </c>
      <c r="D15" s="54" t="s">
        <v>1737</v>
      </c>
      <c r="E15" s="40" t="s">
        <v>279</v>
      </c>
      <c r="F15" s="56">
        <v>1.3</v>
      </c>
      <c r="G15" s="68" t="s">
        <v>1739</v>
      </c>
      <c r="H15" s="100" t="s">
        <v>1740</v>
      </c>
      <c r="I15" s="143" t="s">
        <v>1776</v>
      </c>
      <c r="J15" s="54">
        <v>3</v>
      </c>
      <c r="K15" s="54">
        <v>2</v>
      </c>
      <c r="L15" s="40">
        <f t="shared" si="1"/>
        <v>6</v>
      </c>
      <c r="M15" s="143" t="s">
        <v>1769</v>
      </c>
      <c r="N15" s="56">
        <v>1</v>
      </c>
      <c r="O15" s="56">
        <v>2</v>
      </c>
      <c r="P15" s="40">
        <f t="shared" si="0"/>
        <v>2</v>
      </c>
      <c r="Q15" s="73"/>
      <c r="R15" s="73"/>
      <c r="S15" s="73"/>
    </row>
    <row r="16" spans="1:19" s="140" customFormat="1" ht="52.9" customHeight="1" x14ac:dyDescent="0.3">
      <c r="A16" s="56">
        <v>11</v>
      </c>
      <c r="B16" s="74" t="s">
        <v>202</v>
      </c>
      <c r="C16" s="53" t="s">
        <v>1736</v>
      </c>
      <c r="D16" s="54" t="s">
        <v>1737</v>
      </c>
      <c r="E16" s="40" t="s">
        <v>279</v>
      </c>
      <c r="F16" s="56">
        <v>1.1000000000000001</v>
      </c>
      <c r="G16" s="68" t="s">
        <v>1742</v>
      </c>
      <c r="H16" s="100" t="s">
        <v>1721</v>
      </c>
      <c r="I16" s="143" t="s">
        <v>1776</v>
      </c>
      <c r="J16" s="54">
        <v>3</v>
      </c>
      <c r="K16" s="54">
        <v>2</v>
      </c>
      <c r="L16" s="40">
        <f t="shared" si="1"/>
        <v>6</v>
      </c>
      <c r="M16" s="143" t="s">
        <v>1769</v>
      </c>
      <c r="N16" s="56">
        <v>1</v>
      </c>
      <c r="O16" s="56">
        <v>2</v>
      </c>
      <c r="P16" s="40">
        <f t="shared" si="0"/>
        <v>2</v>
      </c>
      <c r="Q16" s="73"/>
      <c r="R16" s="73"/>
      <c r="S16" s="73"/>
    </row>
    <row r="17" spans="1:19" s="140" customFormat="1" ht="52.9" customHeight="1" x14ac:dyDescent="0.3">
      <c r="A17" s="56">
        <v>12</v>
      </c>
      <c r="B17" s="74" t="s">
        <v>202</v>
      </c>
      <c r="C17" s="53" t="s">
        <v>1719</v>
      </c>
      <c r="D17" s="54" t="s">
        <v>1737</v>
      </c>
      <c r="E17" s="40" t="s">
        <v>279</v>
      </c>
      <c r="F17" s="56">
        <v>1.4</v>
      </c>
      <c r="G17" s="68" t="s">
        <v>54</v>
      </c>
      <c r="H17" s="100" t="s">
        <v>1743</v>
      </c>
      <c r="I17" s="143" t="s">
        <v>1776</v>
      </c>
      <c r="J17" s="54">
        <v>3</v>
      </c>
      <c r="K17" s="54">
        <v>2</v>
      </c>
      <c r="L17" s="40">
        <f t="shared" si="1"/>
        <v>6</v>
      </c>
      <c r="M17" s="143" t="s">
        <v>1769</v>
      </c>
      <c r="N17" s="56">
        <v>1</v>
      </c>
      <c r="O17" s="56">
        <v>2</v>
      </c>
      <c r="P17" s="40">
        <f t="shared" si="0"/>
        <v>2</v>
      </c>
      <c r="Q17" s="73"/>
      <c r="R17" s="73"/>
      <c r="S17" s="73"/>
    </row>
    <row r="18" spans="1:19" s="140" customFormat="1" ht="52.9" customHeight="1" x14ac:dyDescent="0.3">
      <c r="A18" s="56">
        <v>13</v>
      </c>
      <c r="B18" s="74" t="s">
        <v>202</v>
      </c>
      <c r="C18" s="53" t="s">
        <v>1777</v>
      </c>
      <c r="D18" s="54" t="s">
        <v>569</v>
      </c>
      <c r="E18" s="40" t="s">
        <v>279</v>
      </c>
      <c r="F18" s="56">
        <v>1.1000000000000001</v>
      </c>
      <c r="G18" s="68" t="s">
        <v>1750</v>
      </c>
      <c r="H18" s="100" t="s">
        <v>1751</v>
      </c>
      <c r="I18" s="143" t="s">
        <v>1776</v>
      </c>
      <c r="J18" s="54">
        <v>3</v>
      </c>
      <c r="K18" s="54">
        <v>2</v>
      </c>
      <c r="L18" s="40">
        <f t="shared" si="1"/>
        <v>6</v>
      </c>
      <c r="M18" s="143" t="s">
        <v>1769</v>
      </c>
      <c r="N18" s="56">
        <v>1</v>
      </c>
      <c r="O18" s="56">
        <v>2</v>
      </c>
      <c r="P18" s="40">
        <f t="shared" si="0"/>
        <v>2</v>
      </c>
      <c r="Q18" s="73"/>
      <c r="R18" s="73"/>
      <c r="S18" s="73"/>
    </row>
    <row r="19" spans="1:19" s="140" customFormat="1" ht="52.9" customHeight="1" x14ac:dyDescent="0.3">
      <c r="A19" s="56">
        <v>14</v>
      </c>
      <c r="B19" s="74" t="s">
        <v>202</v>
      </c>
      <c r="C19" s="53" t="s">
        <v>1767</v>
      </c>
      <c r="D19" s="54" t="s">
        <v>1754</v>
      </c>
      <c r="E19" s="40" t="s">
        <v>279</v>
      </c>
      <c r="F19" s="56">
        <v>1.1000000000000001</v>
      </c>
      <c r="G19" s="68" t="s">
        <v>1739</v>
      </c>
      <c r="H19" s="100" t="s">
        <v>1756</v>
      </c>
      <c r="I19" s="143" t="s">
        <v>1776</v>
      </c>
      <c r="J19" s="54">
        <v>3</v>
      </c>
      <c r="K19" s="54">
        <v>2</v>
      </c>
      <c r="L19" s="40">
        <f t="shared" si="1"/>
        <v>6</v>
      </c>
      <c r="M19" s="143" t="s">
        <v>1769</v>
      </c>
      <c r="N19" s="56">
        <v>1</v>
      </c>
      <c r="O19" s="56">
        <v>2</v>
      </c>
      <c r="P19" s="40">
        <f t="shared" si="0"/>
        <v>2</v>
      </c>
      <c r="Q19" s="73"/>
      <c r="R19" s="73"/>
      <c r="S19" s="73"/>
    </row>
    <row r="20" spans="1:19" s="140" customFormat="1" ht="52.9" customHeight="1" x14ac:dyDescent="0.3">
      <c r="A20" s="56">
        <v>15</v>
      </c>
      <c r="B20" s="74" t="s">
        <v>202</v>
      </c>
      <c r="C20" s="53" t="s">
        <v>1767</v>
      </c>
      <c r="D20" s="54" t="s">
        <v>1754</v>
      </c>
      <c r="E20" s="40" t="s">
        <v>279</v>
      </c>
      <c r="F20" s="56">
        <v>1.2</v>
      </c>
      <c r="G20" s="83" t="s">
        <v>52</v>
      </c>
      <c r="H20" s="100" t="s">
        <v>1778</v>
      </c>
      <c r="I20" s="143" t="s">
        <v>1779</v>
      </c>
      <c r="J20" s="54">
        <v>3</v>
      </c>
      <c r="K20" s="54">
        <v>2</v>
      </c>
      <c r="L20" s="40">
        <f t="shared" si="1"/>
        <v>6</v>
      </c>
      <c r="M20" s="143" t="s">
        <v>1769</v>
      </c>
      <c r="N20" s="56">
        <v>1</v>
      </c>
      <c r="O20" s="56">
        <v>2</v>
      </c>
      <c r="P20" s="40">
        <f t="shared" si="0"/>
        <v>2</v>
      </c>
      <c r="Q20" s="73"/>
      <c r="R20" s="73"/>
      <c r="S20" s="73"/>
    </row>
    <row r="21" spans="1:19" s="140" customFormat="1" ht="52.9" customHeight="1" x14ac:dyDescent="0.3">
      <c r="A21" s="56">
        <v>16</v>
      </c>
      <c r="B21" s="74" t="s">
        <v>202</v>
      </c>
      <c r="C21" s="53" t="s">
        <v>1767</v>
      </c>
      <c r="D21" s="54" t="s">
        <v>1754</v>
      </c>
      <c r="E21" s="40" t="s">
        <v>279</v>
      </c>
      <c r="F21" s="56">
        <v>1.2</v>
      </c>
      <c r="G21" s="83" t="s">
        <v>52</v>
      </c>
      <c r="H21" s="100" t="s">
        <v>1780</v>
      </c>
      <c r="I21" s="143" t="s">
        <v>1779</v>
      </c>
      <c r="J21" s="54">
        <v>3</v>
      </c>
      <c r="K21" s="54">
        <v>2</v>
      </c>
      <c r="L21" s="40">
        <f t="shared" si="1"/>
        <v>6</v>
      </c>
      <c r="M21" s="143" t="s">
        <v>1769</v>
      </c>
      <c r="N21" s="56">
        <v>1</v>
      </c>
      <c r="O21" s="56">
        <v>2</v>
      </c>
      <c r="P21" s="40">
        <f t="shared" si="0"/>
        <v>2</v>
      </c>
      <c r="Q21" s="73"/>
      <c r="R21" s="73"/>
      <c r="S21" s="73"/>
    </row>
    <row r="22" spans="1:19" s="140" customFormat="1" ht="52.9" customHeight="1" x14ac:dyDescent="0.3">
      <c r="A22" s="56">
        <v>17</v>
      </c>
      <c r="B22" s="74" t="s">
        <v>202</v>
      </c>
      <c r="C22" s="79" t="s">
        <v>1760</v>
      </c>
      <c r="D22" s="54" t="s">
        <v>1754</v>
      </c>
      <c r="E22" s="40" t="s">
        <v>279</v>
      </c>
      <c r="F22" s="40">
        <v>1.1000000000000001</v>
      </c>
      <c r="G22" s="53" t="s">
        <v>1750</v>
      </c>
      <c r="H22" s="143" t="s">
        <v>1781</v>
      </c>
      <c r="I22" s="143" t="s">
        <v>1776</v>
      </c>
      <c r="J22" s="40">
        <v>1</v>
      </c>
      <c r="K22" s="40">
        <v>2</v>
      </c>
      <c r="L22" s="40">
        <f t="shared" si="1"/>
        <v>2</v>
      </c>
      <c r="M22" s="143" t="s">
        <v>1769</v>
      </c>
      <c r="N22" s="40">
        <v>1</v>
      </c>
      <c r="O22" s="40">
        <v>1</v>
      </c>
      <c r="P22" s="40">
        <f t="shared" si="0"/>
        <v>1</v>
      </c>
      <c r="Q22" s="82"/>
      <c r="R22" s="73"/>
      <c r="S22" s="73"/>
    </row>
    <row r="23" spans="1:19" ht="25.15" customHeight="1" x14ac:dyDescent="0.3">
      <c r="A23" s="593" t="s">
        <v>184</v>
      </c>
      <c r="B23" s="594"/>
      <c r="C23" s="595"/>
      <c r="D23" s="602" t="s">
        <v>185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6"/>
      <c r="B24" s="597"/>
      <c r="C24" s="598"/>
      <c r="D24" s="602" t="s">
        <v>187</v>
      </c>
      <c r="E24" s="603"/>
      <c r="F24" s="604"/>
      <c r="G24" s="605"/>
      <c r="H24" s="605"/>
      <c r="I24" s="605"/>
      <c r="J24" s="605"/>
      <c r="K24" s="605"/>
      <c r="L24" s="605"/>
      <c r="M24" s="606"/>
      <c r="N24" s="47" t="s">
        <v>186</v>
      </c>
      <c r="O24" s="48"/>
      <c r="P24" s="48"/>
      <c r="Q24" s="48"/>
      <c r="R24" s="48"/>
      <c r="S24" s="49"/>
    </row>
    <row r="25" spans="1:19" ht="25.15" customHeight="1" x14ac:dyDescent="0.3">
      <c r="A25" s="596"/>
      <c r="B25" s="597"/>
      <c r="C25" s="598"/>
      <c r="D25" s="602" t="s">
        <v>129</v>
      </c>
      <c r="E25" s="603"/>
      <c r="F25" s="604"/>
      <c r="G25" s="605"/>
      <c r="H25" s="605"/>
      <c r="I25" s="605"/>
      <c r="J25" s="605"/>
      <c r="K25" s="605"/>
      <c r="L25" s="605"/>
      <c r="M25" s="606"/>
      <c r="N25" s="47" t="s">
        <v>186</v>
      </c>
      <c r="O25" s="48"/>
      <c r="P25" s="48"/>
      <c r="Q25" s="48"/>
      <c r="R25" s="48"/>
      <c r="S25" s="49"/>
    </row>
    <row r="26" spans="1:19" ht="25.15" customHeight="1" x14ac:dyDescent="0.3">
      <c r="A26" s="596"/>
      <c r="B26" s="597"/>
      <c r="C26" s="598"/>
      <c r="D26" s="602" t="s">
        <v>188</v>
      </c>
      <c r="E26" s="603"/>
      <c r="F26" s="604"/>
      <c r="G26" s="605"/>
      <c r="H26" s="605"/>
      <c r="I26" s="605"/>
      <c r="J26" s="605"/>
      <c r="K26" s="605"/>
      <c r="L26" s="605"/>
      <c r="M26" s="606"/>
      <c r="N26" s="47" t="s">
        <v>186</v>
      </c>
      <c r="O26" s="48"/>
      <c r="P26" s="48"/>
      <c r="Q26" s="48"/>
      <c r="R26" s="48"/>
      <c r="S26" s="49"/>
    </row>
    <row r="27" spans="1:19" ht="25.15" customHeight="1" x14ac:dyDescent="0.3">
      <c r="A27" s="599"/>
      <c r="B27" s="600"/>
      <c r="C27" s="601"/>
      <c r="D27" s="602" t="s">
        <v>189</v>
      </c>
      <c r="E27" s="603"/>
      <c r="F27" s="604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6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1577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68" t="s">
        <v>17</v>
      </c>
      <c r="C6" s="79" t="s">
        <v>1452</v>
      </c>
      <c r="D6" s="40" t="s">
        <v>1453</v>
      </c>
      <c r="E6" s="40" t="s">
        <v>457</v>
      </c>
      <c r="F6" s="40">
        <v>1.3</v>
      </c>
      <c r="G6" s="80" t="s">
        <v>53</v>
      </c>
      <c r="H6" s="52" t="s">
        <v>497</v>
      </c>
      <c r="I6" s="50" t="s">
        <v>717</v>
      </c>
      <c r="J6" s="40">
        <v>4</v>
      </c>
      <c r="K6" s="40">
        <v>1</v>
      </c>
      <c r="L6" s="40">
        <f>J6*K6</f>
        <v>4</v>
      </c>
      <c r="M6" s="81" t="s">
        <v>718</v>
      </c>
      <c r="N6" s="40">
        <v>3</v>
      </c>
      <c r="O6" s="40">
        <v>1</v>
      </c>
      <c r="P6" s="40">
        <f>N6*O6</f>
        <v>3</v>
      </c>
      <c r="Q6" s="73"/>
      <c r="R6" s="73" t="s">
        <v>1578</v>
      </c>
      <c r="S6" s="73"/>
    </row>
    <row r="7" spans="1:19" ht="52.9" customHeight="1" x14ac:dyDescent="0.3">
      <c r="A7" s="2">
        <v>2</v>
      </c>
      <c r="B7" s="68" t="s">
        <v>17</v>
      </c>
      <c r="C7" s="79" t="s">
        <v>1452</v>
      </c>
      <c r="D7" s="40" t="s">
        <v>1453</v>
      </c>
      <c r="E7" s="40" t="s">
        <v>457</v>
      </c>
      <c r="F7" s="40">
        <v>1.3</v>
      </c>
      <c r="G7" s="81" t="s">
        <v>65</v>
      </c>
      <c r="H7" s="52" t="s">
        <v>1455</v>
      </c>
      <c r="I7" s="50" t="s">
        <v>717</v>
      </c>
      <c r="J7" s="40">
        <v>2</v>
      </c>
      <c r="K7" s="40">
        <v>3</v>
      </c>
      <c r="L7" s="40">
        <f t="shared" ref="L7:L25" si="0">J7*K7</f>
        <v>6</v>
      </c>
      <c r="M7" s="81" t="s">
        <v>1456</v>
      </c>
      <c r="N7" s="40">
        <v>1</v>
      </c>
      <c r="O7" s="40">
        <v>3</v>
      </c>
      <c r="P7" s="40">
        <f t="shared" ref="P7:P25" si="1">N7*O7</f>
        <v>3</v>
      </c>
      <c r="Q7" s="73"/>
      <c r="R7" s="73" t="s">
        <v>1578</v>
      </c>
      <c r="S7" s="73"/>
    </row>
    <row r="8" spans="1:19" ht="52.9" customHeight="1" x14ac:dyDescent="0.3">
      <c r="A8" s="2">
        <v>3</v>
      </c>
      <c r="B8" s="68" t="s">
        <v>17</v>
      </c>
      <c r="C8" s="79" t="s">
        <v>1457</v>
      </c>
      <c r="D8" s="40" t="s">
        <v>1458</v>
      </c>
      <c r="E8" s="40" t="s">
        <v>457</v>
      </c>
      <c r="F8" s="40">
        <v>4.0999999999999996</v>
      </c>
      <c r="G8" s="81" t="s">
        <v>64</v>
      </c>
      <c r="H8" s="52" t="s">
        <v>1459</v>
      </c>
      <c r="I8" s="50" t="s">
        <v>717</v>
      </c>
      <c r="J8" s="40">
        <v>2</v>
      </c>
      <c r="K8" s="40">
        <v>3</v>
      </c>
      <c r="L8" s="40">
        <f t="shared" si="0"/>
        <v>6</v>
      </c>
      <c r="M8" s="81" t="s">
        <v>1456</v>
      </c>
      <c r="N8" s="40">
        <v>1</v>
      </c>
      <c r="O8" s="40">
        <v>3</v>
      </c>
      <c r="P8" s="40">
        <f t="shared" si="1"/>
        <v>3</v>
      </c>
      <c r="Q8" s="73"/>
      <c r="R8" s="73" t="s">
        <v>1578</v>
      </c>
      <c r="S8" s="73"/>
    </row>
    <row r="9" spans="1:19" ht="52.9" customHeight="1" x14ac:dyDescent="0.3">
      <c r="A9" s="2">
        <v>4</v>
      </c>
      <c r="B9" s="68" t="s">
        <v>17</v>
      </c>
      <c r="C9" s="79" t="s">
        <v>1457</v>
      </c>
      <c r="D9" s="40" t="s">
        <v>1458</v>
      </c>
      <c r="E9" s="40" t="s">
        <v>457</v>
      </c>
      <c r="F9" s="40">
        <v>4.2</v>
      </c>
      <c r="G9" s="81" t="s">
        <v>65</v>
      </c>
      <c r="H9" s="52" t="s">
        <v>1460</v>
      </c>
      <c r="I9" s="50" t="s">
        <v>717</v>
      </c>
      <c r="J9" s="40">
        <v>2</v>
      </c>
      <c r="K9" s="40">
        <v>3</v>
      </c>
      <c r="L9" s="40">
        <f t="shared" si="0"/>
        <v>6</v>
      </c>
      <c r="M9" s="81" t="s">
        <v>1456</v>
      </c>
      <c r="N9" s="40">
        <v>1</v>
      </c>
      <c r="O9" s="40">
        <v>3</v>
      </c>
      <c r="P9" s="40">
        <f t="shared" si="1"/>
        <v>3</v>
      </c>
      <c r="Q9" s="73"/>
      <c r="R9" s="73" t="s">
        <v>1578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1461</v>
      </c>
      <c r="D10" s="40" t="s">
        <v>1462</v>
      </c>
      <c r="E10" s="40" t="s">
        <v>457</v>
      </c>
      <c r="F10" s="40">
        <v>1.3</v>
      </c>
      <c r="G10" s="81" t="s">
        <v>51</v>
      </c>
      <c r="H10" s="52" t="s">
        <v>1463</v>
      </c>
      <c r="I10" s="50" t="s">
        <v>1464</v>
      </c>
      <c r="J10" s="40">
        <v>2</v>
      </c>
      <c r="K10" s="40">
        <v>3</v>
      </c>
      <c r="L10" s="40">
        <f t="shared" si="0"/>
        <v>6</v>
      </c>
      <c r="M10" s="81" t="s">
        <v>1456</v>
      </c>
      <c r="N10" s="40">
        <v>1</v>
      </c>
      <c r="O10" s="40">
        <v>3</v>
      </c>
      <c r="P10" s="40">
        <f t="shared" si="1"/>
        <v>3</v>
      </c>
      <c r="Q10" s="73"/>
      <c r="R10" s="73" t="s">
        <v>1578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1461</v>
      </c>
      <c r="D11" s="40" t="s">
        <v>1462</v>
      </c>
      <c r="E11" s="40" t="s">
        <v>457</v>
      </c>
      <c r="F11" s="40">
        <v>1.3</v>
      </c>
      <c r="G11" s="80" t="s">
        <v>65</v>
      </c>
      <c r="H11" s="52" t="s">
        <v>1465</v>
      </c>
      <c r="I11" s="50" t="s">
        <v>1464</v>
      </c>
      <c r="J11" s="40">
        <v>2</v>
      </c>
      <c r="K11" s="40">
        <v>3</v>
      </c>
      <c r="L11" s="40">
        <f t="shared" si="0"/>
        <v>6</v>
      </c>
      <c r="M11" s="80" t="s">
        <v>1456</v>
      </c>
      <c r="N11" s="40">
        <v>1</v>
      </c>
      <c r="O11" s="40">
        <v>3</v>
      </c>
      <c r="P11" s="40">
        <f t="shared" si="1"/>
        <v>3</v>
      </c>
      <c r="Q11" s="73"/>
      <c r="R11" s="73" t="s">
        <v>1578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1466</v>
      </c>
      <c r="D12" s="40" t="s">
        <v>1467</v>
      </c>
      <c r="E12" s="40" t="s">
        <v>457</v>
      </c>
      <c r="F12" s="2">
        <v>1.2</v>
      </c>
      <c r="G12" s="91" t="s">
        <v>61</v>
      </c>
      <c r="H12" s="52" t="s">
        <v>1468</v>
      </c>
      <c r="I12" s="92" t="s">
        <v>1087</v>
      </c>
      <c r="J12" s="40">
        <v>2</v>
      </c>
      <c r="K12" s="40">
        <v>3</v>
      </c>
      <c r="L12" s="40">
        <f t="shared" si="0"/>
        <v>6</v>
      </c>
      <c r="M12" s="80" t="s">
        <v>1469</v>
      </c>
      <c r="N12" s="40">
        <v>1</v>
      </c>
      <c r="O12" s="40">
        <v>3</v>
      </c>
      <c r="P12" s="40">
        <f t="shared" si="1"/>
        <v>3</v>
      </c>
      <c r="Q12" s="73"/>
      <c r="R12" s="73" t="s">
        <v>1578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1466</v>
      </c>
      <c r="D13" s="40" t="s">
        <v>1467</v>
      </c>
      <c r="E13" s="40" t="s">
        <v>457</v>
      </c>
      <c r="F13" s="40">
        <v>1.3</v>
      </c>
      <c r="G13" s="80" t="s">
        <v>86</v>
      </c>
      <c r="H13" s="52" t="s">
        <v>1470</v>
      </c>
      <c r="I13" s="50" t="s">
        <v>889</v>
      </c>
      <c r="J13" s="40">
        <v>2</v>
      </c>
      <c r="K13" s="40">
        <v>3</v>
      </c>
      <c r="L13" s="40">
        <f t="shared" si="0"/>
        <v>6</v>
      </c>
      <c r="M13" s="80" t="s">
        <v>1471</v>
      </c>
      <c r="N13" s="40">
        <v>1</v>
      </c>
      <c r="O13" s="40">
        <v>3</v>
      </c>
      <c r="P13" s="40">
        <f t="shared" si="1"/>
        <v>3</v>
      </c>
      <c r="Q13" s="82"/>
      <c r="R13" s="73" t="s">
        <v>1578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1466</v>
      </c>
      <c r="D14" s="40" t="s">
        <v>1467</v>
      </c>
      <c r="E14" s="40" t="s">
        <v>457</v>
      </c>
      <c r="F14" s="40">
        <v>1.5</v>
      </c>
      <c r="G14" s="81" t="s">
        <v>64</v>
      </c>
      <c r="H14" s="52" t="s">
        <v>1472</v>
      </c>
      <c r="I14" s="50" t="s">
        <v>1087</v>
      </c>
      <c r="J14" s="40">
        <v>3</v>
      </c>
      <c r="K14" s="40">
        <v>1</v>
      </c>
      <c r="L14" s="40">
        <f t="shared" si="0"/>
        <v>3</v>
      </c>
      <c r="M14" s="81" t="s">
        <v>1473</v>
      </c>
      <c r="N14" s="40">
        <v>2</v>
      </c>
      <c r="O14" s="40">
        <v>1</v>
      </c>
      <c r="P14" s="40">
        <f t="shared" si="1"/>
        <v>2</v>
      </c>
      <c r="Q14" s="73"/>
      <c r="R14" s="73" t="s">
        <v>1578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1466</v>
      </c>
      <c r="D15" s="40" t="s">
        <v>1474</v>
      </c>
      <c r="E15" s="40" t="s">
        <v>457</v>
      </c>
      <c r="F15" s="40">
        <v>1.6</v>
      </c>
      <c r="G15" s="80" t="s">
        <v>65</v>
      </c>
      <c r="H15" s="52" t="s">
        <v>1475</v>
      </c>
      <c r="I15" s="50" t="s">
        <v>717</v>
      </c>
      <c r="J15" s="40">
        <v>3</v>
      </c>
      <c r="K15" s="40">
        <v>1</v>
      </c>
      <c r="L15" s="40">
        <f t="shared" si="0"/>
        <v>3</v>
      </c>
      <c r="M15" s="80" t="s">
        <v>1456</v>
      </c>
      <c r="N15" s="40">
        <v>2</v>
      </c>
      <c r="O15" s="40">
        <v>1</v>
      </c>
      <c r="P15" s="40">
        <f t="shared" si="1"/>
        <v>2</v>
      </c>
      <c r="Q15" s="82"/>
      <c r="R15" s="73" t="s">
        <v>1578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1476</v>
      </c>
      <c r="D16" s="40" t="s">
        <v>1467</v>
      </c>
      <c r="E16" s="40" t="s">
        <v>457</v>
      </c>
      <c r="F16" s="40">
        <v>1.4</v>
      </c>
      <c r="G16" s="80" t="s">
        <v>54</v>
      </c>
      <c r="H16" s="52" t="s">
        <v>1061</v>
      </c>
      <c r="I16" s="50" t="s">
        <v>1473</v>
      </c>
      <c r="J16" s="40">
        <v>2</v>
      </c>
      <c r="K16" s="40">
        <v>2</v>
      </c>
      <c r="L16" s="40">
        <f t="shared" si="0"/>
        <v>4</v>
      </c>
      <c r="M16" s="80" t="s">
        <v>1477</v>
      </c>
      <c r="N16" s="40">
        <v>1</v>
      </c>
      <c r="O16" s="40">
        <v>2</v>
      </c>
      <c r="P16" s="40">
        <f t="shared" si="1"/>
        <v>2</v>
      </c>
      <c r="Q16" s="82"/>
      <c r="R16" s="73" t="s">
        <v>1578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1476</v>
      </c>
      <c r="D17" s="40" t="s">
        <v>1467</v>
      </c>
      <c r="E17" s="40" t="s">
        <v>457</v>
      </c>
      <c r="F17" s="40">
        <v>1.5</v>
      </c>
      <c r="G17" s="80" t="s">
        <v>55</v>
      </c>
      <c r="H17" s="52" t="s">
        <v>1478</v>
      </c>
      <c r="I17" s="50" t="s">
        <v>1087</v>
      </c>
      <c r="J17" s="40">
        <v>3</v>
      </c>
      <c r="K17" s="40">
        <v>3</v>
      </c>
      <c r="L17" s="40">
        <f t="shared" si="0"/>
        <v>9</v>
      </c>
      <c r="M17" s="81" t="s">
        <v>1469</v>
      </c>
      <c r="N17" s="40">
        <v>2</v>
      </c>
      <c r="O17" s="40">
        <v>3</v>
      </c>
      <c r="P17" s="40">
        <f t="shared" si="1"/>
        <v>6</v>
      </c>
      <c r="Q17" s="82"/>
      <c r="R17" s="73" t="s">
        <v>1578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1476</v>
      </c>
      <c r="D18" s="40" t="s">
        <v>1467</v>
      </c>
      <c r="E18" s="40" t="s">
        <v>457</v>
      </c>
      <c r="F18" s="40">
        <v>4.0999999999999996</v>
      </c>
      <c r="G18" s="81" t="s">
        <v>64</v>
      </c>
      <c r="H18" s="52" t="s">
        <v>1472</v>
      </c>
      <c r="I18" s="50" t="s">
        <v>1087</v>
      </c>
      <c r="J18" s="40">
        <v>3</v>
      </c>
      <c r="K18" s="40">
        <v>1</v>
      </c>
      <c r="L18" s="40">
        <f t="shared" si="0"/>
        <v>3</v>
      </c>
      <c r="M18" s="81" t="s">
        <v>1469</v>
      </c>
      <c r="N18" s="40">
        <v>2</v>
      </c>
      <c r="O18" s="40">
        <v>1</v>
      </c>
      <c r="P18" s="40">
        <f t="shared" si="1"/>
        <v>2</v>
      </c>
      <c r="Q18" s="73"/>
      <c r="R18" s="73" t="s">
        <v>1578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1476</v>
      </c>
      <c r="D19" s="40" t="s">
        <v>1467</v>
      </c>
      <c r="E19" s="40" t="s">
        <v>457</v>
      </c>
      <c r="F19" s="40">
        <v>3.2</v>
      </c>
      <c r="G19" s="80" t="s">
        <v>61</v>
      </c>
      <c r="H19" s="52" t="s">
        <v>1468</v>
      </c>
      <c r="I19" s="50" t="s">
        <v>1087</v>
      </c>
      <c r="J19" s="40">
        <v>2</v>
      </c>
      <c r="K19" s="40">
        <v>3</v>
      </c>
      <c r="L19" s="40">
        <f t="shared" si="0"/>
        <v>6</v>
      </c>
      <c r="M19" s="80" t="s">
        <v>1469</v>
      </c>
      <c r="N19" s="40">
        <v>1</v>
      </c>
      <c r="O19" s="40">
        <v>3</v>
      </c>
      <c r="P19" s="40">
        <f t="shared" si="1"/>
        <v>3</v>
      </c>
      <c r="Q19" s="73"/>
      <c r="R19" s="73" t="s">
        <v>1578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1479</v>
      </c>
      <c r="D20" s="40" t="s">
        <v>1467</v>
      </c>
      <c r="E20" s="40" t="s">
        <v>457</v>
      </c>
      <c r="F20" s="2">
        <v>1.4</v>
      </c>
      <c r="G20" s="91" t="s">
        <v>54</v>
      </c>
      <c r="H20" s="52" t="s">
        <v>1480</v>
      </c>
      <c r="I20" s="92" t="s">
        <v>1481</v>
      </c>
      <c r="J20" s="40">
        <v>2</v>
      </c>
      <c r="K20" s="40">
        <v>4</v>
      </c>
      <c r="L20" s="40">
        <f t="shared" si="0"/>
        <v>8</v>
      </c>
      <c r="M20" s="80" t="s">
        <v>1473</v>
      </c>
      <c r="N20" s="40">
        <v>1</v>
      </c>
      <c r="O20" s="40">
        <v>4</v>
      </c>
      <c r="P20" s="40">
        <f t="shared" si="1"/>
        <v>4</v>
      </c>
      <c r="Q20" s="73"/>
      <c r="R20" s="73" t="s">
        <v>1578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1479</v>
      </c>
      <c r="D21" s="40" t="s">
        <v>1063</v>
      </c>
      <c r="E21" s="40" t="s">
        <v>457</v>
      </c>
      <c r="F21" s="40">
        <v>1.4</v>
      </c>
      <c r="G21" s="80" t="s">
        <v>54</v>
      </c>
      <c r="H21" s="52" t="s">
        <v>1064</v>
      </c>
      <c r="I21" s="50" t="s">
        <v>1481</v>
      </c>
      <c r="J21" s="40">
        <v>3</v>
      </c>
      <c r="K21" s="40">
        <v>3</v>
      </c>
      <c r="L21" s="40">
        <f t="shared" si="0"/>
        <v>9</v>
      </c>
      <c r="M21" s="80" t="s">
        <v>1473</v>
      </c>
      <c r="N21" s="40">
        <v>2</v>
      </c>
      <c r="O21" s="40">
        <v>3</v>
      </c>
      <c r="P21" s="40">
        <f t="shared" si="1"/>
        <v>6</v>
      </c>
      <c r="Q21" s="82"/>
      <c r="R21" s="73" t="s">
        <v>1578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1482</v>
      </c>
      <c r="D22" s="40" t="s">
        <v>1467</v>
      </c>
      <c r="E22" s="40" t="s">
        <v>457</v>
      </c>
      <c r="F22" s="40">
        <v>1.1000000000000001</v>
      </c>
      <c r="G22" s="81" t="s">
        <v>51</v>
      </c>
      <c r="H22" s="52" t="s">
        <v>1483</v>
      </c>
      <c r="I22" s="50" t="s">
        <v>1481</v>
      </c>
      <c r="J22" s="40">
        <v>3</v>
      </c>
      <c r="K22" s="40">
        <v>3</v>
      </c>
      <c r="L22" s="40">
        <f t="shared" si="0"/>
        <v>9</v>
      </c>
      <c r="M22" s="81" t="s">
        <v>1473</v>
      </c>
      <c r="N22" s="40">
        <v>2</v>
      </c>
      <c r="O22" s="40">
        <v>3</v>
      </c>
      <c r="P22" s="40">
        <f t="shared" si="1"/>
        <v>6</v>
      </c>
      <c r="Q22" s="73"/>
      <c r="R22" s="73" t="s">
        <v>1578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1482</v>
      </c>
      <c r="D23" s="40" t="s">
        <v>1467</v>
      </c>
      <c r="E23" s="40" t="s">
        <v>1484</v>
      </c>
      <c r="F23" s="40">
        <v>1.5</v>
      </c>
      <c r="G23" s="80" t="s">
        <v>90</v>
      </c>
      <c r="H23" s="52" t="s">
        <v>1485</v>
      </c>
      <c r="I23" s="50" t="s">
        <v>1481</v>
      </c>
      <c r="J23" s="40">
        <v>3</v>
      </c>
      <c r="K23" s="40">
        <v>3</v>
      </c>
      <c r="L23" s="40">
        <f t="shared" si="0"/>
        <v>9</v>
      </c>
      <c r="M23" s="80" t="s">
        <v>1486</v>
      </c>
      <c r="N23" s="40">
        <v>3</v>
      </c>
      <c r="O23" s="40">
        <v>2</v>
      </c>
      <c r="P23" s="40">
        <f t="shared" si="1"/>
        <v>6</v>
      </c>
      <c r="Q23" s="82"/>
      <c r="R23" s="73" t="s">
        <v>1578</v>
      </c>
      <c r="S23" s="73"/>
    </row>
    <row r="24" spans="1:19" ht="52.9" customHeight="1" x14ac:dyDescent="0.3">
      <c r="A24" s="2">
        <v>17</v>
      </c>
      <c r="B24" s="74" t="s">
        <v>202</v>
      </c>
      <c r="C24" s="79" t="s">
        <v>1482</v>
      </c>
      <c r="D24" s="40" t="s">
        <v>1467</v>
      </c>
      <c r="E24" s="40" t="s">
        <v>1487</v>
      </c>
      <c r="F24" s="40">
        <v>1.1000000000000001</v>
      </c>
      <c r="G24" s="81" t="s">
        <v>74</v>
      </c>
      <c r="H24" s="52" t="s">
        <v>1488</v>
      </c>
      <c r="I24" s="50" t="s">
        <v>1481</v>
      </c>
      <c r="J24" s="40">
        <v>3</v>
      </c>
      <c r="K24" s="40">
        <v>2</v>
      </c>
      <c r="L24" s="40">
        <f t="shared" si="0"/>
        <v>6</v>
      </c>
      <c r="M24" s="81" t="s">
        <v>1489</v>
      </c>
      <c r="N24" s="40">
        <v>2</v>
      </c>
      <c r="O24" s="40">
        <v>2</v>
      </c>
      <c r="P24" s="40">
        <f t="shared" si="1"/>
        <v>4</v>
      </c>
      <c r="Q24" s="73"/>
      <c r="R24" s="73" t="s">
        <v>1578</v>
      </c>
      <c r="S24" s="73"/>
    </row>
    <row r="25" spans="1:19" ht="52.9" customHeight="1" x14ac:dyDescent="0.3">
      <c r="A25" s="2">
        <v>18</v>
      </c>
      <c r="B25" s="74" t="s">
        <v>202</v>
      </c>
      <c r="C25" s="79" t="s">
        <v>1482</v>
      </c>
      <c r="D25" s="40" t="s">
        <v>1467</v>
      </c>
      <c r="E25" s="40" t="s">
        <v>457</v>
      </c>
      <c r="F25" s="40">
        <v>6.3</v>
      </c>
      <c r="G25" s="80" t="s">
        <v>82</v>
      </c>
      <c r="H25" s="52" t="s">
        <v>1490</v>
      </c>
      <c r="I25" s="50" t="s">
        <v>1491</v>
      </c>
      <c r="J25" s="40">
        <v>4</v>
      </c>
      <c r="K25" s="40">
        <v>2</v>
      </c>
      <c r="L25" s="40">
        <f t="shared" si="0"/>
        <v>8</v>
      </c>
      <c r="M25" s="80" t="s">
        <v>1492</v>
      </c>
      <c r="N25" s="40">
        <v>4</v>
      </c>
      <c r="O25" s="40">
        <v>1</v>
      </c>
      <c r="P25" s="40">
        <f t="shared" si="1"/>
        <v>4</v>
      </c>
      <c r="Q25" s="82"/>
      <c r="R25" s="73" t="s">
        <v>1578</v>
      </c>
      <c r="S25" s="73"/>
    </row>
    <row r="26" spans="1:19" ht="52.9" customHeight="1" x14ac:dyDescent="0.3">
      <c r="A26" s="2"/>
      <c r="B26" s="74"/>
      <c r="C26" s="79"/>
      <c r="D26" s="40"/>
      <c r="E26" s="40"/>
      <c r="F26" s="40"/>
      <c r="G26" s="80"/>
      <c r="H26" s="50"/>
      <c r="I26" s="50"/>
      <c r="J26" s="40">
        <v>3</v>
      </c>
      <c r="K26" s="40">
        <v>2</v>
      </c>
      <c r="L26" s="40"/>
      <c r="M26" s="80"/>
      <c r="N26" s="40">
        <v>2</v>
      </c>
      <c r="O26" s="40">
        <v>2</v>
      </c>
      <c r="P26" s="40"/>
      <c r="Q26" s="82"/>
      <c r="R26" s="73"/>
      <c r="S26" s="73"/>
    </row>
    <row r="27" spans="1:19" ht="52.9" customHeight="1" x14ac:dyDescent="0.3">
      <c r="A27" s="2"/>
      <c r="B27" s="74"/>
      <c r="C27" s="79"/>
      <c r="D27" s="40"/>
      <c r="E27" s="40"/>
      <c r="F27" s="40"/>
      <c r="G27" s="80"/>
      <c r="H27" s="52"/>
      <c r="I27" s="50"/>
      <c r="J27" s="40">
        <v>3</v>
      </c>
      <c r="K27" s="40">
        <v>2</v>
      </c>
      <c r="L27" s="40"/>
      <c r="M27" s="81"/>
      <c r="N27" s="40">
        <v>2</v>
      </c>
      <c r="O27" s="40">
        <v>2</v>
      </c>
      <c r="P27" s="40"/>
      <c r="Q27" s="82"/>
      <c r="R27" s="73"/>
      <c r="S27" s="73"/>
    </row>
    <row r="28" spans="1:19" ht="52.9" customHeight="1" x14ac:dyDescent="0.3">
      <c r="A28" s="2"/>
      <c r="B28" s="74"/>
      <c r="C28" s="79"/>
      <c r="D28" s="40"/>
      <c r="E28" s="40"/>
      <c r="F28" s="40"/>
      <c r="G28" s="81"/>
      <c r="H28" s="52"/>
      <c r="I28" s="50"/>
      <c r="J28" s="40"/>
      <c r="K28" s="40"/>
      <c r="L28" s="40"/>
      <c r="M28" s="81"/>
      <c r="N28" s="40"/>
      <c r="O28" s="40"/>
      <c r="P28" s="40"/>
      <c r="Q28" s="82"/>
      <c r="R28" s="73"/>
      <c r="S28" s="73"/>
    </row>
    <row r="29" spans="1:19" ht="25.15" customHeight="1" x14ac:dyDescent="0.3">
      <c r="A29" s="593" t="s">
        <v>184</v>
      </c>
      <c r="B29" s="594"/>
      <c r="C29" s="595"/>
      <c r="D29" s="602" t="s">
        <v>185</v>
      </c>
      <c r="E29" s="603"/>
      <c r="F29" s="604" t="s">
        <v>1493</v>
      </c>
      <c r="G29" s="605"/>
      <c r="H29" s="605"/>
      <c r="I29" s="605"/>
      <c r="J29" s="605"/>
      <c r="K29" s="605"/>
      <c r="L29" s="605"/>
      <c r="M29" s="606"/>
      <c r="N29" s="47" t="s">
        <v>186</v>
      </c>
      <c r="O29" s="48" t="s">
        <v>1572</v>
      </c>
      <c r="P29" s="48"/>
      <c r="Q29" s="48"/>
      <c r="R29" s="48"/>
      <c r="S29" s="49"/>
    </row>
    <row r="30" spans="1:19" ht="25.15" customHeight="1" x14ac:dyDescent="0.3">
      <c r="A30" s="596"/>
      <c r="B30" s="597"/>
      <c r="C30" s="598"/>
      <c r="D30" s="602" t="s">
        <v>187</v>
      </c>
      <c r="E30" s="603"/>
      <c r="F30" s="604" t="s">
        <v>1493</v>
      </c>
      <c r="G30" s="605"/>
      <c r="H30" s="605"/>
      <c r="I30" s="605"/>
      <c r="J30" s="605"/>
      <c r="K30" s="605"/>
      <c r="L30" s="605"/>
      <c r="M30" s="606"/>
      <c r="N30" s="47" t="s">
        <v>186</v>
      </c>
      <c r="O30" s="48" t="s">
        <v>1573</v>
      </c>
      <c r="P30" s="48"/>
      <c r="Q30" s="48"/>
      <c r="R30" s="48"/>
      <c r="S30" s="49"/>
    </row>
    <row r="31" spans="1:19" ht="25.15" customHeight="1" x14ac:dyDescent="0.3">
      <c r="A31" s="596"/>
      <c r="B31" s="597"/>
      <c r="C31" s="598"/>
      <c r="D31" s="602" t="s">
        <v>129</v>
      </c>
      <c r="E31" s="603"/>
      <c r="F31" s="604" t="s">
        <v>1569</v>
      </c>
      <c r="G31" s="605"/>
      <c r="H31" s="605"/>
      <c r="I31" s="605"/>
      <c r="J31" s="605"/>
      <c r="K31" s="605"/>
      <c r="L31" s="605"/>
      <c r="M31" s="606"/>
      <c r="N31" s="47" t="s">
        <v>186</v>
      </c>
      <c r="O31" s="48" t="s">
        <v>1574</v>
      </c>
      <c r="P31" s="48"/>
      <c r="Q31" s="48"/>
      <c r="R31" s="48"/>
      <c r="S31" s="49"/>
    </row>
    <row r="32" spans="1:19" ht="25.15" customHeight="1" x14ac:dyDescent="0.3">
      <c r="A32" s="596"/>
      <c r="B32" s="597"/>
      <c r="C32" s="598"/>
      <c r="D32" s="602" t="s">
        <v>188</v>
      </c>
      <c r="E32" s="603"/>
      <c r="F32" s="604" t="s">
        <v>1496</v>
      </c>
      <c r="G32" s="605"/>
      <c r="H32" s="605"/>
      <c r="I32" s="605"/>
      <c r="J32" s="605"/>
      <c r="K32" s="605"/>
      <c r="L32" s="605"/>
      <c r="M32" s="606"/>
      <c r="N32" s="47" t="s">
        <v>186</v>
      </c>
      <c r="O32" s="48" t="s">
        <v>1570</v>
      </c>
      <c r="P32" s="48"/>
      <c r="Q32" s="48"/>
      <c r="R32" s="48"/>
      <c r="S32" s="49"/>
    </row>
    <row r="33" spans="1:19" ht="25.15" customHeight="1" x14ac:dyDescent="0.3">
      <c r="A33" s="599"/>
      <c r="B33" s="600"/>
      <c r="C33" s="601"/>
      <c r="D33" s="602" t="s">
        <v>189</v>
      </c>
      <c r="E33" s="603"/>
      <c r="F33" s="604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1581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6">
        <v>1</v>
      </c>
      <c r="B6" s="108" t="s">
        <v>226</v>
      </c>
      <c r="C6" s="78" t="s">
        <v>1584</v>
      </c>
      <c r="D6" s="40" t="s">
        <v>1585</v>
      </c>
      <c r="E6" s="40"/>
      <c r="F6" s="70">
        <v>1.3</v>
      </c>
      <c r="G6" s="78" t="s">
        <v>1586</v>
      </c>
      <c r="H6" s="52" t="s">
        <v>1587</v>
      </c>
      <c r="I6" s="71" t="s">
        <v>1588</v>
      </c>
      <c r="J6" s="113">
        <v>3</v>
      </c>
      <c r="K6" s="113">
        <v>1</v>
      </c>
      <c r="L6" s="70">
        <f t="shared" ref="L6:L10" si="0">J6*K6</f>
        <v>3</v>
      </c>
      <c r="M6" s="71" t="s">
        <v>1589</v>
      </c>
      <c r="N6" s="70">
        <v>1</v>
      </c>
      <c r="O6" s="70">
        <v>1</v>
      </c>
      <c r="P6" s="70">
        <f t="shared" ref="P6:P10" si="1">N6*O6</f>
        <v>1</v>
      </c>
      <c r="Q6" s="70"/>
      <c r="R6" s="40"/>
      <c r="S6" s="40"/>
    </row>
    <row r="7" spans="1:19" ht="52.9" customHeight="1" x14ac:dyDescent="0.3">
      <c r="A7" s="2">
        <v>2</v>
      </c>
      <c r="B7" s="68" t="s">
        <v>226</v>
      </c>
      <c r="C7" s="82" t="s">
        <v>1590</v>
      </c>
      <c r="D7" s="40"/>
      <c r="E7" s="40" t="s">
        <v>1591</v>
      </c>
      <c r="F7" s="40">
        <v>2.1</v>
      </c>
      <c r="G7" s="57" t="s">
        <v>1309</v>
      </c>
      <c r="H7" s="52" t="s">
        <v>1592</v>
      </c>
      <c r="I7" s="50" t="s">
        <v>1593</v>
      </c>
      <c r="J7" s="40">
        <v>1</v>
      </c>
      <c r="K7" s="40">
        <v>4</v>
      </c>
      <c r="L7" s="70">
        <f t="shared" si="0"/>
        <v>4</v>
      </c>
      <c r="M7" s="52" t="s">
        <v>1594</v>
      </c>
      <c r="N7" s="40">
        <v>1</v>
      </c>
      <c r="O7" s="40">
        <v>4</v>
      </c>
      <c r="P7" s="70">
        <f t="shared" si="1"/>
        <v>4</v>
      </c>
      <c r="Q7" s="70"/>
      <c r="R7" s="73"/>
      <c r="S7" s="73"/>
    </row>
    <row r="8" spans="1:19" ht="52.9" customHeight="1" x14ac:dyDescent="0.3">
      <c r="A8" s="2">
        <v>3</v>
      </c>
      <c r="B8" s="74" t="s">
        <v>226</v>
      </c>
      <c r="C8" s="82" t="s">
        <v>1595</v>
      </c>
      <c r="D8" s="40"/>
      <c r="E8" s="40" t="s">
        <v>1591</v>
      </c>
      <c r="F8" s="40">
        <v>6.1</v>
      </c>
      <c r="G8" s="57" t="s">
        <v>1596</v>
      </c>
      <c r="H8" s="95" t="s">
        <v>1597</v>
      </c>
      <c r="I8" s="50" t="s">
        <v>1598</v>
      </c>
      <c r="J8" s="40">
        <v>3</v>
      </c>
      <c r="K8" s="40">
        <v>1</v>
      </c>
      <c r="L8" s="70">
        <f t="shared" si="0"/>
        <v>3</v>
      </c>
      <c r="M8" s="52" t="s">
        <v>1599</v>
      </c>
      <c r="N8" s="40">
        <v>1</v>
      </c>
      <c r="O8" s="40">
        <v>1</v>
      </c>
      <c r="P8" s="70">
        <f t="shared" si="1"/>
        <v>1</v>
      </c>
      <c r="Q8" s="70"/>
      <c r="R8" s="73"/>
      <c r="S8" s="73"/>
    </row>
    <row r="9" spans="1:19" ht="52.9" customHeight="1" x14ac:dyDescent="0.3">
      <c r="A9" s="2">
        <v>4</v>
      </c>
      <c r="B9" s="74" t="s">
        <v>226</v>
      </c>
      <c r="C9" s="114" t="s">
        <v>1600</v>
      </c>
      <c r="D9" s="40"/>
      <c r="E9" s="40"/>
      <c r="F9" s="40">
        <v>6.6</v>
      </c>
      <c r="G9" s="57" t="s">
        <v>90</v>
      </c>
      <c r="H9" s="52" t="s">
        <v>1601</v>
      </c>
      <c r="I9" s="50" t="s">
        <v>1602</v>
      </c>
      <c r="J9" s="40">
        <v>1</v>
      </c>
      <c r="K9" s="40">
        <v>4</v>
      </c>
      <c r="L9" s="70">
        <f t="shared" si="0"/>
        <v>4</v>
      </c>
      <c r="M9" s="95" t="s">
        <v>1603</v>
      </c>
      <c r="N9" s="40">
        <v>1</v>
      </c>
      <c r="O9" s="40">
        <v>4</v>
      </c>
      <c r="P9" s="70">
        <f t="shared" si="1"/>
        <v>4</v>
      </c>
      <c r="Q9" s="82"/>
      <c r="R9" s="73"/>
      <c r="S9" s="73"/>
    </row>
    <row r="10" spans="1:19" ht="52.9" customHeight="1" x14ac:dyDescent="0.3">
      <c r="A10" s="2">
        <v>5</v>
      </c>
      <c r="B10" s="74" t="s">
        <v>226</v>
      </c>
      <c r="C10" s="114" t="s">
        <v>1604</v>
      </c>
      <c r="D10" s="40"/>
      <c r="E10" s="40"/>
      <c r="F10" s="40">
        <v>7.1</v>
      </c>
      <c r="G10" s="57" t="s">
        <v>1605</v>
      </c>
      <c r="H10" s="52" t="s">
        <v>1606</v>
      </c>
      <c r="I10" s="50" t="s">
        <v>1607</v>
      </c>
      <c r="J10" s="40">
        <v>2</v>
      </c>
      <c r="K10" s="40">
        <v>1</v>
      </c>
      <c r="L10" s="70">
        <f t="shared" si="0"/>
        <v>2</v>
      </c>
      <c r="M10" s="52" t="s">
        <v>1608</v>
      </c>
      <c r="N10" s="40">
        <v>1</v>
      </c>
      <c r="O10" s="40">
        <v>1</v>
      </c>
      <c r="P10" s="70">
        <f t="shared" si="1"/>
        <v>1</v>
      </c>
      <c r="Q10" s="82"/>
      <c r="R10" s="73"/>
      <c r="S10" s="73"/>
    </row>
    <row r="11" spans="1:19" ht="52.9" customHeight="1" x14ac:dyDescent="0.3">
      <c r="A11" s="2">
        <v>6</v>
      </c>
      <c r="B11" s="74"/>
      <c r="C11" s="79"/>
      <c r="D11" s="40"/>
      <c r="E11" s="40"/>
      <c r="F11" s="40"/>
      <c r="G11" s="81"/>
      <c r="H11" s="52"/>
      <c r="I11" s="50"/>
      <c r="J11" s="40"/>
      <c r="K11" s="40"/>
      <c r="L11" s="40"/>
      <c r="M11" s="81"/>
      <c r="N11" s="40"/>
      <c r="O11" s="40"/>
      <c r="P11" s="40"/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0"/>
      <c r="E12" s="40"/>
      <c r="F12" s="40"/>
      <c r="G12" s="80"/>
      <c r="H12" s="50"/>
      <c r="I12" s="50"/>
      <c r="J12" s="40"/>
      <c r="K12" s="40"/>
      <c r="L12" s="40"/>
      <c r="M12" s="80"/>
      <c r="N12" s="40"/>
      <c r="O12" s="40"/>
      <c r="P12" s="40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0"/>
      <c r="E13" s="40"/>
      <c r="F13" s="2"/>
      <c r="G13" s="91"/>
      <c r="H13" s="92"/>
      <c r="I13" s="92"/>
      <c r="J13" s="2"/>
      <c r="K13" s="40"/>
      <c r="L13" s="40"/>
      <c r="M13" s="80"/>
      <c r="N13" s="40"/>
      <c r="O13" s="40"/>
      <c r="P13" s="40"/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0"/>
      <c r="E14" s="40"/>
      <c r="F14" s="40"/>
      <c r="G14" s="80"/>
      <c r="H14" s="50"/>
      <c r="I14" s="50"/>
      <c r="J14" s="40"/>
      <c r="K14" s="40"/>
      <c r="L14" s="40"/>
      <c r="M14" s="80"/>
      <c r="N14" s="40"/>
      <c r="O14" s="40"/>
      <c r="P14" s="40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0"/>
      <c r="E15" s="40"/>
      <c r="F15" s="40"/>
      <c r="G15" s="81"/>
      <c r="H15" s="52"/>
      <c r="I15" s="50"/>
      <c r="J15" s="40"/>
      <c r="K15" s="40"/>
      <c r="L15" s="40"/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sqref="A1:S24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1630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4">
        <v>1</v>
      </c>
      <c r="B6" s="53" t="s">
        <v>17</v>
      </c>
      <c r="C6" s="53" t="s">
        <v>1609</v>
      </c>
      <c r="D6" s="116" t="s">
        <v>1610</v>
      </c>
      <c r="E6" s="54" t="s">
        <v>279</v>
      </c>
      <c r="F6" s="40">
        <v>1.3</v>
      </c>
      <c r="G6" s="80" t="s">
        <v>53</v>
      </c>
      <c r="H6" s="80" t="s">
        <v>1611</v>
      </c>
      <c r="I6" s="50" t="s">
        <v>1612</v>
      </c>
      <c r="J6" s="40">
        <v>1</v>
      </c>
      <c r="K6" s="40">
        <v>4</v>
      </c>
      <c r="L6" s="40">
        <v>4</v>
      </c>
      <c r="M6" s="50" t="s">
        <v>1613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" customHeight="1" x14ac:dyDescent="0.3">
      <c r="A7" s="54">
        <v>2</v>
      </c>
      <c r="B7" s="53" t="s">
        <v>226</v>
      </c>
      <c r="C7" s="53" t="s">
        <v>1614</v>
      </c>
      <c r="D7" s="116" t="s">
        <v>192</v>
      </c>
      <c r="E7" s="54" t="s">
        <v>279</v>
      </c>
      <c r="F7" s="40">
        <v>7.1</v>
      </c>
      <c r="G7" s="80" t="s">
        <v>84</v>
      </c>
      <c r="H7" s="80" t="s">
        <v>1615</v>
      </c>
      <c r="I7" s="50" t="s">
        <v>1612</v>
      </c>
      <c r="J7" s="40">
        <v>1</v>
      </c>
      <c r="K7" s="40">
        <v>2</v>
      </c>
      <c r="L7" s="40">
        <v>2</v>
      </c>
      <c r="M7" s="50" t="s">
        <v>1616</v>
      </c>
      <c r="N7" s="40">
        <v>1</v>
      </c>
      <c r="O7" s="40">
        <v>1</v>
      </c>
      <c r="P7" s="40">
        <v>1</v>
      </c>
      <c r="Q7" s="73"/>
      <c r="R7" s="73"/>
      <c r="S7" s="73"/>
    </row>
    <row r="8" spans="1:19" ht="52.9" customHeight="1" x14ac:dyDescent="0.3">
      <c r="A8" s="54">
        <v>3</v>
      </c>
      <c r="B8" s="53" t="s">
        <v>227</v>
      </c>
      <c r="C8" s="53" t="s">
        <v>1617</v>
      </c>
      <c r="D8" s="116" t="s">
        <v>192</v>
      </c>
      <c r="E8" s="54" t="s">
        <v>279</v>
      </c>
      <c r="F8" s="40">
        <v>7.2</v>
      </c>
      <c r="G8" s="80" t="s">
        <v>85</v>
      </c>
      <c r="H8" s="80" t="s">
        <v>1615</v>
      </c>
      <c r="I8" s="50" t="s">
        <v>1612</v>
      </c>
      <c r="J8" s="40">
        <v>1</v>
      </c>
      <c r="K8" s="40">
        <v>1</v>
      </c>
      <c r="L8" s="40">
        <v>1</v>
      </c>
      <c r="M8" s="50" t="s">
        <v>1616</v>
      </c>
      <c r="N8" s="40">
        <v>1</v>
      </c>
      <c r="O8" s="40">
        <v>1</v>
      </c>
      <c r="P8" s="40">
        <v>1</v>
      </c>
      <c r="Q8" s="73"/>
      <c r="R8" s="73"/>
      <c r="S8" s="73"/>
    </row>
    <row r="9" spans="1:19" ht="52.9" customHeight="1" x14ac:dyDescent="0.3">
      <c r="A9" s="54">
        <v>4</v>
      </c>
      <c r="B9" s="53" t="s">
        <v>227</v>
      </c>
      <c r="C9" s="53" t="s">
        <v>1618</v>
      </c>
      <c r="D9" s="116" t="s">
        <v>192</v>
      </c>
      <c r="E9" s="54" t="s">
        <v>279</v>
      </c>
      <c r="F9" s="40">
        <v>2.1</v>
      </c>
      <c r="G9" s="80" t="s">
        <v>57</v>
      </c>
      <c r="H9" s="80" t="s">
        <v>1619</v>
      </c>
      <c r="I9" s="50" t="s">
        <v>1612</v>
      </c>
      <c r="J9" s="40">
        <v>1</v>
      </c>
      <c r="K9" s="40">
        <v>3</v>
      </c>
      <c r="L9" s="40">
        <v>3</v>
      </c>
      <c r="M9" s="50" t="s">
        <v>1620</v>
      </c>
      <c r="N9" s="40">
        <v>1</v>
      </c>
      <c r="O9" s="40">
        <v>1</v>
      </c>
      <c r="P9" s="40">
        <v>1</v>
      </c>
      <c r="Q9" s="73"/>
      <c r="R9" s="73"/>
      <c r="S9" s="73"/>
    </row>
    <row r="10" spans="1:19" ht="52.9" customHeight="1" x14ac:dyDescent="0.3">
      <c r="A10" s="54">
        <v>5</v>
      </c>
      <c r="B10" s="53" t="s">
        <v>202</v>
      </c>
      <c r="C10" s="53" t="s">
        <v>1621</v>
      </c>
      <c r="D10" s="116" t="s">
        <v>192</v>
      </c>
      <c r="E10" s="54" t="s">
        <v>279</v>
      </c>
      <c r="F10" s="40">
        <v>1.1000000000000001</v>
      </c>
      <c r="G10" s="80" t="s">
        <v>51</v>
      </c>
      <c r="H10" s="80" t="s">
        <v>1622</v>
      </c>
      <c r="I10" s="50" t="s">
        <v>1612</v>
      </c>
      <c r="J10" s="40">
        <v>1</v>
      </c>
      <c r="K10" s="40">
        <v>4</v>
      </c>
      <c r="L10" s="40">
        <v>4</v>
      </c>
      <c r="M10" s="50" t="s">
        <v>687</v>
      </c>
      <c r="N10" s="40">
        <v>1</v>
      </c>
      <c r="O10" s="40">
        <v>1</v>
      </c>
      <c r="P10" s="40">
        <v>1</v>
      </c>
      <c r="Q10" s="73"/>
      <c r="R10" s="73"/>
      <c r="S10" s="73"/>
    </row>
    <row r="11" spans="1:19" ht="52.9" customHeight="1" x14ac:dyDescent="0.3">
      <c r="A11" s="2">
        <v>6</v>
      </c>
      <c r="B11" s="53" t="s">
        <v>202</v>
      </c>
      <c r="C11" s="53" t="s">
        <v>620</v>
      </c>
      <c r="D11" s="54" t="s">
        <v>279</v>
      </c>
      <c r="E11" s="54" t="s">
        <v>279</v>
      </c>
      <c r="F11" s="40">
        <v>1.4</v>
      </c>
      <c r="G11" s="80" t="s">
        <v>54</v>
      </c>
      <c r="H11" s="80" t="s">
        <v>1623</v>
      </c>
      <c r="I11" s="50" t="s">
        <v>1612</v>
      </c>
      <c r="J11" s="40">
        <v>1</v>
      </c>
      <c r="K11" s="40">
        <v>3</v>
      </c>
      <c r="L11" s="40">
        <v>3</v>
      </c>
      <c r="M11" s="50" t="s">
        <v>687</v>
      </c>
      <c r="N11" s="40">
        <v>1</v>
      </c>
      <c r="O11" s="40">
        <v>1</v>
      </c>
      <c r="P11" s="40">
        <v>1</v>
      </c>
      <c r="Q11" s="73"/>
      <c r="R11" s="73"/>
      <c r="S11" s="73"/>
    </row>
    <row r="12" spans="1:19" ht="52.9" customHeight="1" x14ac:dyDescent="0.3">
      <c r="A12" s="2">
        <v>7</v>
      </c>
      <c r="B12" s="53" t="s">
        <v>202</v>
      </c>
      <c r="C12" s="53" t="s">
        <v>1624</v>
      </c>
      <c r="D12" s="116" t="s">
        <v>192</v>
      </c>
      <c r="E12" s="54" t="s">
        <v>279</v>
      </c>
      <c r="F12" s="40">
        <v>6.7</v>
      </c>
      <c r="G12" s="80" t="s">
        <v>94</v>
      </c>
      <c r="H12" s="80" t="s">
        <v>1625</v>
      </c>
      <c r="I12" s="50" t="s">
        <v>1612</v>
      </c>
      <c r="J12" s="40">
        <v>2</v>
      </c>
      <c r="K12" s="40">
        <v>3</v>
      </c>
      <c r="L12" s="40">
        <v>6</v>
      </c>
      <c r="M12" s="50" t="s">
        <v>1626</v>
      </c>
      <c r="N12" s="40">
        <v>1</v>
      </c>
      <c r="O12" s="40">
        <v>1</v>
      </c>
      <c r="P12" s="40">
        <v>1</v>
      </c>
      <c r="Q12" s="73"/>
      <c r="R12" s="73"/>
      <c r="S12" s="73"/>
    </row>
    <row r="13" spans="1:19" ht="52.9" customHeight="1" x14ac:dyDescent="0.3">
      <c r="A13" s="2">
        <v>8</v>
      </c>
      <c r="B13" s="53" t="s">
        <v>202</v>
      </c>
      <c r="C13" s="53" t="s">
        <v>1627</v>
      </c>
      <c r="D13" s="54" t="s">
        <v>279</v>
      </c>
      <c r="E13" s="54" t="s">
        <v>279</v>
      </c>
      <c r="F13" s="40">
        <v>3.2</v>
      </c>
      <c r="G13" s="80" t="s">
        <v>61</v>
      </c>
      <c r="H13" s="80" t="s">
        <v>1628</v>
      </c>
      <c r="I13" s="50" t="s">
        <v>1612</v>
      </c>
      <c r="J13" s="40">
        <v>2</v>
      </c>
      <c r="K13" s="40">
        <v>3</v>
      </c>
      <c r="L13" s="40">
        <v>6</v>
      </c>
      <c r="M13" s="50" t="s">
        <v>1629</v>
      </c>
      <c r="N13" s="40">
        <v>1</v>
      </c>
      <c r="O13" s="40">
        <v>1</v>
      </c>
      <c r="P13" s="40">
        <v>1</v>
      </c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0"/>
      <c r="E14" s="40"/>
      <c r="F14" s="40"/>
      <c r="G14" s="80"/>
      <c r="H14" s="50"/>
      <c r="I14" s="50"/>
      <c r="J14" s="40"/>
      <c r="K14" s="40"/>
      <c r="L14" s="40"/>
      <c r="M14" s="80"/>
      <c r="N14" s="40"/>
      <c r="O14" s="40"/>
      <c r="P14" s="40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0"/>
      <c r="E15" s="40"/>
      <c r="F15" s="40"/>
      <c r="G15" s="81"/>
      <c r="H15" s="52"/>
      <c r="I15" s="50"/>
      <c r="J15" s="40"/>
      <c r="K15" s="40"/>
      <c r="L15" s="40"/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1666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6">
        <v>1</v>
      </c>
      <c r="B6" s="135" t="s">
        <v>17</v>
      </c>
      <c r="C6" s="136" t="s">
        <v>1649</v>
      </c>
      <c r="D6" s="133" t="s">
        <v>392</v>
      </c>
      <c r="E6" s="133" t="s">
        <v>1297</v>
      </c>
      <c r="F6" s="40">
        <v>1.3</v>
      </c>
      <c r="G6" s="80" t="s">
        <v>53</v>
      </c>
      <c r="H6" s="52" t="s">
        <v>1650</v>
      </c>
      <c r="I6" s="50" t="s">
        <v>1579</v>
      </c>
      <c r="J6" s="40">
        <v>3</v>
      </c>
      <c r="K6" s="40">
        <v>4</v>
      </c>
      <c r="L6" s="40">
        <v>12</v>
      </c>
      <c r="M6" s="95" t="s">
        <v>176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" customHeight="1" x14ac:dyDescent="0.3">
      <c r="A7" s="2">
        <v>2</v>
      </c>
      <c r="B7" s="135" t="s">
        <v>226</v>
      </c>
      <c r="C7" s="136" t="s">
        <v>1651</v>
      </c>
      <c r="D7" s="136" t="s">
        <v>1652</v>
      </c>
      <c r="E7" s="133" t="s">
        <v>1297</v>
      </c>
      <c r="F7" s="40">
        <v>1.3</v>
      </c>
      <c r="G7" s="80" t="s">
        <v>53</v>
      </c>
      <c r="H7" s="52" t="s">
        <v>1653</v>
      </c>
      <c r="I7" s="50" t="s">
        <v>1579</v>
      </c>
      <c r="J7" s="40">
        <v>3</v>
      </c>
      <c r="K7" s="40">
        <v>4</v>
      </c>
      <c r="L7" s="40">
        <v>12</v>
      </c>
      <c r="M7" s="95" t="s">
        <v>176</v>
      </c>
      <c r="N7" s="40">
        <v>1</v>
      </c>
      <c r="O7" s="40">
        <v>1</v>
      </c>
      <c r="P7" s="40">
        <v>1</v>
      </c>
      <c r="Q7" s="73"/>
      <c r="R7" s="73"/>
      <c r="S7" s="73"/>
    </row>
    <row r="8" spans="1:19" ht="52.9" customHeight="1" x14ac:dyDescent="0.3">
      <c r="A8" s="2">
        <v>3</v>
      </c>
      <c r="B8" s="135" t="s">
        <v>226</v>
      </c>
      <c r="C8" s="136" t="s">
        <v>1654</v>
      </c>
      <c r="D8" s="136" t="s">
        <v>192</v>
      </c>
      <c r="E8" s="133" t="s">
        <v>1297</v>
      </c>
      <c r="F8" s="40">
        <v>7.1</v>
      </c>
      <c r="G8" s="81" t="s">
        <v>414</v>
      </c>
      <c r="H8" s="52" t="s">
        <v>1655</v>
      </c>
      <c r="I8" s="50" t="s">
        <v>1579</v>
      </c>
      <c r="J8" s="40">
        <v>1</v>
      </c>
      <c r="K8" s="40">
        <v>1</v>
      </c>
      <c r="L8" s="40">
        <v>12</v>
      </c>
      <c r="M8" s="95" t="s">
        <v>1656</v>
      </c>
      <c r="N8" s="40">
        <v>1</v>
      </c>
      <c r="O8" s="40">
        <v>1</v>
      </c>
      <c r="P8" s="40">
        <v>1</v>
      </c>
      <c r="Q8" s="73"/>
      <c r="R8" s="73"/>
      <c r="S8" s="73"/>
    </row>
    <row r="9" spans="1:19" ht="52.9" customHeight="1" x14ac:dyDescent="0.3">
      <c r="A9" s="2">
        <v>4</v>
      </c>
      <c r="B9" s="135" t="s">
        <v>227</v>
      </c>
      <c r="C9" s="136" t="s">
        <v>1657</v>
      </c>
      <c r="D9" s="136" t="s">
        <v>192</v>
      </c>
      <c r="E9" s="133" t="s">
        <v>1297</v>
      </c>
      <c r="F9" s="40">
        <v>2.1</v>
      </c>
      <c r="G9" s="81" t="s">
        <v>57</v>
      </c>
      <c r="H9" s="52" t="s">
        <v>371</v>
      </c>
      <c r="I9" s="50" t="s">
        <v>1579</v>
      </c>
      <c r="J9" s="40">
        <v>3</v>
      </c>
      <c r="K9" s="40">
        <v>4</v>
      </c>
      <c r="L9" s="40">
        <v>12</v>
      </c>
      <c r="M9" s="52" t="s">
        <v>1658</v>
      </c>
      <c r="N9" s="40">
        <v>1</v>
      </c>
      <c r="O9" s="40">
        <v>1</v>
      </c>
      <c r="P9" s="40">
        <v>1</v>
      </c>
      <c r="Q9" s="73"/>
      <c r="R9" s="73"/>
      <c r="S9" s="73"/>
    </row>
    <row r="10" spans="1:19" ht="52.9" customHeight="1" x14ac:dyDescent="0.3">
      <c r="A10" s="2">
        <v>5</v>
      </c>
      <c r="B10" s="135" t="s">
        <v>202</v>
      </c>
      <c r="C10" s="136" t="s">
        <v>1659</v>
      </c>
      <c r="D10" s="136" t="s">
        <v>1660</v>
      </c>
      <c r="E10" s="133" t="s">
        <v>1297</v>
      </c>
      <c r="F10" s="40">
        <v>7.2</v>
      </c>
      <c r="G10" s="81" t="s">
        <v>1182</v>
      </c>
      <c r="H10" s="52" t="s">
        <v>1661</v>
      </c>
      <c r="I10" s="50" t="s">
        <v>1579</v>
      </c>
      <c r="J10" s="40">
        <v>1</v>
      </c>
      <c r="K10" s="40">
        <v>1</v>
      </c>
      <c r="L10" s="40">
        <v>1</v>
      </c>
      <c r="M10" s="52" t="s">
        <v>1662</v>
      </c>
      <c r="N10" s="40">
        <v>1</v>
      </c>
      <c r="O10" s="40">
        <v>1</v>
      </c>
      <c r="P10" s="40">
        <v>1</v>
      </c>
      <c r="Q10" s="73"/>
      <c r="R10" s="73"/>
      <c r="S10" s="73"/>
    </row>
    <row r="11" spans="1:19" ht="52.9" customHeight="1" x14ac:dyDescent="0.3">
      <c r="A11" s="2">
        <v>6</v>
      </c>
      <c r="B11" s="135" t="s">
        <v>202</v>
      </c>
      <c r="C11" s="136" t="s">
        <v>1663</v>
      </c>
      <c r="D11" s="133" t="s">
        <v>1664</v>
      </c>
      <c r="E11" s="133" t="s">
        <v>1297</v>
      </c>
      <c r="F11" s="40">
        <v>3.2</v>
      </c>
      <c r="G11" s="81" t="s">
        <v>61</v>
      </c>
      <c r="H11" s="52" t="s">
        <v>1665</v>
      </c>
      <c r="I11" s="50" t="s">
        <v>1579</v>
      </c>
      <c r="J11" s="40">
        <v>2</v>
      </c>
      <c r="K11" s="40">
        <v>1</v>
      </c>
      <c r="L11" s="40">
        <v>2</v>
      </c>
      <c r="M11" s="52" t="s">
        <v>1626</v>
      </c>
      <c r="N11" s="40">
        <v>1</v>
      </c>
      <c r="O11" s="40">
        <v>1</v>
      </c>
      <c r="P11" s="40">
        <v>1</v>
      </c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0"/>
      <c r="E12" s="40"/>
      <c r="F12" s="40"/>
      <c r="G12" s="80"/>
      <c r="H12" s="50"/>
      <c r="I12" s="50"/>
      <c r="J12" s="40"/>
      <c r="K12" s="40"/>
      <c r="L12" s="40"/>
      <c r="M12" s="80"/>
      <c r="N12" s="40"/>
      <c r="O12" s="40"/>
      <c r="P12" s="40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0"/>
      <c r="E13" s="40"/>
      <c r="F13" s="2"/>
      <c r="G13" s="91"/>
      <c r="H13" s="92"/>
      <c r="I13" s="92"/>
      <c r="J13" s="2"/>
      <c r="K13" s="40"/>
      <c r="L13" s="40"/>
      <c r="M13" s="80"/>
      <c r="N13" s="40"/>
      <c r="O13" s="40"/>
      <c r="P13" s="40"/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0"/>
      <c r="E14" s="40"/>
      <c r="F14" s="40"/>
      <c r="G14" s="80"/>
      <c r="H14" s="50"/>
      <c r="I14" s="50"/>
      <c r="J14" s="40"/>
      <c r="K14" s="40"/>
      <c r="L14" s="40"/>
      <c r="M14" s="80"/>
      <c r="N14" s="40"/>
      <c r="O14" s="40"/>
      <c r="P14" s="40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0"/>
      <c r="E15" s="40"/>
      <c r="F15" s="40"/>
      <c r="G15" s="81"/>
      <c r="H15" s="52"/>
      <c r="I15" s="50"/>
      <c r="J15" s="40"/>
      <c r="K15" s="40"/>
      <c r="L15" s="40"/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sqref="A1:S2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1666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56">
        <v>1</v>
      </c>
      <c r="B6" s="108" t="s">
        <v>17</v>
      </c>
      <c r="C6" s="80" t="s">
        <v>1667</v>
      </c>
      <c r="D6" s="40" t="s">
        <v>569</v>
      </c>
      <c r="E6" s="40" t="s">
        <v>1033</v>
      </c>
      <c r="F6" s="40">
        <v>1.4</v>
      </c>
      <c r="G6" s="80" t="s">
        <v>54</v>
      </c>
      <c r="H6" s="52" t="s">
        <v>1787</v>
      </c>
      <c r="I6" s="50" t="s">
        <v>1583</v>
      </c>
      <c r="J6" s="40">
        <v>2</v>
      </c>
      <c r="K6" s="40">
        <v>1</v>
      </c>
      <c r="L6" s="40">
        <v>1</v>
      </c>
      <c r="M6" s="81" t="s">
        <v>1788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" customHeight="1" x14ac:dyDescent="0.3">
      <c r="A7" s="2">
        <v>2</v>
      </c>
      <c r="B7" s="68" t="s">
        <v>400</v>
      </c>
      <c r="C7" s="79" t="s">
        <v>1582</v>
      </c>
      <c r="D7" s="40" t="s">
        <v>569</v>
      </c>
      <c r="E7" s="40" t="s">
        <v>1033</v>
      </c>
      <c r="F7" s="40">
        <v>7.1</v>
      </c>
      <c r="G7" s="80" t="s">
        <v>1267</v>
      </c>
      <c r="H7" s="52" t="s">
        <v>1668</v>
      </c>
      <c r="I7" s="50" t="s">
        <v>1579</v>
      </c>
      <c r="J7" s="40">
        <v>2</v>
      </c>
      <c r="K7" s="40">
        <v>1</v>
      </c>
      <c r="L7" s="40">
        <v>1</v>
      </c>
      <c r="M7" s="81" t="s">
        <v>1580</v>
      </c>
      <c r="N7" s="40">
        <v>1</v>
      </c>
      <c r="O7" s="40">
        <v>1</v>
      </c>
      <c r="P7" s="40">
        <v>1</v>
      </c>
      <c r="Q7" s="73"/>
      <c r="R7" s="73"/>
      <c r="S7" s="73"/>
    </row>
    <row r="8" spans="1:19" ht="52.9" customHeight="1" x14ac:dyDescent="0.3">
      <c r="A8" s="2">
        <v>3</v>
      </c>
      <c r="B8" s="74" t="s">
        <v>202</v>
      </c>
      <c r="C8" s="79" t="s">
        <v>1669</v>
      </c>
      <c r="D8" s="40" t="s">
        <v>1670</v>
      </c>
      <c r="E8" s="40" t="s">
        <v>1033</v>
      </c>
      <c r="F8" s="40">
        <v>6.7</v>
      </c>
      <c r="G8" s="81" t="s">
        <v>1671</v>
      </c>
      <c r="H8" s="52" t="s">
        <v>1672</v>
      </c>
      <c r="I8" s="50" t="s">
        <v>1579</v>
      </c>
      <c r="J8" s="40">
        <v>2</v>
      </c>
      <c r="K8" s="40">
        <v>1</v>
      </c>
      <c r="L8" s="40">
        <v>1</v>
      </c>
      <c r="M8" s="81" t="s">
        <v>1673</v>
      </c>
      <c r="N8" s="40">
        <v>1</v>
      </c>
      <c r="O8" s="40">
        <v>1</v>
      </c>
      <c r="P8" s="40">
        <v>1</v>
      </c>
      <c r="Q8" s="73"/>
      <c r="R8" s="73"/>
      <c r="S8" s="73"/>
    </row>
    <row r="9" spans="1:19" ht="52.9" customHeight="1" x14ac:dyDescent="0.3">
      <c r="A9" s="2">
        <v>4</v>
      </c>
      <c r="B9" s="74" t="s">
        <v>202</v>
      </c>
      <c r="C9" s="79" t="s">
        <v>1674</v>
      </c>
      <c r="D9" s="40" t="s">
        <v>1675</v>
      </c>
      <c r="E9" s="40" t="s">
        <v>1033</v>
      </c>
      <c r="F9" s="40">
        <v>1.1000000000000001</v>
      </c>
      <c r="G9" s="81" t="s">
        <v>1676</v>
      </c>
      <c r="H9" s="52" t="s">
        <v>1677</v>
      </c>
      <c r="I9" s="50" t="s">
        <v>1579</v>
      </c>
      <c r="J9" s="40">
        <v>1</v>
      </c>
      <c r="K9" s="40">
        <v>1</v>
      </c>
      <c r="L9" s="40">
        <v>1</v>
      </c>
      <c r="M9" s="81" t="s">
        <v>750</v>
      </c>
      <c r="N9" s="40">
        <v>1</v>
      </c>
      <c r="O9" s="40">
        <v>1</v>
      </c>
      <c r="P9" s="40">
        <v>1</v>
      </c>
      <c r="Q9" s="73"/>
      <c r="R9" s="73"/>
      <c r="S9" s="73"/>
    </row>
    <row r="10" spans="1:19" ht="52.9" customHeight="1" x14ac:dyDescent="0.3">
      <c r="A10" s="2">
        <v>5</v>
      </c>
      <c r="B10" s="74" t="s">
        <v>202</v>
      </c>
      <c r="C10" s="79" t="s">
        <v>1678</v>
      </c>
      <c r="D10" s="40" t="s">
        <v>1640</v>
      </c>
      <c r="E10" s="40" t="s">
        <v>1033</v>
      </c>
      <c r="F10" s="40">
        <v>3.2</v>
      </c>
      <c r="G10" s="81" t="s">
        <v>1679</v>
      </c>
      <c r="H10" s="52" t="s">
        <v>1680</v>
      </c>
      <c r="I10" s="50" t="s">
        <v>1579</v>
      </c>
      <c r="J10" s="40">
        <v>2</v>
      </c>
      <c r="K10" s="40">
        <v>1</v>
      </c>
      <c r="L10" s="40">
        <v>1</v>
      </c>
      <c r="M10" s="81" t="s">
        <v>1647</v>
      </c>
      <c r="N10" s="40">
        <v>1</v>
      </c>
      <c r="O10" s="40">
        <v>1</v>
      </c>
      <c r="P10" s="40">
        <v>1</v>
      </c>
      <c r="Q10" s="73"/>
      <c r="R10" s="73"/>
      <c r="S10" s="73"/>
    </row>
    <row r="11" spans="1:19" ht="52.9" customHeight="1" x14ac:dyDescent="0.3">
      <c r="A11" s="2">
        <v>6</v>
      </c>
      <c r="B11" s="74"/>
      <c r="C11" s="79"/>
      <c r="D11" s="40"/>
      <c r="E11" s="40"/>
      <c r="F11" s="40"/>
      <c r="G11" s="81"/>
      <c r="H11" s="52"/>
      <c r="I11" s="50"/>
      <c r="J11" s="40"/>
      <c r="K11" s="40"/>
      <c r="L11" s="40"/>
      <c r="M11" s="81"/>
      <c r="N11" s="40"/>
      <c r="O11" s="40"/>
      <c r="P11" s="40"/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0"/>
      <c r="E12" s="40"/>
      <c r="F12" s="40"/>
      <c r="G12" s="80"/>
      <c r="H12" s="50"/>
      <c r="I12" s="50"/>
      <c r="J12" s="40"/>
      <c r="K12" s="40"/>
      <c r="L12" s="40"/>
      <c r="M12" s="80"/>
      <c r="N12" s="40"/>
      <c r="O12" s="40"/>
      <c r="P12" s="40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0"/>
      <c r="E13" s="40"/>
      <c r="F13" s="2"/>
      <c r="G13" s="91"/>
      <c r="H13" s="92"/>
      <c r="I13" s="92"/>
      <c r="J13" s="2"/>
      <c r="K13" s="40"/>
      <c r="L13" s="40"/>
      <c r="M13" s="80"/>
      <c r="N13" s="40"/>
      <c r="O13" s="40"/>
      <c r="P13" s="40"/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0"/>
      <c r="E14" s="40"/>
      <c r="F14" s="40"/>
      <c r="G14" s="80"/>
      <c r="H14" s="50"/>
      <c r="I14" s="50"/>
      <c r="J14" s="40"/>
      <c r="K14" s="40"/>
      <c r="L14" s="40"/>
      <c r="M14" s="80"/>
      <c r="N14" s="40"/>
      <c r="O14" s="40"/>
      <c r="P14" s="40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0"/>
      <c r="E15" s="40"/>
      <c r="F15" s="40"/>
      <c r="G15" s="81"/>
      <c r="H15" s="52"/>
      <c r="I15" s="50"/>
      <c r="J15" s="40"/>
      <c r="K15" s="40"/>
      <c r="L15" s="40"/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0"/>
      <c r="E16" s="40"/>
      <c r="F16" s="40"/>
      <c r="G16" s="80"/>
      <c r="H16" s="50"/>
      <c r="I16" s="50"/>
      <c r="J16" s="40"/>
      <c r="K16" s="40"/>
      <c r="L16" s="40"/>
      <c r="M16" s="80"/>
      <c r="N16" s="40"/>
      <c r="O16" s="40"/>
      <c r="P16" s="40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0"/>
      <c r="E17" s="40"/>
      <c r="F17" s="40"/>
      <c r="G17" s="80"/>
      <c r="H17" s="50"/>
      <c r="I17" s="50"/>
      <c r="J17" s="40"/>
      <c r="K17" s="40"/>
      <c r="L17" s="40"/>
      <c r="M17" s="80"/>
      <c r="N17" s="40"/>
      <c r="O17" s="40"/>
      <c r="P17" s="40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0"/>
      <c r="E18" s="40"/>
      <c r="F18" s="40"/>
      <c r="G18" s="80"/>
      <c r="H18" s="52"/>
      <c r="I18" s="50"/>
      <c r="J18" s="40"/>
      <c r="K18" s="40"/>
      <c r="L18" s="40"/>
      <c r="M18" s="81"/>
      <c r="N18" s="40"/>
      <c r="O18" s="40"/>
      <c r="P18" s="40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0"/>
      <c r="E19" s="40"/>
      <c r="F19" s="40"/>
      <c r="G19" s="81"/>
      <c r="H19" s="52"/>
      <c r="I19" s="50"/>
      <c r="J19" s="40"/>
      <c r="K19" s="40"/>
      <c r="L19" s="40"/>
      <c r="M19" s="81"/>
      <c r="N19" s="40"/>
      <c r="O19" s="40"/>
      <c r="P19" s="40"/>
      <c r="Q19" s="82"/>
      <c r="R19" s="73"/>
      <c r="S19" s="73"/>
    </row>
    <row r="20" spans="1:19" ht="25.15" customHeight="1" x14ac:dyDescent="0.3">
      <c r="A20" s="593" t="s">
        <v>184</v>
      </c>
      <c r="B20" s="594"/>
      <c r="C20" s="595"/>
      <c r="D20" s="602" t="s">
        <v>185</v>
      </c>
      <c r="E20" s="603"/>
      <c r="F20" s="604"/>
      <c r="G20" s="605"/>
      <c r="H20" s="605"/>
      <c r="I20" s="605"/>
      <c r="J20" s="605"/>
      <c r="K20" s="605"/>
      <c r="L20" s="605"/>
      <c r="M20" s="606"/>
      <c r="N20" s="47" t="s">
        <v>186</v>
      </c>
      <c r="O20" s="48"/>
      <c r="P20" s="48"/>
      <c r="Q20" s="48"/>
      <c r="R20" s="48"/>
      <c r="S20" s="49"/>
    </row>
    <row r="21" spans="1:19" ht="25.15" customHeight="1" x14ac:dyDescent="0.3">
      <c r="A21" s="596"/>
      <c r="B21" s="597"/>
      <c r="C21" s="598"/>
      <c r="D21" s="602" t="s">
        <v>187</v>
      </c>
      <c r="E21" s="603"/>
      <c r="F21" s="604"/>
      <c r="G21" s="605"/>
      <c r="H21" s="605"/>
      <c r="I21" s="605"/>
      <c r="J21" s="605"/>
      <c r="K21" s="605"/>
      <c r="L21" s="605"/>
      <c r="M21" s="606"/>
      <c r="N21" s="47" t="s">
        <v>186</v>
      </c>
      <c r="O21" s="48"/>
      <c r="P21" s="48"/>
      <c r="Q21" s="48"/>
      <c r="R21" s="48"/>
      <c r="S21" s="49"/>
    </row>
    <row r="22" spans="1:19" ht="25.15" customHeight="1" x14ac:dyDescent="0.3">
      <c r="A22" s="596"/>
      <c r="B22" s="597"/>
      <c r="C22" s="598"/>
      <c r="D22" s="602" t="s">
        <v>129</v>
      </c>
      <c r="E22" s="603"/>
      <c r="F22" s="604"/>
      <c r="G22" s="605"/>
      <c r="H22" s="605"/>
      <c r="I22" s="605"/>
      <c r="J22" s="605"/>
      <c r="K22" s="605"/>
      <c r="L22" s="605"/>
      <c r="M22" s="606"/>
      <c r="N22" s="47" t="s">
        <v>186</v>
      </c>
      <c r="O22" s="48"/>
      <c r="P22" s="48"/>
      <c r="Q22" s="48"/>
      <c r="R22" s="48"/>
      <c r="S22" s="49"/>
    </row>
    <row r="23" spans="1:19" ht="25.15" customHeight="1" x14ac:dyDescent="0.3">
      <c r="A23" s="596"/>
      <c r="B23" s="597"/>
      <c r="C23" s="598"/>
      <c r="D23" s="602" t="s">
        <v>188</v>
      </c>
      <c r="E23" s="603"/>
      <c r="F23" s="604"/>
      <c r="G23" s="605"/>
      <c r="H23" s="605"/>
      <c r="I23" s="605"/>
      <c r="J23" s="605"/>
      <c r="K23" s="605"/>
      <c r="L23" s="605"/>
      <c r="M23" s="606"/>
      <c r="N23" s="47" t="s">
        <v>186</v>
      </c>
      <c r="O23" s="48"/>
      <c r="P23" s="48"/>
      <c r="Q23" s="48"/>
      <c r="R23" s="48"/>
      <c r="S23" s="49"/>
    </row>
    <row r="24" spans="1:19" ht="25.15" customHeight="1" x14ac:dyDescent="0.3">
      <c r="A24" s="599"/>
      <c r="B24" s="600"/>
      <c r="C24" s="601"/>
      <c r="D24" s="602" t="s">
        <v>189</v>
      </c>
      <c r="E24" s="603"/>
      <c r="F24" s="604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1790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98">
        <v>1</v>
      </c>
      <c r="B6" s="55" t="s">
        <v>1725</v>
      </c>
      <c r="C6" s="68" t="s">
        <v>174</v>
      </c>
      <c r="D6" s="74" t="s">
        <v>392</v>
      </c>
      <c r="E6" s="40" t="s">
        <v>190</v>
      </c>
      <c r="F6" s="40">
        <v>1.3</v>
      </c>
      <c r="G6" s="83" t="s">
        <v>195</v>
      </c>
      <c r="H6" s="101" t="s">
        <v>280</v>
      </c>
      <c r="I6" s="50" t="s">
        <v>175</v>
      </c>
      <c r="J6" s="2">
        <v>4</v>
      </c>
      <c r="K6" s="2">
        <v>4</v>
      </c>
      <c r="L6" s="40">
        <f>J6*K6</f>
        <v>16</v>
      </c>
      <c r="M6" s="50" t="s">
        <v>176</v>
      </c>
      <c r="N6" s="40">
        <v>1</v>
      </c>
      <c r="O6" s="40">
        <v>3</v>
      </c>
      <c r="P6" s="40">
        <f>N6*O6</f>
        <v>3</v>
      </c>
      <c r="Q6" s="73"/>
      <c r="R6" s="73"/>
      <c r="S6" s="73"/>
    </row>
    <row r="7" spans="1:19" ht="52.9" customHeight="1" x14ac:dyDescent="0.3">
      <c r="A7" s="98">
        <v>2</v>
      </c>
      <c r="B7" s="64" t="s">
        <v>17</v>
      </c>
      <c r="C7" s="68" t="s">
        <v>285</v>
      </c>
      <c r="D7" s="74" t="s">
        <v>192</v>
      </c>
      <c r="E7" s="40" t="s">
        <v>190</v>
      </c>
      <c r="F7" s="40">
        <v>4.2</v>
      </c>
      <c r="G7" s="83" t="s">
        <v>470</v>
      </c>
      <c r="H7" s="101" t="s">
        <v>286</v>
      </c>
      <c r="I7" s="50" t="s">
        <v>175</v>
      </c>
      <c r="J7" s="2">
        <v>4</v>
      </c>
      <c r="K7" s="2">
        <v>4</v>
      </c>
      <c r="L7" s="40">
        <f t="shared" ref="L7:L32" si="0">J7*K7</f>
        <v>16</v>
      </c>
      <c r="M7" s="50" t="s">
        <v>1726</v>
      </c>
      <c r="N7" s="40">
        <v>1</v>
      </c>
      <c r="O7" s="40">
        <v>3</v>
      </c>
      <c r="P7" s="40">
        <f t="shared" ref="P7:P32" si="1">N7*O7</f>
        <v>3</v>
      </c>
      <c r="Q7" s="73"/>
      <c r="R7" s="73"/>
      <c r="S7" s="73"/>
    </row>
    <row r="8" spans="1:19" ht="52.9" customHeight="1" x14ac:dyDescent="0.3">
      <c r="A8" s="98">
        <v>3</v>
      </c>
      <c r="B8" s="64" t="s">
        <v>17</v>
      </c>
      <c r="C8" s="68" t="s">
        <v>1727</v>
      </c>
      <c r="D8" s="54" t="s">
        <v>1728</v>
      </c>
      <c r="E8" s="40" t="s">
        <v>190</v>
      </c>
      <c r="F8" s="40">
        <v>1.2</v>
      </c>
      <c r="G8" s="83" t="s">
        <v>52</v>
      </c>
      <c r="H8" s="101" t="s">
        <v>1729</v>
      </c>
      <c r="I8" s="50" t="s">
        <v>322</v>
      </c>
      <c r="J8" s="137">
        <v>4</v>
      </c>
      <c r="K8" s="137">
        <v>4</v>
      </c>
      <c r="L8" s="40">
        <f t="shared" si="0"/>
        <v>16</v>
      </c>
      <c r="M8" s="50" t="s">
        <v>1726</v>
      </c>
      <c r="N8" s="40">
        <v>1</v>
      </c>
      <c r="O8" s="40">
        <v>2</v>
      </c>
      <c r="P8" s="40">
        <f t="shared" si="1"/>
        <v>2</v>
      </c>
      <c r="Q8" s="73"/>
      <c r="R8" s="73"/>
      <c r="S8" s="73"/>
    </row>
    <row r="9" spans="1:19" ht="52.9" customHeight="1" x14ac:dyDescent="0.3">
      <c r="A9" s="98">
        <v>4</v>
      </c>
      <c r="B9" s="64" t="s">
        <v>226</v>
      </c>
      <c r="C9" s="87" t="s">
        <v>1786</v>
      </c>
      <c r="D9" s="54" t="s">
        <v>192</v>
      </c>
      <c r="E9" s="40" t="s">
        <v>190</v>
      </c>
      <c r="F9" s="40">
        <v>1.3</v>
      </c>
      <c r="G9" s="68" t="s">
        <v>53</v>
      </c>
      <c r="H9" s="100" t="s">
        <v>1730</v>
      </c>
      <c r="I9" s="50" t="s">
        <v>295</v>
      </c>
      <c r="J9" s="137">
        <v>3</v>
      </c>
      <c r="K9" s="137">
        <v>3</v>
      </c>
      <c r="L9" s="40">
        <f t="shared" si="0"/>
        <v>9</v>
      </c>
      <c r="M9" s="108" t="s">
        <v>1791</v>
      </c>
      <c r="N9" s="40">
        <v>1</v>
      </c>
      <c r="O9" s="40">
        <v>2</v>
      </c>
      <c r="P9" s="40">
        <f t="shared" si="1"/>
        <v>2</v>
      </c>
      <c r="Q9" s="73"/>
      <c r="R9" s="73"/>
      <c r="S9" s="73"/>
    </row>
    <row r="10" spans="1:19" ht="52.9" customHeight="1" x14ac:dyDescent="0.3">
      <c r="A10" s="98">
        <v>5</v>
      </c>
      <c r="B10" s="64" t="s">
        <v>227</v>
      </c>
      <c r="C10" s="87" t="s">
        <v>1732</v>
      </c>
      <c r="D10" s="54" t="s">
        <v>569</v>
      </c>
      <c r="E10" s="40" t="s">
        <v>190</v>
      </c>
      <c r="F10" s="40">
        <v>2.1</v>
      </c>
      <c r="G10" s="68" t="s">
        <v>700</v>
      </c>
      <c r="H10" s="100" t="s">
        <v>371</v>
      </c>
      <c r="I10" s="50" t="s">
        <v>295</v>
      </c>
      <c r="J10" s="137">
        <v>2</v>
      </c>
      <c r="K10" s="137">
        <v>2</v>
      </c>
      <c r="L10" s="40">
        <f t="shared" si="0"/>
        <v>4</v>
      </c>
      <c r="M10" s="108" t="s">
        <v>1733</v>
      </c>
      <c r="N10" s="40">
        <v>1</v>
      </c>
      <c r="O10" s="40">
        <v>2</v>
      </c>
      <c r="P10" s="40">
        <f t="shared" si="1"/>
        <v>2</v>
      </c>
      <c r="Q10" s="73"/>
      <c r="R10" s="73"/>
      <c r="S10" s="73"/>
    </row>
    <row r="11" spans="1:19" ht="52.9" customHeight="1" x14ac:dyDescent="0.3">
      <c r="A11" s="98">
        <v>6</v>
      </c>
      <c r="B11" s="64" t="s">
        <v>227</v>
      </c>
      <c r="C11" s="87" t="s">
        <v>1697</v>
      </c>
      <c r="D11" s="54" t="s">
        <v>192</v>
      </c>
      <c r="E11" s="40" t="s">
        <v>190</v>
      </c>
      <c r="F11" s="40">
        <v>1.2</v>
      </c>
      <c r="G11" s="68" t="s">
        <v>52</v>
      </c>
      <c r="H11" s="100" t="s">
        <v>1702</v>
      </c>
      <c r="I11" s="50" t="s">
        <v>295</v>
      </c>
      <c r="J11" s="137">
        <v>2</v>
      </c>
      <c r="K11" s="137">
        <v>2</v>
      </c>
      <c r="L11" s="40">
        <f t="shared" si="0"/>
        <v>4</v>
      </c>
      <c r="M11" s="108" t="s">
        <v>1733</v>
      </c>
      <c r="N11" s="40">
        <v>1</v>
      </c>
      <c r="O11" s="40">
        <v>2</v>
      </c>
      <c r="P11" s="40">
        <f t="shared" si="1"/>
        <v>2</v>
      </c>
      <c r="Q11" s="73"/>
      <c r="R11" s="73"/>
      <c r="S11" s="73"/>
    </row>
    <row r="12" spans="1:19" ht="52.9" customHeight="1" x14ac:dyDescent="0.3">
      <c r="A12" s="98">
        <v>7</v>
      </c>
      <c r="B12" s="64" t="s">
        <v>227</v>
      </c>
      <c r="C12" s="87" t="s">
        <v>1734</v>
      </c>
      <c r="D12" s="54" t="s">
        <v>192</v>
      </c>
      <c r="E12" s="40" t="s">
        <v>190</v>
      </c>
      <c r="F12" s="40">
        <v>2.1</v>
      </c>
      <c r="G12" s="68" t="s">
        <v>700</v>
      </c>
      <c r="H12" s="100" t="s">
        <v>371</v>
      </c>
      <c r="I12" s="50" t="s">
        <v>295</v>
      </c>
      <c r="J12" s="137">
        <v>2</v>
      </c>
      <c r="K12" s="137">
        <v>2</v>
      </c>
      <c r="L12" s="40">
        <f t="shared" si="0"/>
        <v>4</v>
      </c>
      <c r="M12" s="108" t="s">
        <v>1733</v>
      </c>
      <c r="N12" s="40">
        <v>1</v>
      </c>
      <c r="O12" s="40">
        <v>2</v>
      </c>
      <c r="P12" s="40">
        <f t="shared" si="1"/>
        <v>2</v>
      </c>
      <c r="Q12" s="73"/>
      <c r="R12" s="73"/>
      <c r="S12" s="73"/>
    </row>
    <row r="13" spans="1:19" ht="52.9" customHeight="1" x14ac:dyDescent="0.3">
      <c r="A13" s="98">
        <v>8</v>
      </c>
      <c r="B13" s="64" t="s">
        <v>227</v>
      </c>
      <c r="C13" s="87" t="s">
        <v>1735</v>
      </c>
      <c r="D13" s="54" t="s">
        <v>192</v>
      </c>
      <c r="E13" s="40" t="s">
        <v>190</v>
      </c>
      <c r="F13" s="40">
        <v>7.3</v>
      </c>
      <c r="G13" s="68" t="s">
        <v>86</v>
      </c>
      <c r="H13" s="100" t="s">
        <v>1707</v>
      </c>
      <c r="I13" s="50" t="s">
        <v>295</v>
      </c>
      <c r="J13" s="137">
        <v>2</v>
      </c>
      <c r="K13" s="137">
        <v>2</v>
      </c>
      <c r="L13" s="40">
        <f t="shared" si="0"/>
        <v>4</v>
      </c>
      <c r="M13" s="108" t="s">
        <v>1731</v>
      </c>
      <c r="N13" s="40">
        <v>1</v>
      </c>
      <c r="O13" s="40">
        <v>2</v>
      </c>
      <c r="P13" s="40">
        <f t="shared" si="1"/>
        <v>2</v>
      </c>
      <c r="Q13" s="73"/>
      <c r="R13" s="73"/>
      <c r="S13" s="73"/>
    </row>
    <row r="14" spans="1:19" ht="52.9" customHeight="1" x14ac:dyDescent="0.3">
      <c r="A14" s="98">
        <v>9</v>
      </c>
      <c r="B14" s="64" t="s">
        <v>202</v>
      </c>
      <c r="C14" s="53" t="s">
        <v>1736</v>
      </c>
      <c r="D14" s="55" t="s">
        <v>1762</v>
      </c>
      <c r="E14" s="40" t="s">
        <v>190</v>
      </c>
      <c r="F14" s="56">
        <v>2.1</v>
      </c>
      <c r="G14" s="68" t="s">
        <v>57</v>
      </c>
      <c r="H14" s="100" t="s">
        <v>1738</v>
      </c>
      <c r="I14" s="50" t="s">
        <v>295</v>
      </c>
      <c r="J14" s="54">
        <v>3</v>
      </c>
      <c r="K14" s="54">
        <v>2</v>
      </c>
      <c r="L14" s="40">
        <f t="shared" si="0"/>
        <v>6</v>
      </c>
      <c r="M14" s="108" t="s">
        <v>1733</v>
      </c>
      <c r="N14" s="56">
        <v>1</v>
      </c>
      <c r="O14" s="56">
        <v>2</v>
      </c>
      <c r="P14" s="40">
        <f t="shared" si="1"/>
        <v>2</v>
      </c>
      <c r="Q14" s="73"/>
      <c r="R14" s="73"/>
      <c r="S14" s="73"/>
    </row>
    <row r="15" spans="1:19" ht="52.9" customHeight="1" x14ac:dyDescent="0.3">
      <c r="A15" s="98">
        <v>10</v>
      </c>
      <c r="B15" s="64" t="s">
        <v>202</v>
      </c>
      <c r="C15" s="53" t="s">
        <v>1763</v>
      </c>
      <c r="D15" s="54" t="s">
        <v>1764</v>
      </c>
      <c r="E15" s="40" t="s">
        <v>190</v>
      </c>
      <c r="F15" s="56">
        <v>1.1000000000000001</v>
      </c>
      <c r="G15" s="68" t="s">
        <v>1739</v>
      </c>
      <c r="H15" s="100" t="s">
        <v>1713</v>
      </c>
      <c r="I15" s="50" t="s">
        <v>1741</v>
      </c>
      <c r="J15" s="54">
        <v>3</v>
      </c>
      <c r="K15" s="54">
        <v>3</v>
      </c>
      <c r="L15" s="40">
        <f t="shared" si="0"/>
        <v>9</v>
      </c>
      <c r="M15" s="108" t="s">
        <v>1733</v>
      </c>
      <c r="N15" s="40">
        <v>1</v>
      </c>
      <c r="O15" s="40">
        <v>3</v>
      </c>
      <c r="P15" s="40">
        <f t="shared" si="1"/>
        <v>3</v>
      </c>
      <c r="Q15" s="73"/>
      <c r="R15" s="73"/>
      <c r="S15" s="73"/>
    </row>
    <row r="16" spans="1:19" ht="52.9" customHeight="1" x14ac:dyDescent="0.3">
      <c r="A16" s="98">
        <v>11</v>
      </c>
      <c r="B16" s="64" t="s">
        <v>202</v>
      </c>
      <c r="C16" s="53" t="s">
        <v>1763</v>
      </c>
      <c r="D16" s="54" t="s">
        <v>1764</v>
      </c>
      <c r="E16" s="40" t="s">
        <v>190</v>
      </c>
      <c r="F16" s="56">
        <v>1.6</v>
      </c>
      <c r="G16" s="68" t="s">
        <v>56</v>
      </c>
      <c r="H16" s="100" t="s">
        <v>1765</v>
      </c>
      <c r="I16" s="50" t="s">
        <v>1741</v>
      </c>
      <c r="J16" s="54">
        <v>3</v>
      </c>
      <c r="K16" s="54">
        <v>3</v>
      </c>
      <c r="L16" s="40">
        <f t="shared" si="0"/>
        <v>9</v>
      </c>
      <c r="M16" s="108" t="s">
        <v>1733</v>
      </c>
      <c r="N16" s="56">
        <v>1</v>
      </c>
      <c r="O16" s="56">
        <v>3</v>
      </c>
      <c r="P16" s="40">
        <f t="shared" si="1"/>
        <v>3</v>
      </c>
      <c r="Q16" s="73"/>
      <c r="R16" s="73"/>
      <c r="S16" s="73"/>
    </row>
    <row r="17" spans="1:19" ht="52.9" customHeight="1" x14ac:dyDescent="0.3">
      <c r="A17" s="98">
        <v>12</v>
      </c>
      <c r="B17" s="64" t="s">
        <v>202</v>
      </c>
      <c r="C17" s="53" t="s">
        <v>1736</v>
      </c>
      <c r="D17" s="54" t="s">
        <v>1737</v>
      </c>
      <c r="E17" s="40" t="s">
        <v>190</v>
      </c>
      <c r="F17" s="56">
        <v>1.3</v>
      </c>
      <c r="G17" s="68" t="s">
        <v>1739</v>
      </c>
      <c r="H17" s="100" t="s">
        <v>1740</v>
      </c>
      <c r="I17" s="50" t="s">
        <v>1741</v>
      </c>
      <c r="J17" s="54">
        <v>3</v>
      </c>
      <c r="K17" s="54">
        <v>2</v>
      </c>
      <c r="L17" s="40">
        <f t="shared" si="0"/>
        <v>6</v>
      </c>
      <c r="M17" s="108" t="s">
        <v>1733</v>
      </c>
      <c r="N17" s="56">
        <v>1</v>
      </c>
      <c r="O17" s="56">
        <v>2</v>
      </c>
      <c r="P17" s="40">
        <f t="shared" si="1"/>
        <v>2</v>
      </c>
      <c r="Q17" s="73"/>
      <c r="R17" s="73"/>
      <c r="S17" s="73"/>
    </row>
    <row r="18" spans="1:19" ht="52.9" customHeight="1" x14ac:dyDescent="0.3">
      <c r="A18" s="98">
        <v>13</v>
      </c>
      <c r="B18" s="64" t="s">
        <v>202</v>
      </c>
      <c r="C18" s="53" t="s">
        <v>1736</v>
      </c>
      <c r="D18" s="54" t="s">
        <v>1737</v>
      </c>
      <c r="E18" s="40" t="s">
        <v>190</v>
      </c>
      <c r="F18" s="56">
        <v>1.1000000000000001</v>
      </c>
      <c r="G18" s="68" t="s">
        <v>1742</v>
      </c>
      <c r="H18" s="100" t="s">
        <v>1721</v>
      </c>
      <c r="I18" s="50" t="s">
        <v>1741</v>
      </c>
      <c r="J18" s="54">
        <v>3</v>
      </c>
      <c r="K18" s="54">
        <v>2</v>
      </c>
      <c r="L18" s="40">
        <f t="shared" si="0"/>
        <v>6</v>
      </c>
      <c r="M18" s="108" t="s">
        <v>1733</v>
      </c>
      <c r="N18" s="56">
        <v>1</v>
      </c>
      <c r="O18" s="56">
        <v>2</v>
      </c>
      <c r="P18" s="40">
        <f t="shared" si="1"/>
        <v>2</v>
      </c>
      <c r="Q18" s="73"/>
      <c r="R18" s="73"/>
      <c r="S18" s="73"/>
    </row>
    <row r="19" spans="1:19" ht="52.9" customHeight="1" x14ac:dyDescent="0.3">
      <c r="A19" s="98">
        <v>14</v>
      </c>
      <c r="B19" s="64" t="s">
        <v>202</v>
      </c>
      <c r="C19" s="53" t="s">
        <v>1736</v>
      </c>
      <c r="D19" s="54" t="s">
        <v>1737</v>
      </c>
      <c r="E19" s="40" t="s">
        <v>190</v>
      </c>
      <c r="F19" s="56">
        <v>1.1000000000000001</v>
      </c>
      <c r="G19" s="68" t="s">
        <v>1739</v>
      </c>
      <c r="H19" s="100" t="s">
        <v>1724</v>
      </c>
      <c r="I19" s="50" t="s">
        <v>1741</v>
      </c>
      <c r="J19" s="54">
        <v>3</v>
      </c>
      <c r="K19" s="54">
        <v>2</v>
      </c>
      <c r="L19" s="40">
        <f t="shared" si="0"/>
        <v>6</v>
      </c>
      <c r="M19" s="108" t="s">
        <v>1733</v>
      </c>
      <c r="N19" s="56">
        <v>1</v>
      </c>
      <c r="O19" s="56">
        <v>2</v>
      </c>
      <c r="P19" s="40">
        <f t="shared" si="1"/>
        <v>2</v>
      </c>
      <c r="Q19" s="82"/>
      <c r="R19" s="73"/>
      <c r="S19" s="73"/>
    </row>
    <row r="20" spans="1:19" ht="52.9" customHeight="1" x14ac:dyDescent="0.3">
      <c r="A20" s="98">
        <v>15</v>
      </c>
      <c r="B20" s="64" t="s">
        <v>202</v>
      </c>
      <c r="C20" s="53" t="s">
        <v>1719</v>
      </c>
      <c r="D20" s="54" t="s">
        <v>1737</v>
      </c>
      <c r="E20" s="40" t="s">
        <v>190</v>
      </c>
      <c r="F20" s="56">
        <v>1.4</v>
      </c>
      <c r="G20" s="68" t="s">
        <v>54</v>
      </c>
      <c r="H20" s="100" t="s">
        <v>1743</v>
      </c>
      <c r="I20" s="50" t="s">
        <v>1741</v>
      </c>
      <c r="J20" s="54">
        <v>3</v>
      </c>
      <c r="K20" s="54">
        <v>2</v>
      </c>
      <c r="L20" s="40">
        <f t="shared" si="0"/>
        <v>6</v>
      </c>
      <c r="M20" s="108" t="s">
        <v>1733</v>
      </c>
      <c r="N20" s="56">
        <v>1</v>
      </c>
      <c r="O20" s="56">
        <v>2</v>
      </c>
      <c r="P20" s="40">
        <f t="shared" si="1"/>
        <v>2</v>
      </c>
      <c r="Q20" s="73"/>
      <c r="R20" s="73"/>
      <c r="S20" s="73"/>
    </row>
    <row r="21" spans="1:19" ht="52.9" customHeight="1" x14ac:dyDescent="0.3">
      <c r="A21" s="98">
        <v>16</v>
      </c>
      <c r="B21" s="64" t="s">
        <v>202</v>
      </c>
      <c r="C21" s="53" t="s">
        <v>1719</v>
      </c>
      <c r="D21" s="54" t="s">
        <v>1737</v>
      </c>
      <c r="E21" s="40" t="s">
        <v>190</v>
      </c>
      <c r="F21" s="56">
        <v>1.3</v>
      </c>
      <c r="G21" s="68" t="s">
        <v>195</v>
      </c>
      <c r="H21" s="100" t="s">
        <v>1744</v>
      </c>
      <c r="I21" s="50" t="s">
        <v>1741</v>
      </c>
      <c r="J21" s="54">
        <v>3</v>
      </c>
      <c r="K21" s="54">
        <v>2</v>
      </c>
      <c r="L21" s="40">
        <f t="shared" si="0"/>
        <v>6</v>
      </c>
      <c r="M21" s="108" t="s">
        <v>1733</v>
      </c>
      <c r="N21" s="56">
        <v>1</v>
      </c>
      <c r="O21" s="56">
        <v>2</v>
      </c>
      <c r="P21" s="40">
        <f t="shared" si="1"/>
        <v>2</v>
      </c>
      <c r="Q21" s="82"/>
      <c r="R21" s="73"/>
      <c r="S21" s="73"/>
    </row>
    <row r="22" spans="1:19" ht="52.9" customHeight="1" x14ac:dyDescent="0.3">
      <c r="A22" s="98">
        <v>17</v>
      </c>
      <c r="B22" s="64" t="s">
        <v>202</v>
      </c>
      <c r="C22" s="53" t="s">
        <v>1719</v>
      </c>
      <c r="D22" s="55" t="s">
        <v>1745</v>
      </c>
      <c r="E22" s="40" t="s">
        <v>190</v>
      </c>
      <c r="F22" s="56">
        <v>1.6</v>
      </c>
      <c r="G22" s="68" t="s">
        <v>56</v>
      </c>
      <c r="H22" s="100" t="s">
        <v>1746</v>
      </c>
      <c r="I22" s="50" t="s">
        <v>1741</v>
      </c>
      <c r="J22" s="54">
        <v>3</v>
      </c>
      <c r="K22" s="54">
        <v>2</v>
      </c>
      <c r="L22" s="40">
        <f t="shared" si="0"/>
        <v>6</v>
      </c>
      <c r="M22" s="108" t="s">
        <v>1733</v>
      </c>
      <c r="N22" s="56">
        <v>1</v>
      </c>
      <c r="O22" s="56">
        <v>2</v>
      </c>
      <c r="P22" s="40">
        <f t="shared" si="1"/>
        <v>2</v>
      </c>
      <c r="Q22" s="82"/>
      <c r="R22" s="73"/>
      <c r="S22" s="73"/>
    </row>
    <row r="23" spans="1:19" ht="52.9" customHeight="1" x14ac:dyDescent="0.3">
      <c r="A23" s="98">
        <v>18</v>
      </c>
      <c r="B23" s="64" t="s">
        <v>202</v>
      </c>
      <c r="C23" s="53" t="s">
        <v>1719</v>
      </c>
      <c r="D23" s="55" t="s">
        <v>1747</v>
      </c>
      <c r="E23" s="40" t="s">
        <v>190</v>
      </c>
      <c r="F23" s="56">
        <v>1.1000000000000001</v>
      </c>
      <c r="G23" s="68" t="s">
        <v>1739</v>
      </c>
      <c r="H23" s="100" t="s">
        <v>1748</v>
      </c>
      <c r="I23" s="50" t="s">
        <v>1741</v>
      </c>
      <c r="J23" s="54">
        <v>3</v>
      </c>
      <c r="K23" s="54">
        <v>2</v>
      </c>
      <c r="L23" s="40">
        <f t="shared" si="0"/>
        <v>6</v>
      </c>
      <c r="M23" s="108" t="s">
        <v>1733</v>
      </c>
      <c r="N23" s="56">
        <v>1</v>
      </c>
      <c r="O23" s="56">
        <v>2</v>
      </c>
      <c r="P23" s="40">
        <f t="shared" si="1"/>
        <v>2</v>
      </c>
      <c r="Q23" s="82"/>
      <c r="R23" s="73"/>
      <c r="S23" s="73"/>
    </row>
    <row r="24" spans="1:19" ht="52.9" customHeight="1" x14ac:dyDescent="0.3">
      <c r="A24" s="98">
        <v>19</v>
      </c>
      <c r="B24" s="64" t="s">
        <v>202</v>
      </c>
      <c r="C24" s="53" t="s">
        <v>1782</v>
      </c>
      <c r="D24" s="54" t="s">
        <v>569</v>
      </c>
      <c r="E24" s="40" t="s">
        <v>190</v>
      </c>
      <c r="F24" s="56">
        <v>1.1000000000000001</v>
      </c>
      <c r="G24" s="68" t="s">
        <v>1750</v>
      </c>
      <c r="H24" s="100" t="s">
        <v>1751</v>
      </c>
      <c r="I24" s="50" t="s">
        <v>1741</v>
      </c>
      <c r="J24" s="54">
        <v>3</v>
      </c>
      <c r="K24" s="54">
        <v>2</v>
      </c>
      <c r="L24" s="40">
        <f t="shared" si="0"/>
        <v>6</v>
      </c>
      <c r="M24" s="108" t="s">
        <v>1733</v>
      </c>
      <c r="N24" s="56">
        <v>1</v>
      </c>
      <c r="O24" s="56">
        <v>2</v>
      </c>
      <c r="P24" s="40">
        <f t="shared" si="1"/>
        <v>2</v>
      </c>
      <c r="Q24" s="82"/>
      <c r="R24" s="73"/>
      <c r="S24" s="73"/>
    </row>
    <row r="25" spans="1:19" ht="52.9" customHeight="1" x14ac:dyDescent="0.3">
      <c r="A25" s="98">
        <v>20</v>
      </c>
      <c r="B25" s="64" t="s">
        <v>202</v>
      </c>
      <c r="C25" s="53" t="s">
        <v>1783</v>
      </c>
      <c r="D25" s="54" t="s">
        <v>569</v>
      </c>
      <c r="E25" s="40" t="s">
        <v>190</v>
      </c>
      <c r="F25" s="56">
        <v>1.6</v>
      </c>
      <c r="G25" s="68" t="s">
        <v>56</v>
      </c>
      <c r="H25" s="100" t="s">
        <v>1752</v>
      </c>
      <c r="I25" s="50" t="s">
        <v>1741</v>
      </c>
      <c r="J25" s="54">
        <v>3</v>
      </c>
      <c r="K25" s="54">
        <v>2</v>
      </c>
      <c r="L25" s="40">
        <f t="shared" si="0"/>
        <v>6</v>
      </c>
      <c r="M25" s="108" t="s">
        <v>1733</v>
      </c>
      <c r="N25" s="56">
        <v>1</v>
      </c>
      <c r="O25" s="56">
        <v>2</v>
      </c>
      <c r="P25" s="40">
        <f t="shared" si="1"/>
        <v>2</v>
      </c>
      <c r="Q25" s="82"/>
      <c r="R25" s="73"/>
      <c r="S25" s="73"/>
    </row>
    <row r="26" spans="1:19" ht="52.9" customHeight="1" x14ac:dyDescent="0.3">
      <c r="A26" s="98">
        <v>21</v>
      </c>
      <c r="B26" s="64" t="s">
        <v>202</v>
      </c>
      <c r="C26" s="53" t="s">
        <v>1783</v>
      </c>
      <c r="D26" s="54" t="s">
        <v>569</v>
      </c>
      <c r="E26" s="40" t="s">
        <v>190</v>
      </c>
      <c r="F26" s="56">
        <v>1.6</v>
      </c>
      <c r="G26" s="68" t="s">
        <v>56</v>
      </c>
      <c r="H26" s="100" t="s">
        <v>1753</v>
      </c>
      <c r="I26" s="50" t="s">
        <v>1741</v>
      </c>
      <c r="J26" s="54">
        <v>3</v>
      </c>
      <c r="K26" s="54">
        <v>2</v>
      </c>
      <c r="L26" s="40">
        <f t="shared" si="0"/>
        <v>6</v>
      </c>
      <c r="M26" s="108" t="s">
        <v>1733</v>
      </c>
      <c r="N26" s="56">
        <v>1</v>
      </c>
      <c r="O26" s="56">
        <v>2</v>
      </c>
      <c r="P26" s="40">
        <f t="shared" si="1"/>
        <v>2</v>
      </c>
      <c r="Q26" s="82"/>
      <c r="R26" s="73"/>
      <c r="S26" s="73"/>
    </row>
    <row r="27" spans="1:19" ht="52.9" customHeight="1" x14ac:dyDescent="0.3">
      <c r="A27" s="98">
        <v>22</v>
      </c>
      <c r="B27" s="64" t="s">
        <v>202</v>
      </c>
      <c r="C27" s="53" t="s">
        <v>1784</v>
      </c>
      <c r="D27" s="54" t="s">
        <v>1754</v>
      </c>
      <c r="E27" s="40" t="s">
        <v>190</v>
      </c>
      <c r="F27" s="56">
        <v>1.3</v>
      </c>
      <c r="G27" s="68" t="s">
        <v>195</v>
      </c>
      <c r="H27" s="100" t="s">
        <v>1755</v>
      </c>
      <c r="I27" s="50" t="s">
        <v>1741</v>
      </c>
      <c r="J27" s="54">
        <v>3</v>
      </c>
      <c r="K27" s="54">
        <v>2</v>
      </c>
      <c r="L27" s="40">
        <f t="shared" si="0"/>
        <v>6</v>
      </c>
      <c r="M27" s="108" t="s">
        <v>1733</v>
      </c>
      <c r="N27" s="56">
        <v>1</v>
      </c>
      <c r="O27" s="56">
        <v>2</v>
      </c>
      <c r="P27" s="40">
        <f t="shared" si="1"/>
        <v>2</v>
      </c>
      <c r="Q27" s="82"/>
      <c r="R27" s="73"/>
      <c r="S27" s="73"/>
    </row>
    <row r="28" spans="1:19" ht="52.9" customHeight="1" x14ac:dyDescent="0.3">
      <c r="A28" s="98">
        <v>23</v>
      </c>
      <c r="B28" s="64" t="s">
        <v>202</v>
      </c>
      <c r="C28" s="53" t="s">
        <v>1767</v>
      </c>
      <c r="D28" s="54" t="s">
        <v>1754</v>
      </c>
      <c r="E28" s="40" t="s">
        <v>190</v>
      </c>
      <c r="F28" s="56">
        <v>1.1000000000000001</v>
      </c>
      <c r="G28" s="68" t="s">
        <v>1739</v>
      </c>
      <c r="H28" s="100" t="s">
        <v>1756</v>
      </c>
      <c r="I28" s="50" t="s">
        <v>1741</v>
      </c>
      <c r="J28" s="54">
        <v>3</v>
      </c>
      <c r="K28" s="54">
        <v>2</v>
      </c>
      <c r="L28" s="40">
        <f t="shared" si="0"/>
        <v>6</v>
      </c>
      <c r="M28" s="108" t="s">
        <v>1733</v>
      </c>
      <c r="N28" s="56">
        <v>1</v>
      </c>
      <c r="O28" s="56">
        <v>2</v>
      </c>
      <c r="P28" s="40">
        <f t="shared" si="1"/>
        <v>2</v>
      </c>
      <c r="Q28" s="82"/>
      <c r="R28" s="73"/>
      <c r="S28" s="73"/>
    </row>
    <row r="29" spans="1:19" ht="52.9" customHeight="1" x14ac:dyDescent="0.3">
      <c r="A29" s="98">
        <v>24</v>
      </c>
      <c r="B29" s="64" t="s">
        <v>202</v>
      </c>
      <c r="C29" s="53" t="s">
        <v>1767</v>
      </c>
      <c r="D29" s="54" t="s">
        <v>1754</v>
      </c>
      <c r="E29" s="40" t="s">
        <v>190</v>
      </c>
      <c r="F29" s="56">
        <v>1.2</v>
      </c>
      <c r="G29" s="83" t="s">
        <v>52</v>
      </c>
      <c r="H29" s="100" t="s">
        <v>1757</v>
      </c>
      <c r="I29" s="50" t="s">
        <v>1741</v>
      </c>
      <c r="J29" s="54">
        <v>3</v>
      </c>
      <c r="K29" s="54">
        <v>2</v>
      </c>
      <c r="L29" s="40">
        <f t="shared" si="0"/>
        <v>6</v>
      </c>
      <c r="M29" s="108" t="s">
        <v>1733</v>
      </c>
      <c r="N29" s="56">
        <v>1</v>
      </c>
      <c r="O29" s="56">
        <v>2</v>
      </c>
      <c r="P29" s="40">
        <f t="shared" si="1"/>
        <v>2</v>
      </c>
      <c r="Q29" s="82"/>
      <c r="R29" s="73"/>
      <c r="S29" s="73"/>
    </row>
    <row r="30" spans="1:19" ht="52.9" customHeight="1" x14ac:dyDescent="0.3">
      <c r="A30" s="98">
        <v>25</v>
      </c>
      <c r="B30" s="64" t="s">
        <v>202</v>
      </c>
      <c r="C30" s="53" t="s">
        <v>1767</v>
      </c>
      <c r="D30" s="54" t="s">
        <v>1754</v>
      </c>
      <c r="E30" s="40" t="s">
        <v>190</v>
      </c>
      <c r="F30" s="56">
        <v>1.6</v>
      </c>
      <c r="G30" s="68" t="s">
        <v>56</v>
      </c>
      <c r="H30" s="100" t="s">
        <v>1758</v>
      </c>
      <c r="I30" s="50" t="s">
        <v>1741</v>
      </c>
      <c r="J30" s="54">
        <v>3</v>
      </c>
      <c r="K30" s="54">
        <v>2</v>
      </c>
      <c r="L30" s="40">
        <f t="shared" si="0"/>
        <v>6</v>
      </c>
      <c r="M30" s="108" t="s">
        <v>1733</v>
      </c>
      <c r="N30" s="56">
        <v>1</v>
      </c>
      <c r="O30" s="56">
        <v>2</v>
      </c>
      <c r="P30" s="40">
        <f t="shared" si="1"/>
        <v>2</v>
      </c>
      <c r="Q30" s="82"/>
      <c r="R30" s="73"/>
      <c r="S30" s="73"/>
    </row>
    <row r="31" spans="1:19" ht="52.9" customHeight="1" x14ac:dyDescent="0.3">
      <c r="A31" s="98">
        <v>26</v>
      </c>
      <c r="B31" s="64" t="s">
        <v>202</v>
      </c>
      <c r="C31" s="53" t="s">
        <v>1767</v>
      </c>
      <c r="D31" s="54" t="s">
        <v>1754</v>
      </c>
      <c r="E31" s="40" t="s">
        <v>190</v>
      </c>
      <c r="F31" s="56">
        <v>6.1</v>
      </c>
      <c r="G31" s="68" t="s">
        <v>80</v>
      </c>
      <c r="H31" s="100" t="s">
        <v>1759</v>
      </c>
      <c r="I31" s="50" t="s">
        <v>1741</v>
      </c>
      <c r="J31" s="54">
        <v>3</v>
      </c>
      <c r="K31" s="54">
        <v>2</v>
      </c>
      <c r="L31" s="40">
        <f t="shared" si="0"/>
        <v>6</v>
      </c>
      <c r="M31" s="108" t="s">
        <v>1733</v>
      </c>
      <c r="N31" s="56">
        <v>1</v>
      </c>
      <c r="O31" s="56">
        <v>2</v>
      </c>
      <c r="P31" s="40">
        <f t="shared" si="1"/>
        <v>2</v>
      </c>
      <c r="Q31" s="82"/>
      <c r="R31" s="73"/>
      <c r="S31" s="73"/>
    </row>
    <row r="32" spans="1:19" ht="52.9" customHeight="1" x14ac:dyDescent="0.3">
      <c r="A32" s="98">
        <v>27</v>
      </c>
      <c r="B32" s="64" t="s">
        <v>202</v>
      </c>
      <c r="C32" s="53" t="s">
        <v>1760</v>
      </c>
      <c r="D32" s="54" t="s">
        <v>1754</v>
      </c>
      <c r="E32" s="40" t="s">
        <v>190</v>
      </c>
      <c r="F32" s="56">
        <v>1.1000000000000001</v>
      </c>
      <c r="G32" s="68" t="s">
        <v>1750</v>
      </c>
      <c r="H32" s="100" t="s">
        <v>1761</v>
      </c>
      <c r="I32" s="50" t="s">
        <v>1741</v>
      </c>
      <c r="J32" s="54">
        <v>3</v>
      </c>
      <c r="K32" s="54">
        <v>3</v>
      </c>
      <c r="L32" s="40">
        <f t="shared" si="0"/>
        <v>9</v>
      </c>
      <c r="M32" s="108" t="s">
        <v>1733</v>
      </c>
      <c r="N32" s="56">
        <v>2</v>
      </c>
      <c r="O32" s="56">
        <v>3</v>
      </c>
      <c r="P32" s="40">
        <f t="shared" si="1"/>
        <v>6</v>
      </c>
      <c r="Q32" s="82"/>
      <c r="R32" s="73"/>
      <c r="S32" s="73"/>
    </row>
    <row r="33" spans="1:19" ht="52.9" customHeight="1" x14ac:dyDescent="0.3">
      <c r="A33" s="2"/>
      <c r="B33" s="74"/>
      <c r="C33" s="79"/>
      <c r="D33" s="40"/>
      <c r="E33" s="40"/>
      <c r="F33" s="40"/>
      <c r="G33" s="80"/>
      <c r="H33" s="50"/>
      <c r="I33" s="50"/>
      <c r="J33" s="40"/>
      <c r="K33" s="40"/>
      <c r="L33" s="40"/>
      <c r="M33" s="80"/>
      <c r="N33" s="40"/>
      <c r="O33" s="40"/>
      <c r="P33" s="40"/>
      <c r="Q33" s="82"/>
      <c r="R33" s="73"/>
      <c r="S33" s="73"/>
    </row>
    <row r="34" spans="1:19" ht="52.9" customHeight="1" x14ac:dyDescent="0.3">
      <c r="A34" s="2"/>
      <c r="B34" s="74"/>
      <c r="C34" s="79"/>
      <c r="D34" s="40"/>
      <c r="E34" s="40"/>
      <c r="F34" s="40"/>
      <c r="G34" s="80"/>
      <c r="H34" s="52"/>
      <c r="I34" s="50"/>
      <c r="J34" s="40"/>
      <c r="K34" s="40"/>
      <c r="L34" s="40"/>
      <c r="M34" s="81"/>
      <c r="N34" s="40"/>
      <c r="O34" s="40"/>
      <c r="P34" s="40"/>
      <c r="Q34" s="82"/>
      <c r="R34" s="73"/>
      <c r="S34" s="73"/>
    </row>
    <row r="35" spans="1:19" ht="52.9" customHeight="1" x14ac:dyDescent="0.3">
      <c r="A35" s="2"/>
      <c r="B35" s="74"/>
      <c r="C35" s="79"/>
      <c r="D35" s="40"/>
      <c r="E35" s="40"/>
      <c r="F35" s="40"/>
      <c r="G35" s="81"/>
      <c r="H35" s="52"/>
      <c r="I35" s="50"/>
      <c r="J35" s="40"/>
      <c r="K35" s="40"/>
      <c r="L35" s="40"/>
      <c r="M35" s="81"/>
      <c r="N35" s="40"/>
      <c r="O35" s="40"/>
      <c r="P35" s="40"/>
      <c r="Q35" s="82"/>
      <c r="R35" s="73"/>
      <c r="S35" s="73"/>
    </row>
    <row r="36" spans="1:19" ht="25.15" customHeight="1" x14ac:dyDescent="0.3">
      <c r="A36" s="593" t="s">
        <v>184</v>
      </c>
      <c r="B36" s="594"/>
      <c r="C36" s="595"/>
      <c r="D36" s="602" t="s">
        <v>185</v>
      </c>
      <c r="E36" s="603"/>
      <c r="F36" s="604"/>
      <c r="G36" s="605"/>
      <c r="H36" s="605"/>
      <c r="I36" s="605"/>
      <c r="J36" s="605"/>
      <c r="K36" s="605"/>
      <c r="L36" s="605"/>
      <c r="M36" s="606"/>
      <c r="N36" s="47" t="s">
        <v>186</v>
      </c>
      <c r="O36" s="48"/>
      <c r="P36" s="48"/>
      <c r="Q36" s="48"/>
      <c r="R36" s="48"/>
      <c r="S36" s="49"/>
    </row>
    <row r="37" spans="1:19" ht="25.15" customHeight="1" x14ac:dyDescent="0.3">
      <c r="A37" s="596"/>
      <c r="B37" s="597"/>
      <c r="C37" s="598"/>
      <c r="D37" s="602" t="s">
        <v>187</v>
      </c>
      <c r="E37" s="603"/>
      <c r="F37" s="604"/>
      <c r="G37" s="605"/>
      <c r="H37" s="605"/>
      <c r="I37" s="605"/>
      <c r="J37" s="605"/>
      <c r="K37" s="605"/>
      <c r="L37" s="605"/>
      <c r="M37" s="606"/>
      <c r="N37" s="47" t="s">
        <v>186</v>
      </c>
      <c r="O37" s="48"/>
      <c r="P37" s="48"/>
      <c r="Q37" s="48"/>
      <c r="R37" s="48"/>
      <c r="S37" s="49"/>
    </row>
    <row r="38" spans="1:19" ht="25.15" customHeight="1" x14ac:dyDescent="0.3">
      <c r="A38" s="596"/>
      <c r="B38" s="597"/>
      <c r="C38" s="598"/>
      <c r="D38" s="602" t="s">
        <v>129</v>
      </c>
      <c r="E38" s="603"/>
      <c r="F38" s="604"/>
      <c r="G38" s="605"/>
      <c r="H38" s="605"/>
      <c r="I38" s="605"/>
      <c r="J38" s="605"/>
      <c r="K38" s="605"/>
      <c r="L38" s="605"/>
      <c r="M38" s="606"/>
      <c r="N38" s="47" t="s">
        <v>186</v>
      </c>
      <c r="O38" s="48"/>
      <c r="P38" s="48"/>
      <c r="Q38" s="48"/>
      <c r="R38" s="48"/>
      <c r="S38" s="49"/>
    </row>
    <row r="39" spans="1:19" ht="25.15" customHeight="1" x14ac:dyDescent="0.3">
      <c r="A39" s="596"/>
      <c r="B39" s="597"/>
      <c r="C39" s="598"/>
      <c r="D39" s="602" t="s">
        <v>188</v>
      </c>
      <c r="E39" s="603"/>
      <c r="F39" s="604"/>
      <c r="G39" s="605"/>
      <c r="H39" s="605"/>
      <c r="I39" s="605"/>
      <c r="J39" s="605"/>
      <c r="K39" s="605"/>
      <c r="L39" s="605"/>
      <c r="M39" s="606"/>
      <c r="N39" s="47" t="s">
        <v>186</v>
      </c>
      <c r="O39" s="48"/>
      <c r="P39" s="48"/>
      <c r="Q39" s="48"/>
      <c r="R39" s="48"/>
      <c r="S39" s="49"/>
    </row>
    <row r="40" spans="1:19" ht="25.15" customHeight="1" x14ac:dyDescent="0.3">
      <c r="A40" s="599"/>
      <c r="B40" s="600"/>
      <c r="C40" s="601"/>
      <c r="D40" s="602" t="s">
        <v>189</v>
      </c>
      <c r="E40" s="603"/>
      <c r="F40" s="604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6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9" bestFit="1" customWidth="1"/>
    <col min="6" max="6" width="6" style="129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607" t="s">
        <v>1450</v>
      </c>
      <c r="B1" s="608"/>
      <c r="C1" s="609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16" t="s">
        <v>4</v>
      </c>
      <c r="B3" s="616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17"/>
      <c r="B4" s="61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119">
        <v>1</v>
      </c>
      <c r="B5" s="119"/>
      <c r="C5" s="120" t="s">
        <v>174</v>
      </c>
      <c r="D5" s="121" t="s">
        <v>183</v>
      </c>
      <c r="E5" s="121"/>
      <c r="F5" s="122">
        <v>1.3</v>
      </c>
      <c r="G5" s="120" t="s">
        <v>53</v>
      </c>
      <c r="H5" s="123" t="s">
        <v>178</v>
      </c>
      <c r="I5" s="124" t="s">
        <v>175</v>
      </c>
      <c r="J5" s="125">
        <v>4</v>
      </c>
      <c r="K5" s="125">
        <v>4</v>
      </c>
      <c r="L5" s="122">
        <f>J5*K5</f>
        <v>16</v>
      </c>
      <c r="M5" s="124" t="s">
        <v>176</v>
      </c>
      <c r="N5" s="122">
        <v>2</v>
      </c>
      <c r="O5" s="122">
        <v>4</v>
      </c>
      <c r="P5" s="122">
        <f>N5*O5</f>
        <v>8</v>
      </c>
      <c r="Q5" s="122" t="s">
        <v>179</v>
      </c>
      <c r="R5" s="122" t="s">
        <v>180</v>
      </c>
      <c r="S5" s="124"/>
    </row>
    <row r="6" spans="1:19" ht="34.5" customHeight="1" x14ac:dyDescent="0.3">
      <c r="A6" s="54">
        <v>1</v>
      </c>
      <c r="B6" s="68" t="s">
        <v>1294</v>
      </c>
      <c r="C6" s="53" t="s">
        <v>1295</v>
      </c>
      <c r="D6" s="54" t="s">
        <v>1296</v>
      </c>
      <c r="E6" s="54" t="s">
        <v>1297</v>
      </c>
      <c r="F6" s="54">
        <v>1.6</v>
      </c>
      <c r="G6" s="130" t="s">
        <v>1298</v>
      </c>
      <c r="H6" s="131" t="s">
        <v>1299</v>
      </c>
      <c r="I6" s="131" t="s">
        <v>1300</v>
      </c>
      <c r="J6" s="130">
        <v>2</v>
      </c>
      <c r="K6" s="130">
        <v>3</v>
      </c>
      <c r="L6" s="130">
        <f>J6*K6</f>
        <v>6</v>
      </c>
      <c r="M6" s="132" t="s">
        <v>1301</v>
      </c>
      <c r="N6" s="130">
        <v>2</v>
      </c>
      <c r="O6" s="130">
        <v>2</v>
      </c>
      <c r="P6" s="130">
        <f>N6*O6</f>
        <v>4</v>
      </c>
      <c r="Q6" s="131" t="s">
        <v>1302</v>
      </c>
      <c r="R6" s="130" t="s">
        <v>1303</v>
      </c>
      <c r="S6" s="130" t="s">
        <v>1304</v>
      </c>
    </row>
    <row r="7" spans="1:19" ht="61.15" customHeight="1" x14ac:dyDescent="0.3">
      <c r="A7" s="2">
        <v>2</v>
      </c>
      <c r="B7" s="68" t="s">
        <v>1294</v>
      </c>
      <c r="C7" s="53" t="s">
        <v>1295</v>
      </c>
      <c r="D7" s="54" t="s">
        <v>1296</v>
      </c>
      <c r="E7" s="54" t="s">
        <v>1297</v>
      </c>
      <c r="F7" s="54">
        <v>1.5</v>
      </c>
      <c r="G7" s="130" t="s">
        <v>1305</v>
      </c>
      <c r="H7" s="131" t="s">
        <v>1306</v>
      </c>
      <c r="I7" s="131" t="s">
        <v>1307</v>
      </c>
      <c r="J7" s="130">
        <v>3</v>
      </c>
      <c r="K7" s="130">
        <v>2</v>
      </c>
      <c r="L7" s="130">
        <f t="shared" ref="L7:L19" si="0">J7*K7</f>
        <v>6</v>
      </c>
      <c r="M7" s="132" t="s">
        <v>1308</v>
      </c>
      <c r="N7" s="130">
        <v>2</v>
      </c>
      <c r="O7" s="130">
        <v>2</v>
      </c>
      <c r="P7" s="130">
        <f t="shared" ref="P7:P19" si="1">N7*O7</f>
        <v>4</v>
      </c>
      <c r="Q7" s="131" t="s">
        <v>1302</v>
      </c>
      <c r="R7" s="130" t="s">
        <v>1303</v>
      </c>
      <c r="S7" s="73"/>
    </row>
    <row r="8" spans="1:19" ht="73.150000000000006" customHeight="1" x14ac:dyDescent="0.3">
      <c r="A8" s="54">
        <v>3</v>
      </c>
      <c r="B8" s="68" t="s">
        <v>1294</v>
      </c>
      <c r="C8" s="53" t="s">
        <v>1295</v>
      </c>
      <c r="D8" s="54" t="s">
        <v>1296</v>
      </c>
      <c r="E8" s="54" t="s">
        <v>1297</v>
      </c>
      <c r="F8" s="54">
        <v>2.1</v>
      </c>
      <c r="G8" s="130" t="s">
        <v>1309</v>
      </c>
      <c r="H8" s="131" t="s">
        <v>1310</v>
      </c>
      <c r="I8" s="131" t="s">
        <v>1311</v>
      </c>
      <c r="J8" s="130">
        <v>2</v>
      </c>
      <c r="K8" s="130">
        <v>4</v>
      </c>
      <c r="L8" s="130">
        <f t="shared" si="0"/>
        <v>8</v>
      </c>
      <c r="M8" s="132" t="s">
        <v>1312</v>
      </c>
      <c r="N8" s="130">
        <v>1</v>
      </c>
      <c r="O8" s="130">
        <v>3</v>
      </c>
      <c r="P8" s="130">
        <f t="shared" si="1"/>
        <v>3</v>
      </c>
      <c r="Q8" s="131" t="s">
        <v>1302</v>
      </c>
      <c r="R8" s="130" t="s">
        <v>1313</v>
      </c>
      <c r="S8" s="73"/>
    </row>
    <row r="9" spans="1:19" ht="34.5" customHeight="1" x14ac:dyDescent="0.3">
      <c r="A9" s="2">
        <v>4</v>
      </c>
      <c r="B9" s="68" t="s">
        <v>1294</v>
      </c>
      <c r="C9" s="53" t="s">
        <v>1314</v>
      </c>
      <c r="D9" s="54" t="s">
        <v>1296</v>
      </c>
      <c r="E9" s="54" t="s">
        <v>1297</v>
      </c>
      <c r="F9" s="54">
        <v>1.6</v>
      </c>
      <c r="G9" s="130" t="s">
        <v>1298</v>
      </c>
      <c r="H9" s="131" t="s">
        <v>1315</v>
      </c>
      <c r="I9" s="131" t="s">
        <v>1300</v>
      </c>
      <c r="J9" s="130">
        <v>2</v>
      </c>
      <c r="K9" s="130">
        <v>3</v>
      </c>
      <c r="L9" s="130">
        <f t="shared" si="0"/>
        <v>6</v>
      </c>
      <c r="M9" s="132" t="s">
        <v>1301</v>
      </c>
      <c r="N9" s="130">
        <v>2</v>
      </c>
      <c r="O9" s="130">
        <v>2</v>
      </c>
      <c r="P9" s="130">
        <f t="shared" si="1"/>
        <v>4</v>
      </c>
      <c r="Q9" s="131" t="s">
        <v>1302</v>
      </c>
      <c r="R9" s="130" t="s">
        <v>1303</v>
      </c>
      <c r="S9" s="73"/>
    </row>
    <row r="10" spans="1:19" ht="60.6" customHeight="1" x14ac:dyDescent="0.3">
      <c r="A10" s="54">
        <v>5</v>
      </c>
      <c r="B10" s="68" t="s">
        <v>1294</v>
      </c>
      <c r="C10" s="53" t="s">
        <v>1314</v>
      </c>
      <c r="D10" s="54" t="s">
        <v>1296</v>
      </c>
      <c r="E10" s="54" t="s">
        <v>1297</v>
      </c>
      <c r="F10" s="54">
        <v>1.5</v>
      </c>
      <c r="G10" s="130" t="s">
        <v>1305</v>
      </c>
      <c r="H10" s="131" t="s">
        <v>1316</v>
      </c>
      <c r="I10" s="131" t="s">
        <v>1307</v>
      </c>
      <c r="J10" s="130">
        <v>3</v>
      </c>
      <c r="K10" s="130">
        <v>2</v>
      </c>
      <c r="L10" s="130">
        <f t="shared" si="0"/>
        <v>6</v>
      </c>
      <c r="M10" s="132" t="s">
        <v>1308</v>
      </c>
      <c r="N10" s="130">
        <v>2</v>
      </c>
      <c r="O10" s="130">
        <v>2</v>
      </c>
      <c r="P10" s="130">
        <f t="shared" si="1"/>
        <v>4</v>
      </c>
      <c r="Q10" s="131" t="s">
        <v>1302</v>
      </c>
      <c r="R10" s="130" t="s">
        <v>1303</v>
      </c>
      <c r="S10" s="73"/>
    </row>
    <row r="11" spans="1:19" ht="81" customHeight="1" x14ac:dyDescent="0.3">
      <c r="A11" s="2">
        <v>6</v>
      </c>
      <c r="B11" s="68" t="s">
        <v>1294</v>
      </c>
      <c r="C11" s="53" t="s">
        <v>1314</v>
      </c>
      <c r="D11" s="54" t="s">
        <v>1296</v>
      </c>
      <c r="E11" s="54" t="s">
        <v>1297</v>
      </c>
      <c r="F11" s="54">
        <v>2.1</v>
      </c>
      <c r="G11" s="130" t="s">
        <v>1309</v>
      </c>
      <c r="H11" s="131" t="s">
        <v>1310</v>
      </c>
      <c r="I11" s="131" t="s">
        <v>1311</v>
      </c>
      <c r="J11" s="130">
        <v>2</v>
      </c>
      <c r="K11" s="130">
        <v>4</v>
      </c>
      <c r="L11" s="130">
        <f t="shared" si="0"/>
        <v>8</v>
      </c>
      <c r="M11" s="132" t="s">
        <v>1312</v>
      </c>
      <c r="N11" s="130">
        <v>1</v>
      </c>
      <c r="O11" s="130">
        <v>3</v>
      </c>
      <c r="P11" s="130">
        <f t="shared" si="1"/>
        <v>3</v>
      </c>
      <c r="Q11" s="131" t="s">
        <v>1302</v>
      </c>
      <c r="R11" s="130" t="s">
        <v>1313</v>
      </c>
      <c r="S11" s="73"/>
    </row>
    <row r="12" spans="1:19" ht="60.6" customHeight="1" x14ac:dyDescent="0.3">
      <c r="A12" s="54">
        <v>7</v>
      </c>
      <c r="B12" s="68" t="s">
        <v>1294</v>
      </c>
      <c r="C12" s="53" t="s">
        <v>1317</v>
      </c>
      <c r="D12" s="54" t="s">
        <v>1296</v>
      </c>
      <c r="E12" s="54" t="s">
        <v>1297</v>
      </c>
      <c r="F12" s="54">
        <v>1.5</v>
      </c>
      <c r="G12" s="130" t="s">
        <v>1305</v>
      </c>
      <c r="H12" s="131" t="s">
        <v>1318</v>
      </c>
      <c r="I12" s="131" t="s">
        <v>1307</v>
      </c>
      <c r="J12" s="130">
        <v>3</v>
      </c>
      <c r="K12" s="130">
        <v>2</v>
      </c>
      <c r="L12" s="130">
        <f t="shared" si="0"/>
        <v>6</v>
      </c>
      <c r="M12" s="132" t="s">
        <v>1308</v>
      </c>
      <c r="N12" s="130">
        <v>2</v>
      </c>
      <c r="O12" s="130">
        <v>2</v>
      </c>
      <c r="P12" s="130">
        <f t="shared" si="1"/>
        <v>4</v>
      </c>
      <c r="Q12" s="131" t="s">
        <v>1302</v>
      </c>
      <c r="R12" s="130" t="s">
        <v>1319</v>
      </c>
      <c r="S12" s="73"/>
    </row>
    <row r="13" spans="1:19" ht="60.6" customHeight="1" x14ac:dyDescent="0.3">
      <c r="A13" s="2">
        <v>8</v>
      </c>
      <c r="B13" s="68" t="s">
        <v>1294</v>
      </c>
      <c r="C13" s="53" t="s">
        <v>1317</v>
      </c>
      <c r="D13" s="54" t="s">
        <v>1296</v>
      </c>
      <c r="E13" s="54" t="s">
        <v>1297</v>
      </c>
      <c r="F13" s="54">
        <v>2.1</v>
      </c>
      <c r="G13" s="130" t="s">
        <v>1309</v>
      </c>
      <c r="H13" s="131" t="s">
        <v>1320</v>
      </c>
      <c r="I13" s="131" t="s">
        <v>1311</v>
      </c>
      <c r="J13" s="130">
        <v>2</v>
      </c>
      <c r="K13" s="130">
        <v>4</v>
      </c>
      <c r="L13" s="130">
        <f t="shared" si="0"/>
        <v>8</v>
      </c>
      <c r="M13" s="132" t="s">
        <v>1312</v>
      </c>
      <c r="N13" s="130">
        <v>1</v>
      </c>
      <c r="O13" s="130">
        <v>3</v>
      </c>
      <c r="P13" s="130">
        <f t="shared" si="1"/>
        <v>3</v>
      </c>
      <c r="Q13" s="131" t="s">
        <v>1302</v>
      </c>
      <c r="R13" s="130" t="s">
        <v>1319</v>
      </c>
      <c r="S13" s="73"/>
    </row>
    <row r="14" spans="1:19" ht="43.9" customHeight="1" x14ac:dyDescent="0.3">
      <c r="A14" s="54">
        <v>9</v>
      </c>
      <c r="B14" s="68" t="s">
        <v>1294</v>
      </c>
      <c r="C14" s="53" t="s">
        <v>1321</v>
      </c>
      <c r="D14" s="54" t="s">
        <v>1296</v>
      </c>
      <c r="E14" s="54" t="s">
        <v>1297</v>
      </c>
      <c r="F14" s="54">
        <v>3.3</v>
      </c>
      <c r="G14" s="130" t="s">
        <v>1322</v>
      </c>
      <c r="H14" s="131" t="s">
        <v>1323</v>
      </c>
      <c r="I14" s="131" t="s">
        <v>1324</v>
      </c>
      <c r="J14" s="130">
        <v>2</v>
      </c>
      <c r="K14" s="130">
        <v>4</v>
      </c>
      <c r="L14" s="130">
        <f t="shared" si="0"/>
        <v>8</v>
      </c>
      <c r="M14" s="132" t="s">
        <v>1325</v>
      </c>
      <c r="N14" s="130">
        <v>1</v>
      </c>
      <c r="O14" s="130">
        <v>4</v>
      </c>
      <c r="P14" s="130">
        <f t="shared" si="1"/>
        <v>4</v>
      </c>
      <c r="Q14" s="131" t="s">
        <v>1326</v>
      </c>
      <c r="R14" s="130" t="s">
        <v>1303</v>
      </c>
      <c r="S14" s="73"/>
    </row>
    <row r="15" spans="1:19" ht="34.5" customHeight="1" x14ac:dyDescent="0.3">
      <c r="A15" s="2">
        <v>10</v>
      </c>
      <c r="B15" s="68" t="s">
        <v>1294</v>
      </c>
      <c r="C15" s="53" t="s">
        <v>1321</v>
      </c>
      <c r="D15" s="54" t="s">
        <v>1296</v>
      </c>
      <c r="E15" s="54" t="s">
        <v>1297</v>
      </c>
      <c r="F15" s="54">
        <v>1.6</v>
      </c>
      <c r="G15" s="130" t="s">
        <v>1298</v>
      </c>
      <c r="H15" s="131" t="s">
        <v>1327</v>
      </c>
      <c r="I15" s="131" t="s">
        <v>1300</v>
      </c>
      <c r="J15" s="130">
        <v>2</v>
      </c>
      <c r="K15" s="130">
        <v>3</v>
      </c>
      <c r="L15" s="130">
        <f t="shared" si="0"/>
        <v>6</v>
      </c>
      <c r="M15" s="132" t="s">
        <v>1301</v>
      </c>
      <c r="N15" s="130">
        <v>2</v>
      </c>
      <c r="O15" s="130">
        <v>2</v>
      </c>
      <c r="P15" s="130">
        <f t="shared" si="1"/>
        <v>4</v>
      </c>
      <c r="Q15" s="131" t="s">
        <v>1302</v>
      </c>
      <c r="R15" s="130" t="s">
        <v>1303</v>
      </c>
      <c r="S15" s="73"/>
    </row>
    <row r="16" spans="1:19" ht="34.5" customHeight="1" x14ac:dyDescent="0.3">
      <c r="A16" s="54">
        <v>11</v>
      </c>
      <c r="B16" s="68" t="s">
        <v>1328</v>
      </c>
      <c r="C16" s="53" t="s">
        <v>1329</v>
      </c>
      <c r="D16" s="54" t="s">
        <v>1296</v>
      </c>
      <c r="E16" s="54" t="s">
        <v>1297</v>
      </c>
      <c r="F16" s="54">
        <v>1.6</v>
      </c>
      <c r="G16" s="130" t="s">
        <v>1298</v>
      </c>
      <c r="H16" s="131" t="s">
        <v>1330</v>
      </c>
      <c r="I16" s="131" t="s">
        <v>1300</v>
      </c>
      <c r="J16" s="130">
        <v>2</v>
      </c>
      <c r="K16" s="130">
        <v>3</v>
      </c>
      <c r="L16" s="130">
        <f t="shared" si="0"/>
        <v>6</v>
      </c>
      <c r="M16" s="132" t="s">
        <v>1301</v>
      </c>
      <c r="N16" s="130">
        <v>2</v>
      </c>
      <c r="O16" s="130">
        <v>2</v>
      </c>
      <c r="P16" s="130">
        <f t="shared" si="1"/>
        <v>4</v>
      </c>
      <c r="Q16" s="131" t="s">
        <v>1302</v>
      </c>
      <c r="R16" s="130" t="s">
        <v>1313</v>
      </c>
      <c r="S16" s="73"/>
    </row>
    <row r="17" spans="1:19" ht="78.599999999999994" customHeight="1" x14ac:dyDescent="0.3">
      <c r="A17" s="2">
        <v>12</v>
      </c>
      <c r="B17" s="68" t="s">
        <v>1328</v>
      </c>
      <c r="C17" s="53" t="s">
        <v>1329</v>
      </c>
      <c r="D17" s="54" t="s">
        <v>1296</v>
      </c>
      <c r="E17" s="54" t="s">
        <v>1297</v>
      </c>
      <c r="F17" s="54">
        <v>2.1</v>
      </c>
      <c r="G17" s="130" t="s">
        <v>1309</v>
      </c>
      <c r="H17" s="131" t="s">
        <v>1331</v>
      </c>
      <c r="I17" s="131" t="s">
        <v>1311</v>
      </c>
      <c r="J17" s="130">
        <v>2</v>
      </c>
      <c r="K17" s="130">
        <v>3</v>
      </c>
      <c r="L17" s="130">
        <f t="shared" si="0"/>
        <v>6</v>
      </c>
      <c r="M17" s="132" t="s">
        <v>1312</v>
      </c>
      <c r="N17" s="130">
        <v>1</v>
      </c>
      <c r="O17" s="130">
        <v>3</v>
      </c>
      <c r="P17" s="130">
        <f t="shared" si="1"/>
        <v>3</v>
      </c>
      <c r="Q17" s="131" t="s">
        <v>1302</v>
      </c>
      <c r="R17" s="130" t="s">
        <v>1313</v>
      </c>
      <c r="S17" s="73"/>
    </row>
    <row r="18" spans="1:19" ht="78.599999999999994" customHeight="1" x14ac:dyDescent="0.3">
      <c r="A18" s="54">
        <v>13</v>
      </c>
      <c r="B18" s="68" t="s">
        <v>1328</v>
      </c>
      <c r="C18" s="53" t="s">
        <v>1329</v>
      </c>
      <c r="D18" s="54" t="s">
        <v>1296</v>
      </c>
      <c r="E18" s="54" t="s">
        <v>1297</v>
      </c>
      <c r="F18" s="54">
        <v>2.1</v>
      </c>
      <c r="G18" s="130" t="s">
        <v>1309</v>
      </c>
      <c r="H18" s="131" t="s">
        <v>1332</v>
      </c>
      <c r="I18" s="131" t="s">
        <v>1311</v>
      </c>
      <c r="J18" s="130">
        <v>2</v>
      </c>
      <c r="K18" s="130">
        <v>3</v>
      </c>
      <c r="L18" s="130">
        <f t="shared" si="0"/>
        <v>6</v>
      </c>
      <c r="M18" s="132" t="s">
        <v>1333</v>
      </c>
      <c r="N18" s="130">
        <v>1</v>
      </c>
      <c r="O18" s="130">
        <v>3</v>
      </c>
      <c r="P18" s="130">
        <f t="shared" si="1"/>
        <v>3</v>
      </c>
      <c r="Q18" s="131" t="s">
        <v>1302</v>
      </c>
      <c r="R18" s="130" t="s">
        <v>1313</v>
      </c>
      <c r="S18" s="73"/>
    </row>
    <row r="19" spans="1:19" ht="78.599999999999994" customHeight="1" x14ac:dyDescent="0.3">
      <c r="A19" s="2">
        <v>14</v>
      </c>
      <c r="B19" s="68" t="s">
        <v>1328</v>
      </c>
      <c r="C19" s="53" t="s">
        <v>1329</v>
      </c>
      <c r="D19" s="54" t="s">
        <v>1296</v>
      </c>
      <c r="E19" s="54" t="s">
        <v>1297</v>
      </c>
      <c r="F19" s="54">
        <v>2.1</v>
      </c>
      <c r="G19" s="130" t="s">
        <v>1309</v>
      </c>
      <c r="H19" s="131" t="s">
        <v>1334</v>
      </c>
      <c r="I19" s="131" t="s">
        <v>1311</v>
      </c>
      <c r="J19" s="130">
        <v>2</v>
      </c>
      <c r="K19" s="130">
        <v>3</v>
      </c>
      <c r="L19" s="130">
        <f t="shared" si="0"/>
        <v>6</v>
      </c>
      <c r="M19" s="132" t="s">
        <v>1312</v>
      </c>
      <c r="N19" s="130">
        <v>1</v>
      </c>
      <c r="O19" s="130">
        <v>3</v>
      </c>
      <c r="P19" s="130">
        <f t="shared" si="1"/>
        <v>3</v>
      </c>
      <c r="Q19" s="131" t="s">
        <v>1302</v>
      </c>
      <c r="R19" s="130" t="s">
        <v>1313</v>
      </c>
      <c r="S19" s="73"/>
    </row>
    <row r="20" spans="1:19" ht="61.15" customHeight="1" x14ac:dyDescent="0.3">
      <c r="A20" s="54">
        <v>15</v>
      </c>
      <c r="B20" s="68" t="s">
        <v>1335</v>
      </c>
      <c r="C20" s="53" t="s">
        <v>1336</v>
      </c>
      <c r="D20" s="54" t="s">
        <v>1296</v>
      </c>
      <c r="E20" s="54" t="s">
        <v>1297</v>
      </c>
      <c r="F20" s="54">
        <v>1.3</v>
      </c>
      <c r="G20" s="130" t="s">
        <v>1337</v>
      </c>
      <c r="H20" s="131" t="s">
        <v>1338</v>
      </c>
      <c r="I20" s="131" t="s">
        <v>1339</v>
      </c>
      <c r="J20" s="130">
        <v>2</v>
      </c>
      <c r="K20" s="130">
        <v>3</v>
      </c>
      <c r="L20" s="130">
        <f>J20*K20</f>
        <v>6</v>
      </c>
      <c r="M20" s="132" t="s">
        <v>1340</v>
      </c>
      <c r="N20" s="130">
        <v>1</v>
      </c>
      <c r="O20" s="130">
        <v>3</v>
      </c>
      <c r="P20" s="130">
        <f>N20*O20</f>
        <v>3</v>
      </c>
      <c r="Q20" s="131" t="s">
        <v>1302</v>
      </c>
      <c r="R20" s="130" t="s">
        <v>1319</v>
      </c>
      <c r="S20" s="73"/>
    </row>
    <row r="21" spans="1:19" ht="34.5" customHeight="1" x14ac:dyDescent="0.3">
      <c r="A21" s="2">
        <v>16</v>
      </c>
      <c r="B21" s="68" t="s">
        <v>1335</v>
      </c>
      <c r="C21" s="53" t="s">
        <v>1336</v>
      </c>
      <c r="D21" s="54" t="s">
        <v>1296</v>
      </c>
      <c r="E21" s="54" t="s">
        <v>1297</v>
      </c>
      <c r="F21" s="54">
        <v>1.6</v>
      </c>
      <c r="G21" s="130" t="s">
        <v>1298</v>
      </c>
      <c r="H21" s="131" t="s">
        <v>1341</v>
      </c>
      <c r="I21" s="132" t="s">
        <v>1342</v>
      </c>
      <c r="J21" s="130">
        <v>2</v>
      </c>
      <c r="K21" s="130">
        <v>4</v>
      </c>
      <c r="L21" s="130">
        <f t="shared" ref="L21:L27" si="2">J21*K21</f>
        <v>8</v>
      </c>
      <c r="M21" s="132" t="s">
        <v>1301</v>
      </c>
      <c r="N21" s="130">
        <v>1</v>
      </c>
      <c r="O21" s="130">
        <v>3</v>
      </c>
      <c r="P21" s="130">
        <f t="shared" ref="P21:P27" si="3">N21*O21</f>
        <v>3</v>
      </c>
      <c r="Q21" s="131" t="s">
        <v>1302</v>
      </c>
      <c r="R21" s="130" t="s">
        <v>1319</v>
      </c>
      <c r="S21" s="73"/>
    </row>
    <row r="22" spans="1:19" ht="78.599999999999994" customHeight="1" x14ac:dyDescent="0.3">
      <c r="A22" s="54">
        <v>17</v>
      </c>
      <c r="B22" s="68" t="s">
        <v>1335</v>
      </c>
      <c r="C22" s="53" t="s">
        <v>1336</v>
      </c>
      <c r="D22" s="54" t="s">
        <v>1296</v>
      </c>
      <c r="E22" s="54" t="s">
        <v>1297</v>
      </c>
      <c r="F22" s="54">
        <v>2.1</v>
      </c>
      <c r="G22" s="130" t="s">
        <v>1309</v>
      </c>
      <c r="H22" s="131" t="s">
        <v>1343</v>
      </c>
      <c r="I22" s="131" t="s">
        <v>1311</v>
      </c>
      <c r="J22" s="130">
        <v>2</v>
      </c>
      <c r="K22" s="130">
        <v>4</v>
      </c>
      <c r="L22" s="130">
        <f t="shared" si="2"/>
        <v>8</v>
      </c>
      <c r="M22" s="132" t="s">
        <v>1312</v>
      </c>
      <c r="N22" s="130">
        <v>1</v>
      </c>
      <c r="O22" s="130">
        <v>3</v>
      </c>
      <c r="P22" s="130">
        <f t="shared" si="3"/>
        <v>3</v>
      </c>
      <c r="Q22" s="131" t="s">
        <v>1302</v>
      </c>
      <c r="R22" s="130" t="s">
        <v>1313</v>
      </c>
      <c r="S22" s="73"/>
    </row>
    <row r="23" spans="1:19" ht="34.5" customHeight="1" x14ac:dyDescent="0.3">
      <c r="A23" s="2">
        <v>18</v>
      </c>
      <c r="B23" s="68" t="s">
        <v>1335</v>
      </c>
      <c r="C23" s="53" t="s">
        <v>1336</v>
      </c>
      <c r="D23" s="54" t="s">
        <v>1296</v>
      </c>
      <c r="E23" s="54" t="s">
        <v>1297</v>
      </c>
      <c r="F23" s="54">
        <v>1.4</v>
      </c>
      <c r="G23" s="130" t="s">
        <v>1344</v>
      </c>
      <c r="H23" s="131" t="s">
        <v>1345</v>
      </c>
      <c r="I23" s="131" t="s">
        <v>1339</v>
      </c>
      <c r="J23" s="130">
        <v>2</v>
      </c>
      <c r="K23" s="130">
        <v>3</v>
      </c>
      <c r="L23" s="130">
        <f t="shared" si="2"/>
        <v>6</v>
      </c>
      <c r="M23" s="132" t="s">
        <v>1346</v>
      </c>
      <c r="N23" s="130">
        <v>1</v>
      </c>
      <c r="O23" s="130">
        <v>2</v>
      </c>
      <c r="P23" s="130">
        <f t="shared" si="3"/>
        <v>2</v>
      </c>
      <c r="Q23" s="131" t="s">
        <v>1302</v>
      </c>
      <c r="R23" s="130" t="s">
        <v>1319</v>
      </c>
      <c r="S23" s="73"/>
    </row>
    <row r="24" spans="1:19" ht="34.5" customHeight="1" x14ac:dyDescent="0.3">
      <c r="A24" s="54">
        <v>19</v>
      </c>
      <c r="B24" s="68" t="s">
        <v>1335</v>
      </c>
      <c r="C24" s="53" t="s">
        <v>1347</v>
      </c>
      <c r="D24" s="54" t="s">
        <v>1296</v>
      </c>
      <c r="E24" s="54" t="s">
        <v>1297</v>
      </c>
      <c r="F24" s="55" t="s">
        <v>1348</v>
      </c>
      <c r="G24" s="130" t="s">
        <v>1349</v>
      </c>
      <c r="H24" s="131" t="s">
        <v>1350</v>
      </c>
      <c r="I24" s="131" t="s">
        <v>1351</v>
      </c>
      <c r="J24" s="130">
        <v>2</v>
      </c>
      <c r="K24" s="130">
        <v>4</v>
      </c>
      <c r="L24" s="130">
        <f t="shared" si="2"/>
        <v>8</v>
      </c>
      <c r="M24" s="132" t="s">
        <v>1352</v>
      </c>
      <c r="N24" s="130">
        <v>1</v>
      </c>
      <c r="O24" s="130">
        <v>3</v>
      </c>
      <c r="P24" s="130">
        <f t="shared" si="3"/>
        <v>3</v>
      </c>
      <c r="Q24" s="131" t="s">
        <v>1302</v>
      </c>
      <c r="R24" s="130" t="s">
        <v>1303</v>
      </c>
      <c r="S24" s="73"/>
    </row>
    <row r="25" spans="1:19" ht="34.5" customHeight="1" x14ac:dyDescent="0.3">
      <c r="A25" s="2">
        <v>20</v>
      </c>
      <c r="B25" s="68" t="s">
        <v>1335</v>
      </c>
      <c r="C25" s="53" t="s">
        <v>1347</v>
      </c>
      <c r="D25" s="54" t="s">
        <v>1296</v>
      </c>
      <c r="E25" s="54" t="s">
        <v>1297</v>
      </c>
      <c r="F25" s="54">
        <v>1.4</v>
      </c>
      <c r="G25" s="130" t="s">
        <v>1344</v>
      </c>
      <c r="H25" s="131" t="s">
        <v>1353</v>
      </c>
      <c r="I25" s="131" t="s">
        <v>1354</v>
      </c>
      <c r="J25" s="130">
        <v>2</v>
      </c>
      <c r="K25" s="130">
        <v>3</v>
      </c>
      <c r="L25" s="130">
        <f t="shared" si="2"/>
        <v>6</v>
      </c>
      <c r="M25" s="132" t="s">
        <v>1352</v>
      </c>
      <c r="N25" s="130">
        <v>1</v>
      </c>
      <c r="O25" s="130">
        <v>3</v>
      </c>
      <c r="P25" s="130">
        <f t="shared" si="3"/>
        <v>3</v>
      </c>
      <c r="Q25" s="131" t="s">
        <v>1302</v>
      </c>
      <c r="R25" s="130" t="s">
        <v>1355</v>
      </c>
      <c r="S25" s="73"/>
    </row>
    <row r="26" spans="1:19" ht="34.5" customHeight="1" x14ac:dyDescent="0.3">
      <c r="A26" s="54">
        <v>21</v>
      </c>
      <c r="B26" s="68" t="s">
        <v>1335</v>
      </c>
      <c r="C26" s="53" t="s">
        <v>1347</v>
      </c>
      <c r="D26" s="54" t="s">
        <v>1296</v>
      </c>
      <c r="E26" s="54" t="s">
        <v>1297</v>
      </c>
      <c r="F26" s="54">
        <v>1.4</v>
      </c>
      <c r="G26" s="130" t="s">
        <v>1344</v>
      </c>
      <c r="H26" s="131" t="s">
        <v>1356</v>
      </c>
      <c r="I26" s="131" t="s">
        <v>1357</v>
      </c>
      <c r="J26" s="130">
        <v>2</v>
      </c>
      <c r="K26" s="130">
        <v>3</v>
      </c>
      <c r="L26" s="130">
        <f t="shared" si="2"/>
        <v>6</v>
      </c>
      <c r="M26" s="132" t="s">
        <v>1358</v>
      </c>
      <c r="N26" s="130">
        <v>1</v>
      </c>
      <c r="O26" s="130">
        <v>3</v>
      </c>
      <c r="P26" s="130">
        <f t="shared" si="3"/>
        <v>3</v>
      </c>
      <c r="Q26" s="131" t="s">
        <v>1302</v>
      </c>
      <c r="R26" s="130" t="s">
        <v>1355</v>
      </c>
      <c r="S26" s="73"/>
    </row>
    <row r="27" spans="1:19" ht="34.5" customHeight="1" x14ac:dyDescent="0.3">
      <c r="A27" s="2">
        <v>22</v>
      </c>
      <c r="B27" s="68" t="s">
        <v>1359</v>
      </c>
      <c r="C27" s="53" t="s">
        <v>1360</v>
      </c>
      <c r="D27" s="54" t="s">
        <v>1296</v>
      </c>
      <c r="E27" s="54" t="s">
        <v>1297</v>
      </c>
      <c r="F27" s="54">
        <v>1.6</v>
      </c>
      <c r="G27" s="130" t="s">
        <v>1298</v>
      </c>
      <c r="H27" s="131" t="s">
        <v>1361</v>
      </c>
      <c r="I27" s="131" t="s">
        <v>1339</v>
      </c>
      <c r="J27" s="130">
        <v>2</v>
      </c>
      <c r="K27" s="130">
        <v>3</v>
      </c>
      <c r="L27" s="130">
        <f t="shared" si="2"/>
        <v>6</v>
      </c>
      <c r="M27" s="132" t="s">
        <v>1301</v>
      </c>
      <c r="N27" s="130">
        <v>1</v>
      </c>
      <c r="O27" s="130">
        <v>2</v>
      </c>
      <c r="P27" s="130">
        <f t="shared" si="3"/>
        <v>2</v>
      </c>
      <c r="Q27" s="131" t="s">
        <v>1302</v>
      </c>
      <c r="R27" s="130" t="s">
        <v>1319</v>
      </c>
      <c r="S27" s="73"/>
    </row>
    <row r="28" spans="1:19" ht="25.15" customHeight="1" x14ac:dyDescent="0.3">
      <c r="A28" s="678" t="s">
        <v>184</v>
      </c>
      <c r="B28" s="679"/>
      <c r="C28" s="680"/>
      <c r="D28" s="673" t="s">
        <v>185</v>
      </c>
      <c r="E28" s="674"/>
      <c r="F28" s="675"/>
      <c r="G28" s="676"/>
      <c r="H28" s="676"/>
      <c r="I28" s="676"/>
      <c r="J28" s="676"/>
      <c r="K28" s="676"/>
      <c r="L28" s="676"/>
      <c r="M28" s="677"/>
      <c r="N28" s="126" t="s">
        <v>1362</v>
      </c>
      <c r="O28" s="127"/>
      <c r="P28" s="127"/>
      <c r="Q28" s="127"/>
      <c r="R28" s="127"/>
      <c r="S28" s="128"/>
    </row>
    <row r="29" spans="1:19" ht="25.15" customHeight="1" x14ac:dyDescent="0.3">
      <c r="A29" s="681"/>
      <c r="B29" s="682"/>
      <c r="C29" s="683"/>
      <c r="D29" s="673" t="s">
        <v>187</v>
      </c>
      <c r="E29" s="674"/>
      <c r="F29" s="675"/>
      <c r="G29" s="676"/>
      <c r="H29" s="676"/>
      <c r="I29" s="676"/>
      <c r="J29" s="676"/>
      <c r="K29" s="676"/>
      <c r="L29" s="676"/>
      <c r="M29" s="677"/>
      <c r="N29" s="126" t="s">
        <v>1362</v>
      </c>
      <c r="O29" s="127"/>
      <c r="P29" s="127"/>
      <c r="Q29" s="127"/>
      <c r="R29" s="127"/>
      <c r="S29" s="128"/>
    </row>
    <row r="30" spans="1:19" ht="25.15" customHeight="1" x14ac:dyDescent="0.3">
      <c r="A30" s="681"/>
      <c r="B30" s="682"/>
      <c r="C30" s="683"/>
      <c r="D30" s="673" t="s">
        <v>129</v>
      </c>
      <c r="E30" s="674"/>
      <c r="F30" s="675"/>
      <c r="G30" s="676"/>
      <c r="H30" s="676"/>
      <c r="I30" s="676"/>
      <c r="J30" s="676"/>
      <c r="K30" s="676"/>
      <c r="L30" s="676"/>
      <c r="M30" s="677"/>
      <c r="N30" s="126" t="s">
        <v>1362</v>
      </c>
      <c r="O30" s="127"/>
      <c r="P30" s="127"/>
      <c r="Q30" s="127"/>
      <c r="R30" s="127"/>
      <c r="S30" s="128"/>
    </row>
    <row r="31" spans="1:19" ht="25.15" customHeight="1" x14ac:dyDescent="0.3">
      <c r="A31" s="681"/>
      <c r="B31" s="682"/>
      <c r="C31" s="683"/>
      <c r="D31" s="673" t="s">
        <v>188</v>
      </c>
      <c r="E31" s="674"/>
      <c r="F31" s="675"/>
      <c r="G31" s="676"/>
      <c r="H31" s="676"/>
      <c r="I31" s="676"/>
      <c r="J31" s="676"/>
      <c r="K31" s="676"/>
      <c r="L31" s="676"/>
      <c r="M31" s="677"/>
      <c r="N31" s="126" t="s">
        <v>1362</v>
      </c>
      <c r="O31" s="127"/>
      <c r="P31" s="127"/>
      <c r="Q31" s="127"/>
      <c r="R31" s="127"/>
      <c r="S31" s="128"/>
    </row>
    <row r="32" spans="1:19" ht="25.15" customHeight="1" x14ac:dyDescent="0.3">
      <c r="A32" s="684"/>
      <c r="B32" s="685"/>
      <c r="C32" s="686"/>
      <c r="D32" s="673" t="s">
        <v>189</v>
      </c>
      <c r="E32" s="674"/>
      <c r="F32" s="675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7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582" t="s">
        <v>1451</v>
      </c>
      <c r="B1" s="582"/>
      <c r="C1" s="582"/>
      <c r="D1" s="610" t="s">
        <v>273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2" t="s">
        <v>264</v>
      </c>
      <c r="R1" s="62" t="s">
        <v>123</v>
      </c>
      <c r="S1" s="62" t="s">
        <v>124</v>
      </c>
    </row>
    <row r="2" spans="1:19" ht="33" customHeight="1" x14ac:dyDescent="0.3">
      <c r="A2" s="582" t="s">
        <v>11</v>
      </c>
      <c r="B2" s="582"/>
      <c r="C2" s="582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990</v>
      </c>
      <c r="O2" s="582"/>
      <c r="P2" s="582"/>
      <c r="Q2" s="61" t="s">
        <v>265</v>
      </c>
      <c r="R2" s="61" t="s">
        <v>266</v>
      </c>
      <c r="S2" s="61" t="s">
        <v>267</v>
      </c>
    </row>
    <row r="3" spans="1:19" ht="33" customHeight="1" x14ac:dyDescent="0.3">
      <c r="A3" s="687" t="s">
        <v>4</v>
      </c>
      <c r="B3" s="687" t="s">
        <v>16</v>
      </c>
      <c r="C3" s="582" t="s">
        <v>0</v>
      </c>
      <c r="D3" s="587" t="s">
        <v>181</v>
      </c>
      <c r="E3" s="587" t="s">
        <v>182</v>
      </c>
      <c r="F3" s="585" t="s">
        <v>275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276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19" ht="33" customHeight="1" x14ac:dyDescent="0.3">
      <c r="A4" s="687"/>
      <c r="B4" s="687"/>
      <c r="C4" s="582"/>
      <c r="D4" s="618"/>
      <c r="E4" s="618"/>
      <c r="F4" s="63" t="s">
        <v>15</v>
      </c>
      <c r="G4" s="66" t="s">
        <v>7</v>
      </c>
      <c r="H4" s="67" t="s">
        <v>3</v>
      </c>
      <c r="I4" s="588"/>
      <c r="J4" s="65" t="s">
        <v>5</v>
      </c>
      <c r="K4" s="65" t="s">
        <v>6</v>
      </c>
      <c r="L4" s="65" t="s">
        <v>9</v>
      </c>
      <c r="M4" s="591"/>
      <c r="N4" s="63" t="s">
        <v>5</v>
      </c>
      <c r="O4" s="63" t="s">
        <v>6</v>
      </c>
      <c r="P4" s="63" t="s">
        <v>9</v>
      </c>
      <c r="Q4" s="584"/>
      <c r="R4" s="582"/>
      <c r="S4" s="58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1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52.9" customHeight="1" x14ac:dyDescent="0.3">
      <c r="A6" s="2">
        <v>1</v>
      </c>
      <c r="B6" s="106" t="s">
        <v>1372</v>
      </c>
      <c r="C6" s="79" t="s">
        <v>1373</v>
      </c>
      <c r="D6" s="84" t="s">
        <v>1374</v>
      </c>
      <c r="E6" s="40" t="s">
        <v>1033</v>
      </c>
      <c r="F6" s="40">
        <v>1.1000000000000001</v>
      </c>
      <c r="G6" s="80" t="s">
        <v>1375</v>
      </c>
      <c r="H6" s="52" t="s">
        <v>1376</v>
      </c>
      <c r="I6" s="50" t="s">
        <v>1377</v>
      </c>
      <c r="J6" s="40">
        <v>2</v>
      </c>
      <c r="K6" s="40">
        <v>2</v>
      </c>
      <c r="L6" s="40">
        <f>J6*K6</f>
        <v>4</v>
      </c>
      <c r="M6" s="81"/>
      <c r="N6" s="40"/>
      <c r="O6" s="40"/>
      <c r="P6" s="40"/>
      <c r="Q6" s="73"/>
      <c r="R6" s="73"/>
      <c r="S6" s="73"/>
    </row>
    <row r="7" spans="1:19" ht="52.9" customHeight="1" x14ac:dyDescent="0.3">
      <c r="A7" s="2">
        <v>2</v>
      </c>
      <c r="B7" s="106" t="s">
        <v>1372</v>
      </c>
      <c r="C7" s="79" t="s">
        <v>1373</v>
      </c>
      <c r="D7" s="84" t="s">
        <v>1374</v>
      </c>
      <c r="E7" s="40" t="s">
        <v>1033</v>
      </c>
      <c r="F7" s="40">
        <v>1.6</v>
      </c>
      <c r="G7" s="81" t="s">
        <v>1378</v>
      </c>
      <c r="H7" s="52" t="s">
        <v>1379</v>
      </c>
      <c r="I7" s="50" t="s">
        <v>1380</v>
      </c>
      <c r="J7" s="40">
        <v>2</v>
      </c>
      <c r="K7" s="40">
        <v>3</v>
      </c>
      <c r="L7" s="40">
        <f t="shared" ref="L7:L46" si="0">J7*K7</f>
        <v>6</v>
      </c>
      <c r="M7" s="81" t="s">
        <v>1363</v>
      </c>
      <c r="N7" s="40">
        <v>2</v>
      </c>
      <c r="O7" s="40">
        <v>2</v>
      </c>
      <c r="P7" s="40">
        <v>4</v>
      </c>
      <c r="Q7" s="73" t="s">
        <v>1381</v>
      </c>
      <c r="R7" s="73" t="s">
        <v>1382</v>
      </c>
      <c r="S7" s="73"/>
    </row>
    <row r="8" spans="1:19" ht="52.9" customHeight="1" x14ac:dyDescent="0.3">
      <c r="A8" s="2">
        <v>3</v>
      </c>
      <c r="B8" s="106" t="s">
        <v>1372</v>
      </c>
      <c r="C8" s="79" t="s">
        <v>1373</v>
      </c>
      <c r="D8" s="84" t="s">
        <v>1374</v>
      </c>
      <c r="E8" s="40" t="s">
        <v>1033</v>
      </c>
      <c r="F8" s="40">
        <v>1.5</v>
      </c>
      <c r="G8" s="81" t="s">
        <v>1383</v>
      </c>
      <c r="H8" s="52" t="s">
        <v>1384</v>
      </c>
      <c r="I8" s="50" t="s">
        <v>1385</v>
      </c>
      <c r="J8" s="40">
        <v>3</v>
      </c>
      <c r="K8" s="40">
        <v>2</v>
      </c>
      <c r="L8" s="40">
        <f t="shared" si="0"/>
        <v>6</v>
      </c>
      <c r="M8" s="81" t="s">
        <v>1364</v>
      </c>
      <c r="N8" s="40">
        <v>2</v>
      </c>
      <c r="O8" s="40">
        <v>2</v>
      </c>
      <c r="P8" s="40">
        <v>4</v>
      </c>
      <c r="Q8" s="73" t="s">
        <v>1381</v>
      </c>
      <c r="R8" s="73" t="s">
        <v>1382</v>
      </c>
      <c r="S8" s="73"/>
    </row>
    <row r="9" spans="1:19" ht="72.75" customHeight="1" x14ac:dyDescent="0.3">
      <c r="A9" s="2">
        <v>4</v>
      </c>
      <c r="B9" s="106" t="s">
        <v>1372</v>
      </c>
      <c r="C9" s="79" t="s">
        <v>1373</v>
      </c>
      <c r="D9" s="84" t="s">
        <v>1374</v>
      </c>
      <c r="E9" s="40" t="s">
        <v>1033</v>
      </c>
      <c r="F9" s="40">
        <v>2.1</v>
      </c>
      <c r="G9" s="81" t="s">
        <v>1386</v>
      </c>
      <c r="H9" s="52" t="s">
        <v>1387</v>
      </c>
      <c r="I9" s="50" t="s">
        <v>1388</v>
      </c>
      <c r="J9" s="40">
        <v>2</v>
      </c>
      <c r="K9" s="40">
        <v>4</v>
      </c>
      <c r="L9" s="40">
        <f t="shared" si="0"/>
        <v>8</v>
      </c>
      <c r="M9" s="81" t="s">
        <v>1365</v>
      </c>
      <c r="N9" s="40">
        <v>1</v>
      </c>
      <c r="O9" s="40">
        <v>3</v>
      </c>
      <c r="P9" s="40">
        <v>3</v>
      </c>
      <c r="Q9" s="73" t="s">
        <v>1381</v>
      </c>
      <c r="R9" s="73" t="s">
        <v>1389</v>
      </c>
      <c r="S9" s="73"/>
    </row>
    <row r="10" spans="1:19" ht="52.9" customHeight="1" x14ac:dyDescent="0.3">
      <c r="A10" s="2">
        <v>5</v>
      </c>
      <c r="B10" s="106" t="s">
        <v>1372</v>
      </c>
      <c r="C10" s="79" t="s">
        <v>1373</v>
      </c>
      <c r="D10" s="84" t="s">
        <v>1374</v>
      </c>
      <c r="E10" s="40" t="s">
        <v>1033</v>
      </c>
      <c r="F10" s="40">
        <v>5.8</v>
      </c>
      <c r="G10" s="81" t="s">
        <v>1390</v>
      </c>
      <c r="H10" s="52" t="s">
        <v>1391</v>
      </c>
      <c r="I10" s="50" t="s">
        <v>1392</v>
      </c>
      <c r="J10" s="40">
        <v>1</v>
      </c>
      <c r="K10" s="40">
        <v>4</v>
      </c>
      <c r="L10" s="40">
        <f t="shared" si="0"/>
        <v>4</v>
      </c>
      <c r="M10" s="81"/>
      <c r="N10" s="40"/>
      <c r="O10" s="40"/>
      <c r="P10" s="40"/>
      <c r="Q10" s="73"/>
      <c r="R10" s="73"/>
      <c r="S10" s="73"/>
    </row>
    <row r="11" spans="1:19" ht="52.9" customHeight="1" x14ac:dyDescent="0.3">
      <c r="A11" s="2">
        <v>6</v>
      </c>
      <c r="B11" s="106" t="s">
        <v>1372</v>
      </c>
      <c r="C11" s="79" t="s">
        <v>1373</v>
      </c>
      <c r="D11" s="84" t="s">
        <v>1374</v>
      </c>
      <c r="E11" s="40" t="s">
        <v>1033</v>
      </c>
      <c r="F11" s="40">
        <v>3.2</v>
      </c>
      <c r="G11" s="81" t="s">
        <v>1393</v>
      </c>
      <c r="H11" s="52" t="s">
        <v>1394</v>
      </c>
      <c r="I11" s="50" t="s">
        <v>1395</v>
      </c>
      <c r="J11" s="40">
        <v>2</v>
      </c>
      <c r="K11" s="40">
        <v>2</v>
      </c>
      <c r="L11" s="40">
        <f t="shared" si="0"/>
        <v>4</v>
      </c>
      <c r="M11" s="81"/>
      <c r="N11" s="40"/>
      <c r="O11" s="40"/>
      <c r="P11" s="40"/>
      <c r="Q11" s="73"/>
      <c r="R11" s="73"/>
      <c r="S11" s="73"/>
    </row>
    <row r="12" spans="1:19" ht="52.9" customHeight="1" x14ac:dyDescent="0.3">
      <c r="A12" s="2">
        <v>7</v>
      </c>
      <c r="B12" s="106" t="s">
        <v>1372</v>
      </c>
      <c r="C12" s="79" t="s">
        <v>1396</v>
      </c>
      <c r="D12" s="84" t="s">
        <v>1374</v>
      </c>
      <c r="E12" s="40" t="s">
        <v>1033</v>
      </c>
      <c r="F12" s="40">
        <v>1.1000000000000001</v>
      </c>
      <c r="G12" s="81" t="s">
        <v>1375</v>
      </c>
      <c r="H12" s="52" t="s">
        <v>1376</v>
      </c>
      <c r="I12" s="50" t="s">
        <v>1377</v>
      </c>
      <c r="J12" s="40">
        <v>2</v>
      </c>
      <c r="K12" s="40">
        <v>2</v>
      </c>
      <c r="L12" s="40">
        <f t="shared" si="0"/>
        <v>4</v>
      </c>
      <c r="M12" s="81"/>
      <c r="N12" s="40"/>
      <c r="O12" s="40"/>
      <c r="P12" s="40"/>
      <c r="Q12" s="73"/>
      <c r="R12" s="73"/>
      <c r="S12" s="73"/>
    </row>
    <row r="13" spans="1:19" ht="52.9" customHeight="1" x14ac:dyDescent="0.3">
      <c r="A13" s="2">
        <v>8</v>
      </c>
      <c r="B13" s="106" t="s">
        <v>1372</v>
      </c>
      <c r="C13" s="79" t="s">
        <v>1396</v>
      </c>
      <c r="D13" s="84" t="s">
        <v>1374</v>
      </c>
      <c r="E13" s="40" t="s">
        <v>1033</v>
      </c>
      <c r="F13" s="40">
        <v>1.6</v>
      </c>
      <c r="G13" s="81" t="s">
        <v>1378</v>
      </c>
      <c r="H13" s="52" t="s">
        <v>1397</v>
      </c>
      <c r="I13" s="50" t="s">
        <v>1380</v>
      </c>
      <c r="J13" s="40">
        <v>2</v>
      </c>
      <c r="K13" s="40">
        <v>3</v>
      </c>
      <c r="L13" s="40">
        <v>6</v>
      </c>
      <c r="M13" s="81" t="s">
        <v>1363</v>
      </c>
      <c r="N13" s="40">
        <v>2</v>
      </c>
      <c r="O13" s="40">
        <v>2</v>
      </c>
      <c r="P13" s="40">
        <v>4</v>
      </c>
      <c r="Q13" s="73" t="s">
        <v>1381</v>
      </c>
      <c r="R13" s="73" t="s">
        <v>1382</v>
      </c>
      <c r="S13" s="73"/>
    </row>
    <row r="14" spans="1:19" ht="52.9" customHeight="1" x14ac:dyDescent="0.3">
      <c r="A14" s="2">
        <v>9</v>
      </c>
      <c r="B14" s="106" t="s">
        <v>1372</v>
      </c>
      <c r="C14" s="79" t="s">
        <v>1396</v>
      </c>
      <c r="D14" s="84" t="s">
        <v>1374</v>
      </c>
      <c r="E14" s="40" t="s">
        <v>1033</v>
      </c>
      <c r="F14" s="40">
        <v>1.5</v>
      </c>
      <c r="G14" s="81" t="s">
        <v>1383</v>
      </c>
      <c r="H14" s="52" t="s">
        <v>1398</v>
      </c>
      <c r="I14" s="50" t="s">
        <v>1385</v>
      </c>
      <c r="J14" s="40">
        <v>3</v>
      </c>
      <c r="K14" s="40">
        <v>2</v>
      </c>
      <c r="L14" s="40">
        <v>6</v>
      </c>
      <c r="M14" s="81" t="s">
        <v>1364</v>
      </c>
      <c r="N14" s="40">
        <v>2</v>
      </c>
      <c r="O14" s="40">
        <v>2</v>
      </c>
      <c r="P14" s="40">
        <v>4</v>
      </c>
      <c r="Q14" s="73" t="s">
        <v>1381</v>
      </c>
      <c r="R14" s="73" t="s">
        <v>1382</v>
      </c>
      <c r="S14" s="73"/>
    </row>
    <row r="15" spans="1:19" ht="52.9" customHeight="1" x14ac:dyDescent="0.3">
      <c r="A15" s="2">
        <v>10</v>
      </c>
      <c r="B15" s="106" t="s">
        <v>1372</v>
      </c>
      <c r="C15" s="79" t="s">
        <v>1396</v>
      </c>
      <c r="D15" s="84" t="s">
        <v>1374</v>
      </c>
      <c r="E15" s="40" t="s">
        <v>1399</v>
      </c>
      <c r="F15" s="40">
        <v>5.8</v>
      </c>
      <c r="G15" s="81" t="s">
        <v>1400</v>
      </c>
      <c r="H15" s="52" t="s">
        <v>1401</v>
      </c>
      <c r="I15" s="50" t="s">
        <v>1402</v>
      </c>
      <c r="J15" s="40">
        <v>1</v>
      </c>
      <c r="K15" s="40">
        <v>4</v>
      </c>
      <c r="L15" s="40">
        <f t="shared" si="0"/>
        <v>4</v>
      </c>
      <c r="M15" s="81"/>
      <c r="N15" s="40"/>
      <c r="O15" s="40"/>
      <c r="P15" s="40"/>
      <c r="Q15" s="73"/>
      <c r="R15" s="73"/>
      <c r="S15" s="73"/>
    </row>
    <row r="16" spans="1:19" ht="52.9" customHeight="1" x14ac:dyDescent="0.3">
      <c r="A16" s="2">
        <v>11</v>
      </c>
      <c r="B16" s="106" t="s">
        <v>1372</v>
      </c>
      <c r="C16" s="79" t="s">
        <v>1396</v>
      </c>
      <c r="D16" s="84" t="s">
        <v>1374</v>
      </c>
      <c r="E16" s="40" t="s">
        <v>1399</v>
      </c>
      <c r="F16" s="40">
        <v>5.0999999999999996</v>
      </c>
      <c r="G16" s="81" t="s">
        <v>1403</v>
      </c>
      <c r="H16" s="52" t="s">
        <v>1404</v>
      </c>
      <c r="I16" s="50" t="s">
        <v>1405</v>
      </c>
      <c r="J16" s="40">
        <v>1</v>
      </c>
      <c r="K16" s="40">
        <v>4</v>
      </c>
      <c r="L16" s="40">
        <f t="shared" si="0"/>
        <v>4</v>
      </c>
      <c r="M16" s="81"/>
      <c r="N16" s="40"/>
      <c r="O16" s="40"/>
      <c r="P16" s="40"/>
      <c r="Q16" s="73"/>
      <c r="R16" s="73"/>
      <c r="S16" s="73"/>
    </row>
    <row r="17" spans="1:19" ht="77.25" customHeight="1" x14ac:dyDescent="0.3">
      <c r="A17" s="2">
        <v>12</v>
      </c>
      <c r="B17" s="106" t="s">
        <v>1372</v>
      </c>
      <c r="C17" s="79" t="s">
        <v>1396</v>
      </c>
      <c r="D17" s="84" t="s">
        <v>1374</v>
      </c>
      <c r="E17" s="40" t="s">
        <v>1033</v>
      </c>
      <c r="F17" s="40">
        <v>2.1</v>
      </c>
      <c r="G17" s="81" t="s">
        <v>1386</v>
      </c>
      <c r="H17" s="134" t="s">
        <v>1310</v>
      </c>
      <c r="I17" s="50" t="s">
        <v>1311</v>
      </c>
      <c r="J17" s="40">
        <v>2</v>
      </c>
      <c r="K17" s="40">
        <v>4</v>
      </c>
      <c r="L17" s="40">
        <f t="shared" si="0"/>
        <v>8</v>
      </c>
      <c r="M17" s="81" t="s">
        <v>1365</v>
      </c>
      <c r="N17" s="40">
        <v>1</v>
      </c>
      <c r="O17" s="40">
        <v>3</v>
      </c>
      <c r="P17" s="40">
        <v>3</v>
      </c>
      <c r="Q17" s="73" t="s">
        <v>1381</v>
      </c>
      <c r="R17" s="73" t="s">
        <v>1389</v>
      </c>
      <c r="S17" s="73"/>
    </row>
    <row r="18" spans="1:19" ht="52.9" customHeight="1" x14ac:dyDescent="0.3">
      <c r="A18" s="2">
        <v>13</v>
      </c>
      <c r="B18" s="106" t="s">
        <v>1372</v>
      </c>
      <c r="C18" s="79" t="s">
        <v>1396</v>
      </c>
      <c r="D18" s="84" t="s">
        <v>1374</v>
      </c>
      <c r="E18" s="40" t="s">
        <v>1033</v>
      </c>
      <c r="F18" s="40">
        <v>5.8</v>
      </c>
      <c r="G18" s="81" t="s">
        <v>1390</v>
      </c>
      <c r="H18" s="52" t="s">
        <v>1406</v>
      </c>
      <c r="I18" s="50" t="s">
        <v>1392</v>
      </c>
      <c r="J18" s="40">
        <v>1</v>
      </c>
      <c r="K18" s="40">
        <v>4</v>
      </c>
      <c r="L18" s="40">
        <f t="shared" si="0"/>
        <v>4</v>
      </c>
      <c r="M18" s="81"/>
      <c r="N18" s="40"/>
      <c r="O18" s="40"/>
      <c r="P18" s="40"/>
      <c r="Q18" s="73"/>
      <c r="R18" s="73"/>
      <c r="S18" s="73"/>
    </row>
    <row r="19" spans="1:19" ht="52.9" customHeight="1" x14ac:dyDescent="0.3">
      <c r="A19" s="2">
        <v>14</v>
      </c>
      <c r="B19" s="106" t="s">
        <v>1372</v>
      </c>
      <c r="C19" s="79" t="s">
        <v>1407</v>
      </c>
      <c r="D19" s="84" t="s">
        <v>1374</v>
      </c>
      <c r="E19" s="40" t="s">
        <v>1033</v>
      </c>
      <c r="F19" s="40">
        <v>1.1000000000000001</v>
      </c>
      <c r="G19" s="81" t="s">
        <v>1375</v>
      </c>
      <c r="H19" s="52" t="s">
        <v>1376</v>
      </c>
      <c r="I19" s="50" t="s">
        <v>1377</v>
      </c>
      <c r="J19" s="40">
        <v>2</v>
      </c>
      <c r="K19" s="40">
        <v>2</v>
      </c>
      <c r="L19" s="40">
        <f t="shared" si="0"/>
        <v>4</v>
      </c>
      <c r="M19" s="81"/>
      <c r="N19" s="40"/>
      <c r="O19" s="40"/>
      <c r="P19" s="40"/>
      <c r="Q19" s="73"/>
      <c r="R19" s="73"/>
      <c r="S19" s="73"/>
    </row>
    <row r="20" spans="1:19" ht="52.9" customHeight="1" x14ac:dyDescent="0.3">
      <c r="A20" s="2">
        <v>15</v>
      </c>
      <c r="B20" s="106" t="s">
        <v>1372</v>
      </c>
      <c r="C20" s="79" t="s">
        <v>1407</v>
      </c>
      <c r="D20" s="84" t="s">
        <v>1374</v>
      </c>
      <c r="E20" s="40" t="s">
        <v>1033</v>
      </c>
      <c r="F20" s="40">
        <v>3.2</v>
      </c>
      <c r="G20" s="81" t="s">
        <v>1393</v>
      </c>
      <c r="H20" s="52" t="s">
        <v>1394</v>
      </c>
      <c r="I20" s="50" t="s">
        <v>1408</v>
      </c>
      <c r="J20" s="40">
        <v>2</v>
      </c>
      <c r="K20" s="40">
        <v>2</v>
      </c>
      <c r="L20" s="40">
        <f t="shared" si="0"/>
        <v>4</v>
      </c>
      <c r="M20" s="81"/>
      <c r="N20" s="40"/>
      <c r="O20" s="40"/>
      <c r="P20" s="40"/>
      <c r="Q20" s="73"/>
      <c r="R20" s="73"/>
      <c r="S20" s="73"/>
    </row>
    <row r="21" spans="1:19" ht="52.9" customHeight="1" x14ac:dyDescent="0.3">
      <c r="A21" s="2">
        <v>16</v>
      </c>
      <c r="B21" s="106" t="s">
        <v>1372</v>
      </c>
      <c r="C21" s="79" t="s">
        <v>1407</v>
      </c>
      <c r="D21" s="84" t="s">
        <v>1374</v>
      </c>
      <c r="E21" s="40" t="s">
        <v>1033</v>
      </c>
      <c r="F21" s="40">
        <v>1.5</v>
      </c>
      <c r="G21" s="81" t="s">
        <v>1383</v>
      </c>
      <c r="H21" s="134" t="s">
        <v>1318</v>
      </c>
      <c r="I21" s="131" t="s">
        <v>1307</v>
      </c>
      <c r="J21" s="40">
        <v>3</v>
      </c>
      <c r="K21" s="40">
        <v>2</v>
      </c>
      <c r="L21" s="40">
        <f t="shared" si="0"/>
        <v>6</v>
      </c>
      <c r="M21" s="81" t="s">
        <v>1364</v>
      </c>
      <c r="N21" s="40">
        <v>2</v>
      </c>
      <c r="O21" s="40">
        <v>2</v>
      </c>
      <c r="P21" s="40">
        <v>4</v>
      </c>
      <c r="Q21" s="73" t="s">
        <v>1409</v>
      </c>
      <c r="R21" s="73" t="s">
        <v>1382</v>
      </c>
      <c r="S21" s="73"/>
    </row>
    <row r="22" spans="1:19" ht="52.9" customHeight="1" x14ac:dyDescent="0.3">
      <c r="A22" s="2">
        <v>17</v>
      </c>
      <c r="B22" s="106" t="s">
        <v>1372</v>
      </c>
      <c r="C22" s="79" t="s">
        <v>1407</v>
      </c>
      <c r="D22" s="84" t="s">
        <v>1374</v>
      </c>
      <c r="E22" s="40" t="s">
        <v>1033</v>
      </c>
      <c r="F22" s="40">
        <v>2.1</v>
      </c>
      <c r="G22" s="81" t="s">
        <v>1386</v>
      </c>
      <c r="H22" s="134" t="s">
        <v>1320</v>
      </c>
      <c r="I22" s="131" t="s">
        <v>1388</v>
      </c>
      <c r="J22" s="40">
        <v>2</v>
      </c>
      <c r="K22" s="40">
        <v>4</v>
      </c>
      <c r="L22" s="40">
        <f t="shared" si="0"/>
        <v>8</v>
      </c>
      <c r="M22" s="81" t="s">
        <v>1365</v>
      </c>
      <c r="N22" s="40">
        <v>1</v>
      </c>
      <c r="O22" s="40">
        <v>3</v>
      </c>
      <c r="P22" s="40">
        <v>3</v>
      </c>
      <c r="Q22" s="73" t="s">
        <v>1409</v>
      </c>
      <c r="R22" s="73" t="s">
        <v>1389</v>
      </c>
      <c r="S22" s="73"/>
    </row>
    <row r="23" spans="1:19" ht="52.9" customHeight="1" x14ac:dyDescent="0.3">
      <c r="A23" s="2">
        <v>18</v>
      </c>
      <c r="B23" s="106" t="s">
        <v>1372</v>
      </c>
      <c r="C23" s="79" t="s">
        <v>1407</v>
      </c>
      <c r="D23" s="84" t="s">
        <v>1374</v>
      </c>
      <c r="E23" s="40" t="s">
        <v>1033</v>
      </c>
      <c r="F23" s="40">
        <v>5.8</v>
      </c>
      <c r="G23" s="81" t="s">
        <v>1390</v>
      </c>
      <c r="H23" s="134" t="s">
        <v>1410</v>
      </c>
      <c r="I23" s="131" t="s">
        <v>1392</v>
      </c>
      <c r="J23" s="40">
        <v>1</v>
      </c>
      <c r="K23" s="40">
        <v>4</v>
      </c>
      <c r="L23" s="40">
        <f t="shared" si="0"/>
        <v>4</v>
      </c>
      <c r="M23" s="81"/>
      <c r="N23" s="40"/>
      <c r="O23" s="40"/>
      <c r="P23" s="40"/>
      <c r="Q23" s="73"/>
      <c r="R23" s="73"/>
      <c r="S23" s="73"/>
    </row>
    <row r="24" spans="1:19" ht="52.9" customHeight="1" x14ac:dyDescent="0.3">
      <c r="A24" s="2">
        <v>19</v>
      </c>
      <c r="B24" s="106" t="s">
        <v>1372</v>
      </c>
      <c r="C24" s="79" t="s">
        <v>1407</v>
      </c>
      <c r="D24" s="84" t="s">
        <v>1374</v>
      </c>
      <c r="E24" s="40" t="s">
        <v>1033</v>
      </c>
      <c r="F24" s="40">
        <v>6.3</v>
      </c>
      <c r="G24" s="81" t="s">
        <v>984</v>
      </c>
      <c r="H24" s="134" t="s">
        <v>1411</v>
      </c>
      <c r="I24" s="131" t="s">
        <v>1243</v>
      </c>
      <c r="J24" s="40">
        <v>2</v>
      </c>
      <c r="K24" s="40">
        <v>2</v>
      </c>
      <c r="L24" s="40">
        <f t="shared" si="0"/>
        <v>4</v>
      </c>
      <c r="M24" s="81"/>
      <c r="N24" s="40"/>
      <c r="O24" s="40"/>
      <c r="P24" s="40"/>
      <c r="Q24" s="73"/>
      <c r="R24" s="73"/>
      <c r="S24" s="73"/>
    </row>
    <row r="25" spans="1:19" ht="52.9" customHeight="1" x14ac:dyDescent="0.3">
      <c r="A25" s="2">
        <v>20</v>
      </c>
      <c r="B25" s="106" t="s">
        <v>1372</v>
      </c>
      <c r="C25" s="79" t="s">
        <v>1412</v>
      </c>
      <c r="D25" s="84" t="s">
        <v>1374</v>
      </c>
      <c r="E25" s="40" t="s">
        <v>1033</v>
      </c>
      <c r="F25" s="40">
        <v>3.3</v>
      </c>
      <c r="G25" s="81" t="s">
        <v>1413</v>
      </c>
      <c r="H25" s="134" t="s">
        <v>1414</v>
      </c>
      <c r="I25" s="131" t="s">
        <v>1415</v>
      </c>
      <c r="J25" s="40">
        <v>2</v>
      </c>
      <c r="K25" s="40">
        <v>4</v>
      </c>
      <c r="L25" s="40">
        <f t="shared" si="0"/>
        <v>8</v>
      </c>
      <c r="M25" s="81" t="s">
        <v>1371</v>
      </c>
      <c r="N25" s="40">
        <v>1</v>
      </c>
      <c r="O25" s="40">
        <v>4</v>
      </c>
      <c r="P25" s="40">
        <v>4</v>
      </c>
      <c r="Q25" s="73" t="s">
        <v>1381</v>
      </c>
      <c r="R25" s="73" t="s">
        <v>1382</v>
      </c>
      <c r="S25" s="73"/>
    </row>
    <row r="26" spans="1:19" ht="52.9" customHeight="1" x14ac:dyDescent="0.3">
      <c r="A26" s="2">
        <v>21</v>
      </c>
      <c r="B26" s="106" t="s">
        <v>1372</v>
      </c>
      <c r="C26" s="79" t="s">
        <v>1412</v>
      </c>
      <c r="D26" s="84" t="s">
        <v>1374</v>
      </c>
      <c r="E26" s="40" t="s">
        <v>1033</v>
      </c>
      <c r="F26" s="40">
        <v>1.6</v>
      </c>
      <c r="G26" s="81" t="s">
        <v>1378</v>
      </c>
      <c r="H26" s="134" t="s">
        <v>1416</v>
      </c>
      <c r="I26" s="131" t="s">
        <v>1380</v>
      </c>
      <c r="J26" s="40">
        <v>2</v>
      </c>
      <c r="K26" s="40">
        <v>3</v>
      </c>
      <c r="L26" s="40">
        <f t="shared" si="0"/>
        <v>6</v>
      </c>
      <c r="M26" s="81" t="s">
        <v>1363</v>
      </c>
      <c r="N26" s="40">
        <v>2</v>
      </c>
      <c r="O26" s="40">
        <v>2</v>
      </c>
      <c r="P26" s="40">
        <v>4</v>
      </c>
      <c r="Q26" s="73" t="s">
        <v>1381</v>
      </c>
      <c r="R26" s="73" t="s">
        <v>1382</v>
      </c>
      <c r="S26" s="73"/>
    </row>
    <row r="27" spans="1:19" ht="52.9" customHeight="1" x14ac:dyDescent="0.3">
      <c r="A27" s="2">
        <v>22</v>
      </c>
      <c r="B27" s="106" t="s">
        <v>1328</v>
      </c>
      <c r="C27" s="79" t="s">
        <v>1417</v>
      </c>
      <c r="D27" s="84" t="s">
        <v>1374</v>
      </c>
      <c r="E27" s="40" t="s">
        <v>1033</v>
      </c>
      <c r="F27" s="40">
        <v>1.6</v>
      </c>
      <c r="G27" s="81" t="s">
        <v>1378</v>
      </c>
      <c r="H27" s="134" t="s">
        <v>1418</v>
      </c>
      <c r="I27" s="131" t="s">
        <v>1380</v>
      </c>
      <c r="J27" s="40">
        <v>2</v>
      </c>
      <c r="K27" s="40">
        <v>3</v>
      </c>
      <c r="L27" s="40">
        <f t="shared" si="0"/>
        <v>6</v>
      </c>
      <c r="M27" s="81" t="s">
        <v>1363</v>
      </c>
      <c r="N27" s="40">
        <v>2</v>
      </c>
      <c r="O27" s="40">
        <v>2</v>
      </c>
      <c r="P27" s="40">
        <v>4</v>
      </c>
      <c r="Q27" s="73" t="s">
        <v>1381</v>
      </c>
      <c r="R27" s="73" t="s">
        <v>1389</v>
      </c>
      <c r="S27" s="73"/>
    </row>
    <row r="28" spans="1:19" ht="52.9" customHeight="1" x14ac:dyDescent="0.3">
      <c r="A28" s="2">
        <v>23</v>
      </c>
      <c r="B28" s="106" t="s">
        <v>1328</v>
      </c>
      <c r="C28" s="79" t="s">
        <v>1417</v>
      </c>
      <c r="D28" s="84" t="s">
        <v>1374</v>
      </c>
      <c r="E28" s="40" t="s">
        <v>1033</v>
      </c>
      <c r="F28" s="40">
        <v>1.2</v>
      </c>
      <c r="G28" s="81" t="s">
        <v>1419</v>
      </c>
      <c r="H28" s="134" t="s">
        <v>1420</v>
      </c>
      <c r="I28" s="131" t="s">
        <v>1421</v>
      </c>
      <c r="J28" s="40">
        <v>2</v>
      </c>
      <c r="K28" s="40">
        <v>2</v>
      </c>
      <c r="L28" s="40">
        <f t="shared" si="0"/>
        <v>4</v>
      </c>
      <c r="M28" s="81"/>
      <c r="N28" s="40"/>
      <c r="O28" s="40"/>
      <c r="P28" s="40"/>
      <c r="Q28" s="73"/>
      <c r="R28" s="73"/>
      <c r="S28" s="73"/>
    </row>
    <row r="29" spans="1:19" ht="66.75" customHeight="1" x14ac:dyDescent="0.3">
      <c r="A29" s="2">
        <v>24</v>
      </c>
      <c r="B29" s="106" t="s">
        <v>1328</v>
      </c>
      <c r="C29" s="79" t="s">
        <v>1417</v>
      </c>
      <c r="D29" s="84" t="s">
        <v>1374</v>
      </c>
      <c r="E29" s="40" t="s">
        <v>1033</v>
      </c>
      <c r="F29" s="40">
        <v>2.1</v>
      </c>
      <c r="G29" s="81" t="s">
        <v>1386</v>
      </c>
      <c r="H29" s="134" t="s">
        <v>1331</v>
      </c>
      <c r="I29" s="131" t="s">
        <v>1388</v>
      </c>
      <c r="J29" s="40">
        <v>2</v>
      </c>
      <c r="K29" s="40">
        <v>3</v>
      </c>
      <c r="L29" s="40">
        <f t="shared" si="0"/>
        <v>6</v>
      </c>
      <c r="M29" s="81" t="s">
        <v>1365</v>
      </c>
      <c r="N29" s="40">
        <v>1</v>
      </c>
      <c r="O29" s="40">
        <v>3</v>
      </c>
      <c r="P29" s="40">
        <v>3</v>
      </c>
      <c r="Q29" s="73" t="s">
        <v>1381</v>
      </c>
      <c r="R29" s="73" t="s">
        <v>1389</v>
      </c>
      <c r="S29" s="73"/>
    </row>
    <row r="30" spans="1:19" ht="52.5" customHeight="1" x14ac:dyDescent="0.3">
      <c r="A30" s="2">
        <v>25</v>
      </c>
      <c r="B30" s="106" t="s">
        <v>1328</v>
      </c>
      <c r="C30" s="79" t="s">
        <v>1417</v>
      </c>
      <c r="D30" s="84" t="s">
        <v>1374</v>
      </c>
      <c r="E30" s="40" t="s">
        <v>1033</v>
      </c>
      <c r="F30" s="40">
        <v>2.1</v>
      </c>
      <c r="G30" s="81" t="s">
        <v>1386</v>
      </c>
      <c r="H30" s="134" t="s">
        <v>1332</v>
      </c>
      <c r="I30" s="131" t="s">
        <v>1388</v>
      </c>
      <c r="J30" s="40">
        <v>2</v>
      </c>
      <c r="K30" s="40">
        <v>3</v>
      </c>
      <c r="L30" s="40">
        <f t="shared" si="0"/>
        <v>6</v>
      </c>
      <c r="M30" s="81" t="s">
        <v>1370</v>
      </c>
      <c r="N30" s="40">
        <v>1</v>
      </c>
      <c r="O30" s="40">
        <v>3</v>
      </c>
      <c r="P30" s="40">
        <v>3</v>
      </c>
      <c r="Q30" s="73" t="s">
        <v>1381</v>
      </c>
      <c r="R30" s="73" t="s">
        <v>1389</v>
      </c>
      <c r="S30" s="73"/>
    </row>
    <row r="31" spans="1:19" ht="67.5" customHeight="1" x14ac:dyDescent="0.3">
      <c r="A31" s="2">
        <v>26</v>
      </c>
      <c r="B31" s="106" t="s">
        <v>1328</v>
      </c>
      <c r="C31" s="79" t="s">
        <v>1417</v>
      </c>
      <c r="D31" s="84" t="s">
        <v>1374</v>
      </c>
      <c r="E31" s="40" t="s">
        <v>1033</v>
      </c>
      <c r="F31" s="40">
        <v>2.1</v>
      </c>
      <c r="G31" s="81" t="s">
        <v>1386</v>
      </c>
      <c r="H31" s="134" t="s">
        <v>1334</v>
      </c>
      <c r="I31" s="131" t="s">
        <v>1388</v>
      </c>
      <c r="J31" s="40">
        <v>2</v>
      </c>
      <c r="K31" s="40">
        <v>4</v>
      </c>
      <c r="L31" s="40">
        <f t="shared" si="0"/>
        <v>8</v>
      </c>
      <c r="M31" s="81" t="s">
        <v>1365</v>
      </c>
      <c r="N31" s="40">
        <v>1</v>
      </c>
      <c r="O31" s="40">
        <v>3</v>
      </c>
      <c r="P31" s="40">
        <v>3</v>
      </c>
      <c r="Q31" s="73" t="s">
        <v>1381</v>
      </c>
      <c r="R31" s="73" t="s">
        <v>1389</v>
      </c>
      <c r="S31" s="73"/>
    </row>
    <row r="32" spans="1:19" ht="52.9" customHeight="1" x14ac:dyDescent="0.3">
      <c r="A32" s="2">
        <v>27</v>
      </c>
      <c r="B32" s="106" t="s">
        <v>1328</v>
      </c>
      <c r="C32" s="79" t="s">
        <v>1417</v>
      </c>
      <c r="D32" s="84" t="s">
        <v>1374</v>
      </c>
      <c r="E32" s="40" t="s">
        <v>1033</v>
      </c>
      <c r="F32" s="40">
        <v>5.8</v>
      </c>
      <c r="G32" s="81" t="s">
        <v>1422</v>
      </c>
      <c r="H32" s="134" t="s">
        <v>1423</v>
      </c>
      <c r="I32" s="131" t="s">
        <v>1424</v>
      </c>
      <c r="J32" s="40">
        <v>1</v>
      </c>
      <c r="K32" s="40">
        <v>4</v>
      </c>
      <c r="L32" s="40">
        <f t="shared" si="0"/>
        <v>4</v>
      </c>
      <c r="M32" s="81"/>
      <c r="N32" s="40"/>
      <c r="O32" s="40"/>
      <c r="P32" s="40"/>
      <c r="Q32" s="73"/>
      <c r="R32" s="73"/>
      <c r="S32" s="73"/>
    </row>
    <row r="33" spans="1:19" ht="52.9" customHeight="1" x14ac:dyDescent="0.3">
      <c r="A33" s="2">
        <v>28</v>
      </c>
      <c r="B33" s="106" t="s">
        <v>1328</v>
      </c>
      <c r="C33" s="79" t="s">
        <v>1417</v>
      </c>
      <c r="D33" s="84" t="s">
        <v>1374</v>
      </c>
      <c r="E33" s="40" t="s">
        <v>1033</v>
      </c>
      <c r="F33" s="40">
        <v>5.8</v>
      </c>
      <c r="G33" s="81" t="s">
        <v>1400</v>
      </c>
      <c r="H33" s="134" t="s">
        <v>1425</v>
      </c>
      <c r="I33" s="131" t="s">
        <v>1426</v>
      </c>
      <c r="J33" s="40">
        <v>1</v>
      </c>
      <c r="K33" s="40">
        <v>4</v>
      </c>
      <c r="L33" s="40">
        <f t="shared" si="0"/>
        <v>4</v>
      </c>
      <c r="M33" s="81"/>
      <c r="N33" s="40"/>
      <c r="O33" s="40"/>
      <c r="P33" s="40"/>
      <c r="Q33" s="73"/>
      <c r="R33" s="73"/>
      <c r="S33" s="73"/>
    </row>
    <row r="34" spans="1:19" ht="52.9" customHeight="1" x14ac:dyDescent="0.3">
      <c r="A34" s="2">
        <v>29</v>
      </c>
      <c r="B34" s="106" t="s">
        <v>1328</v>
      </c>
      <c r="C34" s="79" t="s">
        <v>1417</v>
      </c>
      <c r="D34" s="84" t="s">
        <v>1374</v>
      </c>
      <c r="E34" s="40" t="s">
        <v>1033</v>
      </c>
      <c r="F34" s="40">
        <v>2.1</v>
      </c>
      <c r="G34" s="81" t="s">
        <v>1386</v>
      </c>
      <c r="H34" s="134" t="s">
        <v>1427</v>
      </c>
      <c r="I34" s="131" t="s">
        <v>1428</v>
      </c>
      <c r="J34" s="40">
        <v>1</v>
      </c>
      <c r="K34" s="40">
        <v>4</v>
      </c>
      <c r="L34" s="40">
        <f t="shared" si="0"/>
        <v>4</v>
      </c>
      <c r="M34" s="81"/>
      <c r="N34" s="40"/>
      <c r="O34" s="40"/>
      <c r="P34" s="40"/>
      <c r="Q34" s="73"/>
      <c r="R34" s="73"/>
      <c r="S34" s="73"/>
    </row>
    <row r="35" spans="1:19" ht="71.25" customHeight="1" x14ac:dyDescent="0.3">
      <c r="A35" s="2">
        <v>30</v>
      </c>
      <c r="B35" s="106" t="s">
        <v>1335</v>
      </c>
      <c r="C35" s="79" t="s">
        <v>1429</v>
      </c>
      <c r="D35" s="84" t="s">
        <v>1374</v>
      </c>
      <c r="E35" s="40" t="s">
        <v>1033</v>
      </c>
      <c r="F35" s="40">
        <v>1.3</v>
      </c>
      <c r="G35" s="81" t="s">
        <v>1430</v>
      </c>
      <c r="H35" s="134" t="s">
        <v>1338</v>
      </c>
      <c r="I35" s="131" t="s">
        <v>1431</v>
      </c>
      <c r="J35" s="40">
        <v>2</v>
      </c>
      <c r="K35" s="40">
        <v>3</v>
      </c>
      <c r="L35" s="40">
        <f t="shared" si="0"/>
        <v>6</v>
      </c>
      <c r="M35" s="81" t="s">
        <v>1369</v>
      </c>
      <c r="N35" s="40">
        <v>1</v>
      </c>
      <c r="O35" s="40">
        <v>3</v>
      </c>
      <c r="P35" s="40">
        <v>3</v>
      </c>
      <c r="Q35" s="73" t="s">
        <v>1381</v>
      </c>
      <c r="R35" s="73" t="s">
        <v>1382</v>
      </c>
      <c r="S35" s="73"/>
    </row>
    <row r="36" spans="1:19" ht="52.9" customHeight="1" x14ac:dyDescent="0.3">
      <c r="A36" s="2">
        <v>31</v>
      </c>
      <c r="B36" s="106" t="s">
        <v>1335</v>
      </c>
      <c r="C36" s="79" t="s">
        <v>1429</v>
      </c>
      <c r="D36" s="84" t="s">
        <v>1374</v>
      </c>
      <c r="E36" s="40" t="s">
        <v>1033</v>
      </c>
      <c r="F36" s="40">
        <v>1.6</v>
      </c>
      <c r="G36" s="81" t="s">
        <v>1378</v>
      </c>
      <c r="H36" s="134" t="s">
        <v>1341</v>
      </c>
      <c r="I36" s="131" t="s">
        <v>1432</v>
      </c>
      <c r="J36" s="40">
        <v>2</v>
      </c>
      <c r="K36" s="40">
        <v>4</v>
      </c>
      <c r="L36" s="40">
        <f t="shared" si="0"/>
        <v>8</v>
      </c>
      <c r="M36" s="81" t="s">
        <v>1363</v>
      </c>
      <c r="N36" s="40">
        <v>1</v>
      </c>
      <c r="O36" s="40">
        <v>3</v>
      </c>
      <c r="P36" s="40">
        <v>3</v>
      </c>
      <c r="Q36" s="73" t="s">
        <v>1381</v>
      </c>
      <c r="R36" s="73" t="s">
        <v>1382</v>
      </c>
      <c r="S36" s="73"/>
    </row>
    <row r="37" spans="1:19" ht="73.5" customHeight="1" x14ac:dyDescent="0.3">
      <c r="A37" s="2">
        <v>32</v>
      </c>
      <c r="B37" s="106" t="s">
        <v>1335</v>
      </c>
      <c r="C37" s="79" t="s">
        <v>1429</v>
      </c>
      <c r="D37" s="84" t="s">
        <v>1374</v>
      </c>
      <c r="E37" s="40" t="s">
        <v>1033</v>
      </c>
      <c r="F37" s="40">
        <v>2.1</v>
      </c>
      <c r="G37" s="80" t="s">
        <v>1386</v>
      </c>
      <c r="H37" s="134" t="s">
        <v>1343</v>
      </c>
      <c r="I37" s="131" t="s">
        <v>1388</v>
      </c>
      <c r="J37" s="40">
        <v>2</v>
      </c>
      <c r="K37" s="40">
        <v>4</v>
      </c>
      <c r="L37" s="40">
        <f t="shared" si="0"/>
        <v>8</v>
      </c>
      <c r="M37" s="80" t="s">
        <v>1365</v>
      </c>
      <c r="N37" s="40">
        <v>1</v>
      </c>
      <c r="O37" s="40">
        <v>3</v>
      </c>
      <c r="P37" s="40">
        <v>3</v>
      </c>
      <c r="Q37" s="73" t="s">
        <v>1381</v>
      </c>
      <c r="R37" s="73" t="s">
        <v>1389</v>
      </c>
      <c r="S37" s="73"/>
    </row>
    <row r="38" spans="1:19" ht="67.5" customHeight="1" x14ac:dyDescent="0.3">
      <c r="A38" s="2">
        <v>33</v>
      </c>
      <c r="B38" s="106" t="s">
        <v>1335</v>
      </c>
      <c r="C38" s="79" t="s">
        <v>1429</v>
      </c>
      <c r="D38" s="84" t="s">
        <v>1374</v>
      </c>
      <c r="E38" s="40" t="s">
        <v>1033</v>
      </c>
      <c r="F38" s="40">
        <v>3.2</v>
      </c>
      <c r="G38" s="80" t="s">
        <v>1433</v>
      </c>
      <c r="H38" s="134" t="s">
        <v>1345</v>
      </c>
      <c r="I38" s="131" t="s">
        <v>1431</v>
      </c>
      <c r="J38" s="40">
        <v>2</v>
      </c>
      <c r="K38" s="40">
        <v>3</v>
      </c>
      <c r="L38" s="40">
        <f t="shared" si="0"/>
        <v>6</v>
      </c>
      <c r="M38" s="80" t="s">
        <v>1368</v>
      </c>
      <c r="N38" s="40">
        <v>1</v>
      </c>
      <c r="O38" s="40">
        <v>2</v>
      </c>
      <c r="P38" s="40">
        <v>2</v>
      </c>
      <c r="Q38" s="73" t="s">
        <v>1381</v>
      </c>
      <c r="R38" s="73" t="s">
        <v>1382</v>
      </c>
      <c r="S38" s="73"/>
    </row>
    <row r="39" spans="1:19" ht="52.9" customHeight="1" x14ac:dyDescent="0.3">
      <c r="A39" s="2">
        <v>34</v>
      </c>
      <c r="B39" s="106" t="s">
        <v>1335</v>
      </c>
      <c r="C39" s="79" t="s">
        <v>1434</v>
      </c>
      <c r="D39" s="84" t="s">
        <v>1374</v>
      </c>
      <c r="E39" s="40" t="s">
        <v>1033</v>
      </c>
      <c r="F39" s="40">
        <v>1.3</v>
      </c>
      <c r="G39" s="80" t="s">
        <v>1435</v>
      </c>
      <c r="H39" s="134" t="s">
        <v>1350</v>
      </c>
      <c r="I39" s="131" t="s">
        <v>1436</v>
      </c>
      <c r="J39" s="40">
        <v>2</v>
      </c>
      <c r="K39" s="40">
        <v>4</v>
      </c>
      <c r="L39" s="40">
        <f t="shared" si="0"/>
        <v>8</v>
      </c>
      <c r="M39" s="80" t="s">
        <v>1367</v>
      </c>
      <c r="N39" s="40">
        <v>1</v>
      </c>
      <c r="O39" s="40">
        <v>3</v>
      </c>
      <c r="P39" s="40">
        <v>3</v>
      </c>
      <c r="Q39" s="73" t="s">
        <v>1381</v>
      </c>
      <c r="R39" s="73" t="s">
        <v>1382</v>
      </c>
      <c r="S39" s="73"/>
    </row>
    <row r="40" spans="1:19" ht="52.9" customHeight="1" x14ac:dyDescent="0.3">
      <c r="A40" s="2">
        <v>35</v>
      </c>
      <c r="B40" s="106" t="s">
        <v>1335</v>
      </c>
      <c r="C40" s="79" t="s">
        <v>1434</v>
      </c>
      <c r="D40" s="84" t="s">
        <v>1374</v>
      </c>
      <c r="E40" s="40" t="s">
        <v>1033</v>
      </c>
      <c r="F40" s="40">
        <v>4.0999999999999996</v>
      </c>
      <c r="G40" s="80" t="s">
        <v>1433</v>
      </c>
      <c r="H40" s="134" t="s">
        <v>1353</v>
      </c>
      <c r="I40" s="131" t="s">
        <v>1437</v>
      </c>
      <c r="J40" s="40">
        <v>2</v>
      </c>
      <c r="K40" s="40">
        <v>3</v>
      </c>
      <c r="L40" s="40">
        <f t="shared" si="0"/>
        <v>6</v>
      </c>
      <c r="M40" s="80" t="s">
        <v>1367</v>
      </c>
      <c r="N40" s="40">
        <v>1</v>
      </c>
      <c r="O40" s="40">
        <v>3</v>
      </c>
      <c r="P40" s="40">
        <v>3</v>
      </c>
      <c r="Q40" s="73" t="s">
        <v>1381</v>
      </c>
      <c r="R40" s="73" t="s">
        <v>1382</v>
      </c>
      <c r="S40" s="73"/>
    </row>
    <row r="41" spans="1:19" ht="52.9" customHeight="1" x14ac:dyDescent="0.3">
      <c r="A41" s="2">
        <v>36</v>
      </c>
      <c r="B41" s="106" t="s">
        <v>1335</v>
      </c>
      <c r="C41" s="79" t="s">
        <v>1434</v>
      </c>
      <c r="D41" s="84" t="s">
        <v>1374</v>
      </c>
      <c r="E41" s="40" t="s">
        <v>1033</v>
      </c>
      <c r="F41" s="40">
        <v>4.2</v>
      </c>
      <c r="G41" s="80" t="s">
        <v>1433</v>
      </c>
      <c r="H41" s="134" t="s">
        <v>1356</v>
      </c>
      <c r="I41" s="131" t="s">
        <v>1438</v>
      </c>
      <c r="J41" s="40">
        <v>2</v>
      </c>
      <c r="K41" s="40">
        <v>3</v>
      </c>
      <c r="L41" s="40">
        <f t="shared" si="0"/>
        <v>6</v>
      </c>
      <c r="M41" s="80" t="s">
        <v>1366</v>
      </c>
      <c r="N41" s="40">
        <v>1</v>
      </c>
      <c r="O41" s="40">
        <v>3</v>
      </c>
      <c r="P41" s="40">
        <v>3</v>
      </c>
      <c r="Q41" s="73" t="s">
        <v>1381</v>
      </c>
      <c r="R41" s="73" t="s">
        <v>1382</v>
      </c>
      <c r="S41" s="73"/>
    </row>
    <row r="42" spans="1:19" ht="52.9" customHeight="1" x14ac:dyDescent="0.3">
      <c r="A42" s="2">
        <v>37</v>
      </c>
      <c r="B42" s="106" t="s">
        <v>1335</v>
      </c>
      <c r="C42" s="79" t="s">
        <v>1439</v>
      </c>
      <c r="D42" s="84" t="s">
        <v>1374</v>
      </c>
      <c r="E42" s="40" t="s">
        <v>1033</v>
      </c>
      <c r="F42" s="40">
        <v>1.3</v>
      </c>
      <c r="G42" s="80" t="s">
        <v>1430</v>
      </c>
      <c r="H42" s="131" t="s">
        <v>1440</v>
      </c>
      <c r="I42" s="131" t="s">
        <v>1441</v>
      </c>
      <c r="J42" s="40">
        <v>1</v>
      </c>
      <c r="K42" s="40">
        <v>4</v>
      </c>
      <c r="L42" s="40">
        <f t="shared" si="0"/>
        <v>4</v>
      </c>
      <c r="M42" s="80"/>
      <c r="N42" s="40"/>
      <c r="O42" s="40"/>
      <c r="P42" s="40"/>
      <c r="Q42" s="73"/>
      <c r="R42" s="73"/>
      <c r="S42" s="73"/>
    </row>
    <row r="43" spans="1:19" ht="52.9" customHeight="1" x14ac:dyDescent="0.3">
      <c r="A43" s="2">
        <v>38</v>
      </c>
      <c r="B43" s="106" t="s">
        <v>1335</v>
      </c>
      <c r="C43" s="79" t="s">
        <v>1439</v>
      </c>
      <c r="D43" s="84" t="s">
        <v>1374</v>
      </c>
      <c r="E43" s="40" t="s">
        <v>1033</v>
      </c>
      <c r="F43" s="40">
        <v>1.5</v>
      </c>
      <c r="G43" s="80" t="s">
        <v>1383</v>
      </c>
      <c r="H43" s="131" t="s">
        <v>1442</v>
      </c>
      <c r="I43" s="131" t="s">
        <v>1443</v>
      </c>
      <c r="J43" s="40">
        <v>2</v>
      </c>
      <c r="K43" s="40">
        <v>2</v>
      </c>
      <c r="L43" s="40">
        <f t="shared" si="0"/>
        <v>4</v>
      </c>
      <c r="M43" s="80"/>
      <c r="N43" s="40"/>
      <c r="O43" s="40"/>
      <c r="P43" s="40"/>
      <c r="Q43" s="73"/>
      <c r="R43" s="73"/>
      <c r="S43" s="73"/>
    </row>
    <row r="44" spans="1:19" ht="52.9" customHeight="1" x14ac:dyDescent="0.3">
      <c r="A44" s="2">
        <v>39</v>
      </c>
      <c r="B44" s="106" t="s">
        <v>1335</v>
      </c>
      <c r="C44" s="79" t="s">
        <v>1439</v>
      </c>
      <c r="D44" s="84" t="s">
        <v>1374</v>
      </c>
      <c r="E44" s="40" t="s">
        <v>1033</v>
      </c>
      <c r="F44" s="40">
        <v>1.3</v>
      </c>
      <c r="G44" s="80" t="s">
        <v>1444</v>
      </c>
      <c r="H44" s="50" t="s">
        <v>1445</v>
      </c>
      <c r="I44" s="50" t="s">
        <v>1446</v>
      </c>
      <c r="J44" s="40">
        <v>2</v>
      </c>
      <c r="K44" s="40">
        <v>2</v>
      </c>
      <c r="L44" s="40">
        <f t="shared" si="0"/>
        <v>4</v>
      </c>
      <c r="M44" s="80"/>
      <c r="N44" s="40"/>
      <c r="O44" s="40"/>
      <c r="P44" s="40"/>
      <c r="Q44" s="73"/>
      <c r="R44" s="73"/>
      <c r="S44" s="73"/>
    </row>
    <row r="45" spans="1:19" ht="52.9" customHeight="1" x14ac:dyDescent="0.3">
      <c r="A45" s="2">
        <v>40</v>
      </c>
      <c r="B45" s="106" t="s">
        <v>1359</v>
      </c>
      <c r="C45" s="79" t="s">
        <v>1447</v>
      </c>
      <c r="D45" s="40" t="s">
        <v>1374</v>
      </c>
      <c r="E45" s="40" t="s">
        <v>1033</v>
      </c>
      <c r="F45" s="2">
        <v>1.6</v>
      </c>
      <c r="G45" s="91" t="s">
        <v>1378</v>
      </c>
      <c r="H45" s="92" t="s">
        <v>1448</v>
      </c>
      <c r="I45" s="92" t="s">
        <v>1431</v>
      </c>
      <c r="J45" s="2">
        <v>2</v>
      </c>
      <c r="K45" s="40">
        <v>3</v>
      </c>
      <c r="L45" s="40">
        <f t="shared" si="0"/>
        <v>6</v>
      </c>
      <c r="M45" s="80" t="s">
        <v>1363</v>
      </c>
      <c r="N45" s="40">
        <v>1</v>
      </c>
      <c r="O45" s="40">
        <v>2</v>
      </c>
      <c r="P45" s="40">
        <v>2</v>
      </c>
      <c r="Q45" s="73" t="s">
        <v>1381</v>
      </c>
      <c r="R45" s="73" t="s">
        <v>1382</v>
      </c>
      <c r="S45" s="73"/>
    </row>
    <row r="46" spans="1:19" ht="52.9" customHeight="1" x14ac:dyDescent="0.3">
      <c r="A46" s="2">
        <v>41</v>
      </c>
      <c r="B46" s="106" t="s">
        <v>1359</v>
      </c>
      <c r="C46" s="79" t="s">
        <v>1447</v>
      </c>
      <c r="D46" s="40" t="s">
        <v>1374</v>
      </c>
      <c r="E46" s="40" t="s">
        <v>1033</v>
      </c>
      <c r="F46" s="40">
        <v>1.2</v>
      </c>
      <c r="G46" s="80" t="s">
        <v>1419</v>
      </c>
      <c r="H46" s="50" t="s">
        <v>1449</v>
      </c>
      <c r="I46" s="50" t="s">
        <v>1408</v>
      </c>
      <c r="J46" s="40">
        <v>2</v>
      </c>
      <c r="K46" s="40">
        <v>2</v>
      </c>
      <c r="L46" s="40">
        <f t="shared" si="0"/>
        <v>4</v>
      </c>
      <c r="M46" s="80"/>
      <c r="N46" s="40"/>
      <c r="O46" s="40"/>
      <c r="P46" s="40"/>
      <c r="Q46" s="82"/>
      <c r="R46" s="73"/>
      <c r="S46" s="73"/>
    </row>
    <row r="47" spans="1:19" ht="25.15" customHeight="1" x14ac:dyDescent="0.3">
      <c r="A47" s="688" t="s">
        <v>184</v>
      </c>
      <c r="B47" s="688"/>
      <c r="C47" s="688"/>
      <c r="D47" s="602" t="s">
        <v>185</v>
      </c>
      <c r="E47" s="603"/>
      <c r="F47" s="604"/>
      <c r="G47" s="605"/>
      <c r="H47" s="605"/>
      <c r="I47" s="605"/>
      <c r="J47" s="605"/>
      <c r="K47" s="605"/>
      <c r="L47" s="605"/>
      <c r="M47" s="606"/>
      <c r="N47" s="47" t="s">
        <v>186</v>
      </c>
      <c r="O47" s="48"/>
      <c r="P47" s="48"/>
      <c r="Q47" s="48"/>
      <c r="R47" s="48"/>
      <c r="S47" s="49"/>
    </row>
    <row r="48" spans="1:19" ht="25.15" customHeight="1" x14ac:dyDescent="0.3">
      <c r="A48" s="688"/>
      <c r="B48" s="688"/>
      <c r="C48" s="688"/>
      <c r="D48" s="602" t="s">
        <v>187</v>
      </c>
      <c r="E48" s="603"/>
      <c r="F48" s="604"/>
      <c r="G48" s="605"/>
      <c r="H48" s="605"/>
      <c r="I48" s="605"/>
      <c r="J48" s="605"/>
      <c r="K48" s="605"/>
      <c r="L48" s="605"/>
      <c r="M48" s="606"/>
      <c r="N48" s="47" t="s">
        <v>186</v>
      </c>
      <c r="O48" s="48"/>
      <c r="P48" s="48"/>
      <c r="Q48" s="48"/>
      <c r="R48" s="48"/>
      <c r="S48" s="49"/>
    </row>
    <row r="49" spans="1:19" ht="25.15" customHeight="1" x14ac:dyDescent="0.3">
      <c r="A49" s="688"/>
      <c r="B49" s="688"/>
      <c r="C49" s="688"/>
      <c r="D49" s="602" t="s">
        <v>129</v>
      </c>
      <c r="E49" s="603"/>
      <c r="F49" s="604"/>
      <c r="G49" s="605"/>
      <c r="H49" s="605"/>
      <c r="I49" s="605"/>
      <c r="J49" s="605"/>
      <c r="K49" s="605"/>
      <c r="L49" s="605"/>
      <c r="M49" s="606"/>
      <c r="N49" s="47" t="s">
        <v>186</v>
      </c>
      <c r="O49" s="48"/>
      <c r="P49" s="48"/>
      <c r="Q49" s="48"/>
      <c r="R49" s="48"/>
      <c r="S49" s="49"/>
    </row>
    <row r="50" spans="1:19" ht="25.15" customHeight="1" x14ac:dyDescent="0.3">
      <c r="A50" s="688"/>
      <c r="B50" s="688"/>
      <c r="C50" s="688"/>
      <c r="D50" s="602" t="s">
        <v>188</v>
      </c>
      <c r="E50" s="603"/>
      <c r="F50" s="604"/>
      <c r="G50" s="605"/>
      <c r="H50" s="605"/>
      <c r="I50" s="605"/>
      <c r="J50" s="605"/>
      <c r="K50" s="605"/>
      <c r="L50" s="605"/>
      <c r="M50" s="606"/>
      <c r="N50" s="47" t="s">
        <v>186</v>
      </c>
      <c r="O50" s="48"/>
      <c r="P50" s="48"/>
      <c r="Q50" s="48"/>
      <c r="R50" s="48"/>
      <c r="S50" s="49"/>
    </row>
    <row r="51" spans="1:19" ht="25.15" customHeight="1" x14ac:dyDescent="0.3">
      <c r="A51" s="688"/>
      <c r="B51" s="688"/>
      <c r="C51" s="688"/>
      <c r="D51" s="602" t="s">
        <v>189</v>
      </c>
      <c r="E51" s="603"/>
      <c r="F51" s="604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06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1</vt:i4>
      </vt:variant>
    </vt:vector>
  </HeadingPairs>
  <TitlesOfParts>
    <vt:vector size="43" baseType="lpstr">
      <vt:lpstr>1. 표지(최초, 정기)</vt:lpstr>
      <vt:lpstr>2. 위험성평가실시계획(공사개요)(최초, 정기)</vt:lpstr>
      <vt:lpstr>3. 위험성평가 조직도(최초, 정기)</vt:lpstr>
      <vt:lpstr>4. 전체공사일정표(조정)</vt:lpstr>
      <vt:lpstr>5.위험성평가표(최초)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이재기</vt:lpstr>
      <vt:lpstr>LIFTER</vt:lpstr>
      <vt:lpstr>CV(컨베이어)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'4. 전체공사일정표(조정)'!Print_Area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유현석(물류PM4팀/부장/-)</cp:lastModifiedBy>
  <cp:lastPrinted>2021-11-30T00:32:52Z</cp:lastPrinted>
  <dcterms:created xsi:type="dcterms:W3CDTF">2016-01-18T02:47:57Z</dcterms:created>
  <dcterms:modified xsi:type="dcterms:W3CDTF">2023-02-27T02:38:18Z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