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W:\E-Plan2\corning\BJ01BOD_REBUILD_23년5월01일_Drain\"/>
    </mc:Choice>
  </mc:AlternateContent>
  <bookViews>
    <workbookView xWindow="2496" yWindow="0" windowWidth="23040" windowHeight="9108"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H4" i="4" l="1"/>
  <c r="A5" i="4" l="1"/>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K9" i="5"/>
  <c r="H9" i="5"/>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H3" i="5"/>
  <c r="K23" i="4" l="1"/>
  <c r="K22" i="4"/>
  <c r="K21" i="4"/>
  <c r="K20" i="4"/>
  <c r="K19" i="4"/>
  <c r="K18" i="4"/>
  <c r="K17" i="4"/>
  <c r="K16" i="4"/>
  <c r="K15" i="4"/>
  <c r="K14" i="4"/>
  <c r="K13" i="4"/>
  <c r="K12" i="4"/>
  <c r="A6" i="4"/>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<sst xmlns="http://schemas.openxmlformats.org/spreadsheetml/2006/main" count="220" uniqueCount="162">
  <si>
    <t>일반건설공사(을)</t>
    <phoneticPr fontId="3" type="noConversion"/>
  </si>
  <si>
    <t xml:space="preserve">1. 적용 대상 : 총공사금액 40,000,000원 이상인 공사 </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</si>
  <si>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</si>
  <si>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</si>
  <si>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</si>
  <si>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</si>
  <si>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</si>
  <si>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</si>
  <si>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</si>
  <si>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</si>
  <si>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</si>
  <si>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</si>
  <si>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</si>
  <si>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</si>
  <si>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</si>
  <si>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</si>
  <si>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</si>
  <si>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</si>
  <si>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</si>
  <si>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</si>
  <si>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</si>
  <si>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</si>
  <si>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</si>
  <si>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</si>
  <si>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</si>
  <si>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</si>
  <si>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</si>
  <si>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</si>
  <si>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</si>
  <si>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</si>
  <si>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</si>
  <si>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</si>
  <si>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</si>
  <si>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</si>
  <si>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</si>
  <si>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</si>
  <si>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</si>
  <si>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</si>
  <si>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</si>
  <si>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</si>
  <si>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</si>
  <si>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</si>
  <si>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</si>
  <si>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</si>
  <si>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</si>
  <si>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</si>
  <si>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</si>
  <si>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</si>
  <si>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</si>
  <si>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</si>
  <si>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</si>
  <si>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</si>
  <si>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</si>
  <si>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</si>
  <si>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</si>
  <si>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</si>
  <si>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</si>
  <si>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</si>
  <si>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</si>
  <si>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</si>
  <si>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</si>
  <si>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</si>
  <si>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</si>
  <si>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</si>
  <si>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</si>
  <si>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</si>
  <si>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</si>
  <si>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</si>
  <si>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</si>
  <si>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</si>
  <si>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</si>
  <si>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</si>
  <si>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</si>
  <si>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</si>
  <si>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</si>
  <si>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</si>
  <si>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</si>
  <si>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부서</t>
    <phoneticPr fontId="3" type="noConversion"/>
  </si>
  <si>
    <t>PJT CODE</t>
    <phoneticPr fontId="17" type="noConversion"/>
  </si>
  <si>
    <t>PJT 명</t>
    <phoneticPr fontId="17"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</si>
  <si>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</si>
  <si>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</si>
  <si>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</si>
  <si>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</si>
  <si>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</si>
  <si>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</si>
  <si>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</si>
  <si>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</si>
  <si>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</si>
  <si>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</si>
  <si>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</si>
  <si>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</si>
  <si>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</si>
  <si>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</si>
  <si>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</si>
  <si>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</si>
  <si>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</si>
  <si>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</si>
  <si>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</si>
  <si>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</si>
  <si>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</si>
  <si>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</si>
  <si>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</si>
  <si>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</si>
  <si>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</si>
  <si>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</si>
  <si>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</si>
  <si>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</si>
  <si>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</si>
  <si>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</si>
  <si>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</si>
  <si>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</si>
  <si>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</si>
  <si>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</si>
  <si>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</si>
  <si>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</si>
  <si>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</si>
  <si>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</si>
  <si>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</si>
  <si>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</si>
  <si>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</si>
  <si>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</si>
  <si>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</si>
  <si>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</si>
  <si>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</si>
  <si>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</si>
  <si>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</si>
  <si>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</si>
  <si>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</si>
  <si>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</si>
  <si>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</si>
  <si>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</si>
  <si>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</si>
  <si>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</si>
  <si>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</si>
  <si>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</si>
  <si>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</si>
  <si>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</si>
  <si>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</si>
  <si>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</si>
  <si>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</si>
  <si>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</si>
  <si>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</si>
  <si>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</si>
  <si>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</si>
  <si>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</si>
  <si>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</si>
  <si>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</si>
  <si>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</si>
  <si>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</si>
  <si>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</si>
  <si>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</si>
  <si>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</si>
  <si>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</si>
  <si>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대상액 * 70% * 요율</t>
    <phoneticPr fontId="3" type="noConversion"/>
  </si>
  <si>
    <t>SFA</t>
    <phoneticPr fontId="3" type="noConversion"/>
  </si>
  <si>
    <t>제어설계3팀</t>
    <phoneticPr fontId="3" type="noConversion"/>
  </si>
  <si>
    <t>YANG JAE HYEONG</t>
    <phoneticPr fontId="3" type="noConversion"/>
  </si>
  <si>
    <t>030217</t>
    <phoneticPr fontId="3" type="noConversion"/>
  </si>
  <si>
    <t>720922-1773211</t>
    <phoneticPr fontId="3" type="noConversion"/>
  </si>
  <si>
    <t>7P220439ADFBO</t>
    <phoneticPr fontId="3" type="noConversion"/>
  </si>
  <si>
    <t>(CDTC)BJ01BODREBUILD</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</si>
</sst>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5">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
      <b/>
      <sz val="10"/>
      <name val="굴림"/>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5" fillId="0" borderId="10" xfId="0" applyFont="1" applyBorder="1" applyAlignment="1">
      <alignment horizontal="center" vertical="center" wrapText="1" shrinkToFit="1"/>
    </xf>
    <xf numFmtId="0" fontId="34" fillId="0" borderId="32" xfId="47" quotePrefix="1" applyFont="1" applyBorder="1" applyAlignment="1">
      <alignment horizontal="center" vertical="center"/>
    </xf>
    <xf numFmtId="0" fontId="54" fillId="0" borderId="32" xfId="47"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소스"/>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Index"/>
      <sheetName val="교대일보"/>
      <sheetName val="3 상세 내역 NEGO"/>
      <sheetName val="97"/>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공수TABLE"/>
      <sheetName val="반입실적"/>
      <sheetName val="AIR SHOWER(3인용)"/>
      <sheetName val="총괄표"/>
      <sheetName val="#REF"/>
      <sheetName val="설계내역서"/>
      <sheetName val="공정코드"/>
      <sheetName val="목록"/>
      <sheetName val="결과"/>
      <sheetName val="9509"/>
      <sheetName val="부하_팀별"/>
      <sheetName val="정율표"/>
      <sheetName val="장비임대료"/>
      <sheetName val="트라데사매트릭Temp"/>
      <sheetName val="단가"/>
      <sheetName val="20관리비율"/>
      <sheetName val="99생산계획 (1,300)"/>
      <sheetName val="법인세등 (2)"/>
      <sheetName val="소계정"/>
      <sheetName val="공정일보"/>
      <sheetName val="전주자재"/>
      <sheetName val="자금Raw"/>
      <sheetName val="DB"/>
      <sheetName val="자동화설비불합리적출관리표"/>
      <sheetName val="일일안전 점검활동"/>
      <sheetName val="리니어모터 LIST"/>
      <sheetName val="일정"/>
      <sheetName val="가공계획"/>
      <sheetName val="1417-W1"/>
      <sheetName val="9811"/>
      <sheetName val="SCS_STOCKER_견적조견표_제출_130515.xls"/>
      <sheetName val="1단1열(S)"/>
      <sheetName val="토목주소"/>
      <sheetName val="증감내역서"/>
      <sheetName val="97"/>
      <sheetName val="CF손익계산서"/>
      <sheetName val="ODF"/>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법인세등 (2)"/>
      <sheetName val="별제권_정리담보권1"/>
      <sheetName val="97PLAN"/>
      <sheetName val="98연계표"/>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FAX"/>
      <sheetName val="97PLAN"/>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비고"/>
      <sheetName val="별제권_정리담보권"/>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AQL(0.65)"/>
      <sheetName val="R&amp;D"/>
      <sheetName val="협조전"/>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법인구분"/>
      <sheetName val="기초코드"/>
      <sheetName val="상세내역"/>
      <sheetName val="98연계표"/>
      <sheetName val="DB"/>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H26" sqref="H26:H27"/>
    </sheetView>
  </sheetViews>
  <sheetFormatPr defaultRowHeight="17.399999999999999"/>
  <sheetData>
    <row r="2" spans="1:15" ht="16.5" customHeight="1">
      <c r="B2" s="109" t="s">
        <v>116</v>
      </c>
      <c r="C2" s="109"/>
      <c r="D2" s="109"/>
      <c r="E2" s="109"/>
      <c r="F2" s="109"/>
      <c r="G2" s="109"/>
      <c r="H2" s="109"/>
      <c r="I2" s="109"/>
      <c r="J2" s="109"/>
      <c r="K2" s="109"/>
      <c r="L2" s="109"/>
      <c r="M2" s="109"/>
      <c r="N2" s="109"/>
      <c r="O2" s="79"/>
    </row>
    <row r="3" spans="1:15" ht="16.5" customHeight="1">
      <c r="A3" s="79"/>
      <c r="B3" s="109"/>
      <c r="C3" s="109"/>
      <c r="D3" s="109"/>
      <c r="E3" s="109"/>
      <c r="F3" s="109"/>
      <c r="G3" s="109"/>
      <c r="H3" s="109"/>
      <c r="I3" s="109"/>
      <c r="J3" s="109"/>
      <c r="K3" s="109"/>
      <c r="L3" s="109"/>
      <c r="M3" s="109"/>
      <c r="N3" s="109"/>
      <c r="O3" s="79"/>
    </row>
    <row r="5" spans="1:15">
      <c r="B5" s="78" t="s">
        <v>118</v>
      </c>
      <c r="C5" s="107" t="s">
        <v>117</v>
      </c>
      <c r="D5" s="107"/>
      <c r="E5" s="107"/>
      <c r="F5" s="107"/>
      <c r="G5" s="107"/>
      <c r="H5" s="107" t="s">
        <v>120</v>
      </c>
      <c r="I5" s="107"/>
      <c r="J5" s="107"/>
      <c r="K5" s="107" t="s">
        <v>121</v>
      </c>
      <c r="L5" s="107"/>
      <c r="M5" s="107"/>
      <c r="N5" s="107"/>
      <c r="O5" s="77"/>
    </row>
    <row r="6" spans="1:15">
      <c r="B6" s="78">
        <v>1</v>
      </c>
      <c r="C6" s="108" t="s">
        <v>119</v>
      </c>
      <c r="D6" s="108"/>
      <c r="E6" s="108"/>
      <c r="F6" s="108"/>
      <c r="G6" s="108"/>
      <c r="H6" s="107" t="s">
        <v>131</v>
      </c>
      <c r="I6" s="107"/>
      <c r="J6" s="107"/>
      <c r="K6" s="107" t="s">
        <v>134</v>
      </c>
      <c r="L6" s="107"/>
      <c r="M6" s="107"/>
      <c r="N6" s="107"/>
    </row>
    <row r="7" spans="1:15">
      <c r="B7" s="78">
        <v>2</v>
      </c>
      <c r="C7" s="108" t="s">
        <v>122</v>
      </c>
      <c r="D7" s="108"/>
      <c r="E7" s="108"/>
      <c r="F7" s="108"/>
      <c r="G7" s="108"/>
      <c r="H7" s="107" t="s">
        <v>131</v>
      </c>
      <c r="I7" s="107"/>
      <c r="J7" s="107"/>
      <c r="K7" s="107" t="s">
        <v>134</v>
      </c>
      <c r="L7" s="107"/>
      <c r="M7" s="107"/>
      <c r="N7" s="107"/>
    </row>
    <row r="8" spans="1:15">
      <c r="B8" s="78">
        <v>3</v>
      </c>
      <c r="C8" s="108" t="s">
        <v>124</v>
      </c>
      <c r="D8" s="108"/>
      <c r="E8" s="108"/>
      <c r="F8" s="108"/>
      <c r="G8" s="108"/>
      <c r="H8" s="107" t="s">
        <v>132</v>
      </c>
      <c r="I8" s="107"/>
      <c r="J8" s="107"/>
      <c r="K8" s="107" t="s">
        <v>129</v>
      </c>
      <c r="L8" s="107"/>
      <c r="M8" s="107"/>
      <c r="N8" s="107"/>
    </row>
    <row r="9" spans="1:15">
      <c r="B9" s="78">
        <v>4</v>
      </c>
      <c r="C9" s="108" t="s">
        <v>126</v>
      </c>
      <c r="D9" s="108"/>
      <c r="E9" s="108"/>
      <c r="F9" s="108"/>
      <c r="G9" s="108"/>
      <c r="H9" s="107" t="s">
        <v>133</v>
      </c>
      <c r="I9" s="107"/>
      <c r="J9" s="107"/>
      <c r="K9" s="107" t="s">
        <v>135</v>
      </c>
      <c r="L9" s="107"/>
      <c r="M9" s="107"/>
      <c r="N9" s="107"/>
    </row>
    <row r="10" spans="1:15">
      <c r="B10" s="78">
        <v>5</v>
      </c>
      <c r="C10" s="108" t="s">
        <v>127</v>
      </c>
      <c r="D10" s="108"/>
      <c r="E10" s="108"/>
      <c r="F10" s="108"/>
      <c r="G10" s="108"/>
      <c r="H10" s="107" t="s">
        <v>136</v>
      </c>
      <c r="I10" s="107"/>
      <c r="J10" s="107"/>
      <c r="K10" s="107" t="s">
        <v>135</v>
      </c>
      <c r="L10" s="107"/>
      <c r="M10" s="107"/>
      <c r="N10" s="107"/>
    </row>
    <row r="11" spans="1:15">
      <c r="B11" s="78">
        <v>6</v>
      </c>
      <c r="C11" s="108" t="s">
        <v>128</v>
      </c>
      <c r="D11" s="108"/>
      <c r="E11" s="108"/>
      <c r="F11" s="108"/>
      <c r="G11" s="108"/>
      <c r="H11" s="107" t="s">
        <v>136</v>
      </c>
      <c r="I11" s="107"/>
      <c r="J11" s="107"/>
      <c r="K11" s="107" t="s">
        <v>135</v>
      </c>
      <c r="L11" s="107"/>
      <c r="M11" s="107"/>
      <c r="N11" s="107"/>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tabSelected="1" view="pageBreakPreview" zoomScaleNormal="100" zoomScaleSheetLayoutView="100" workbookViewId="0">
      <selection activeCell="D20" sqref="D20"/>
    </sheetView>
  </sheetViews>
  <sheetFormatPr defaultRowHeight="17.399999999999999"/>
  <cols>
    <col min="1" max="1" width="5" style="44" customWidth="1"/>
    <col min="2" max="3" width="13.59765625" style="45" customWidth="1"/>
    <col min="4" max="4" width="18" style="45" customWidth="1"/>
    <col min="5" max="5" width="13.59765625" style="45" customWidth="1"/>
    <col min="6" max="6" width="18.19921875" style="45" bestFit="1" customWidth="1"/>
    <col min="7" max="7" width="13.5" style="45" hidden="1" customWidth="1"/>
    <col min="8" max="8" width="9.19921875" style="45" bestFit="1" customWidth="1"/>
    <col min="9" max="10" width="13.19921875" style="45" bestFit="1" customWidth="1"/>
    <col min="11" max="11" width="15.19921875" style="45" hidden="1" customWidth="1"/>
    <col min="12" max="13" width="20.59765625" style="45" customWidth="1"/>
  </cols>
  <sheetData>
    <row r="1" spans="1:13" ht="30" customHeight="1">
      <c r="A1" s="110" t="s">
        <v>83</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70</v>
      </c>
      <c r="F2" s="61" t="s">
        <v>71</v>
      </c>
      <c r="G2" s="61" t="s">
        <v>72</v>
      </c>
      <c r="H2" s="62" t="s">
        <v>73</v>
      </c>
      <c r="I2" s="63" t="s">
        <v>74</v>
      </c>
      <c r="J2" s="63" t="s">
        <v>75</v>
      </c>
      <c r="K2" s="61" t="s">
        <v>76</v>
      </c>
      <c r="L2" s="61" t="s">
        <v>78</v>
      </c>
      <c r="M2" s="61" t="s">
        <v>79</v>
      </c>
    </row>
    <row r="3" spans="1:13" ht="24.9" customHeight="1" thickTop="1">
      <c r="A3" s="73"/>
      <c r="B3" s="46"/>
      <c r="C3" s="46"/>
      <c r="D3" s="46"/>
      <c r="E3" s="46"/>
      <c r="F3" s="46"/>
      <c r="G3" s="46"/>
      <c r="H3" s="47"/>
      <c r="I3" s="48"/>
      <c r="J3" s="48"/>
      <c r="K3" s="46"/>
      <c r="L3" s="46"/>
      <c r="M3" s="76"/>
    </row>
    <row r="4" spans="1:13" ht="24.9" customHeight="1">
      <c r="A4" s="74">
        <v>1</v>
      </c>
      <c r="B4" s="46" t="s">
        <v>155</v>
      </c>
      <c r="C4" s="46" t="s">
        <v>156</v>
      </c>
      <c r="D4" s="106" t="s">
        <v>157</v>
      </c>
      <c r="E4" s="105" t="s">
        <v>158</v>
      </c>
      <c r="F4" s="46" t="s">
        <v>159</v>
      </c>
      <c r="G4" s="49"/>
      <c r="H4" s="47">
        <f t="shared" ref="H4" si="0">IF(OR(J4="", I4=""),0,J4-I4+1)</f>
        <v>51</v>
      </c>
      <c r="I4" s="50">
        <v>45144</v>
      </c>
      <c r="J4" s="50">
        <v>45194</v>
      </c>
      <c r="K4" s="51"/>
      <c r="L4" s="104" t="s">
        <v>160</v>
      </c>
      <c r="M4" s="52" t="s">
        <v>161</v>
      </c>
    </row>
    <row r="5" spans="1:13" ht="24.9" customHeight="1">
      <c r="A5" s="74">
        <f>A4+1</f>
        <v>2</v>
      </c>
      <c r="B5" s="46"/>
      <c r="C5" s="46"/>
      <c r="D5" s="46"/>
      <c r="E5" s="105"/>
      <c r="F5" s="46"/>
      <c r="G5" s="49"/>
      <c r="H5" s="47"/>
      <c r="I5" s="50"/>
      <c r="J5" s="50"/>
      <c r="K5" s="51"/>
      <c r="L5" s="104"/>
      <c r="M5" s="52"/>
    </row>
    <row r="6" spans="1:13" ht="24.9" customHeight="1">
      <c r="A6" s="74">
        <f>A5+1</f>
        <v>3</v>
      </c>
      <c r="B6" s="46"/>
      <c r="C6" s="46"/>
      <c r="D6" s="46"/>
      <c r="E6" s="105"/>
      <c r="F6" s="46"/>
      <c r="G6" s="53"/>
      <c r="H6" s="47"/>
      <c r="I6" s="50"/>
      <c r="J6" s="50"/>
      <c r="K6" s="51"/>
      <c r="L6" s="104"/>
      <c r="M6" s="52"/>
    </row>
    <row r="7" spans="1:13" ht="24.9" customHeight="1">
      <c r="A7" s="74">
        <f t="shared" ref="A7:A23" si="1">A6+1</f>
        <v>4</v>
      </c>
      <c r="B7" s="46"/>
      <c r="C7" s="46"/>
      <c r="D7" s="46"/>
      <c r="E7" s="46"/>
      <c r="F7" s="46"/>
      <c r="G7" s="53"/>
      <c r="H7" s="47"/>
      <c r="I7" s="50"/>
      <c r="J7" s="50"/>
      <c r="K7" s="51"/>
      <c r="L7" s="104"/>
      <c r="M7" s="52"/>
    </row>
    <row r="8" spans="1:13" ht="24.9" customHeight="1">
      <c r="A8" s="74">
        <f t="shared" si="1"/>
        <v>5</v>
      </c>
      <c r="B8" s="46"/>
      <c r="C8" s="46"/>
      <c r="D8" s="46"/>
      <c r="E8" s="46"/>
      <c r="F8" s="46"/>
      <c r="G8" s="53"/>
      <c r="H8" s="47"/>
      <c r="I8" s="50"/>
      <c r="J8" s="50"/>
      <c r="K8" s="51"/>
      <c r="L8" s="104"/>
      <c r="M8" s="52"/>
    </row>
    <row r="9" spans="1:13" ht="24.9" customHeight="1">
      <c r="A9" s="74">
        <f t="shared" si="1"/>
        <v>6</v>
      </c>
      <c r="B9" s="46"/>
      <c r="C9" s="46"/>
      <c r="D9" s="46"/>
      <c r="E9" s="46"/>
      <c r="F9" s="46"/>
      <c r="G9" s="53"/>
      <c r="H9" s="47"/>
      <c r="I9" s="50"/>
      <c r="J9" s="50"/>
      <c r="K9" s="51"/>
      <c r="L9" s="104"/>
      <c r="M9" s="52"/>
    </row>
    <row r="10" spans="1:13" ht="24.9" customHeight="1">
      <c r="A10" s="74">
        <f t="shared" si="1"/>
        <v>7</v>
      </c>
      <c r="B10" s="46"/>
      <c r="C10" s="46"/>
      <c r="D10" s="46"/>
      <c r="E10" s="46"/>
      <c r="F10" s="46"/>
      <c r="G10" s="53"/>
      <c r="H10" s="47"/>
      <c r="I10" s="50"/>
      <c r="J10" s="50"/>
      <c r="K10" s="51"/>
      <c r="L10" s="104"/>
      <c r="M10" s="52"/>
    </row>
    <row r="11" spans="1:13" ht="24.9" customHeight="1">
      <c r="A11" s="74">
        <f t="shared" si="1"/>
        <v>8</v>
      </c>
      <c r="B11" s="46"/>
      <c r="C11" s="46"/>
      <c r="D11" s="46"/>
      <c r="E11" s="46"/>
      <c r="F11" s="46"/>
      <c r="G11" s="53"/>
      <c r="H11" s="47"/>
      <c r="I11" s="50"/>
      <c r="J11" s="50"/>
      <c r="K11" s="51"/>
      <c r="L11" s="104"/>
      <c r="M11" s="52"/>
    </row>
    <row r="12" spans="1:13" ht="24.9" customHeight="1">
      <c r="A12" s="74">
        <f t="shared" si="1"/>
        <v>9</v>
      </c>
      <c r="B12" s="46"/>
      <c r="C12" s="46"/>
      <c r="D12" s="46"/>
      <c r="E12" s="46"/>
      <c r="F12" s="46"/>
      <c r="G12" s="53"/>
      <c r="H12" s="47"/>
      <c r="I12" s="50"/>
      <c r="J12" s="50"/>
      <c r="K12" s="51">
        <f t="shared" ref="K12:K23" si="2">G12*0.01259*H12/365</f>
        <v>0</v>
      </c>
      <c r="L12" s="52"/>
      <c r="M12" s="52"/>
    </row>
    <row r="13" spans="1:13" ht="24.9" customHeight="1">
      <c r="A13" s="74">
        <f t="shared" si="1"/>
        <v>10</v>
      </c>
      <c r="B13" s="46"/>
      <c r="C13" s="46"/>
      <c r="D13" s="46"/>
      <c r="E13" s="46"/>
      <c r="F13" s="46"/>
      <c r="G13" s="53"/>
      <c r="H13" s="47"/>
      <c r="I13" s="50"/>
      <c r="J13" s="50"/>
      <c r="K13" s="51">
        <f t="shared" si="2"/>
        <v>0</v>
      </c>
      <c r="L13" s="52"/>
      <c r="M13" s="52"/>
    </row>
    <row r="14" spans="1:13" ht="24.9" customHeight="1">
      <c r="A14" s="74">
        <f t="shared" si="1"/>
        <v>11</v>
      </c>
      <c r="B14" s="46"/>
      <c r="C14" s="46"/>
      <c r="D14" s="46"/>
      <c r="E14" s="46"/>
      <c r="F14" s="46"/>
      <c r="G14" s="53"/>
      <c r="H14" s="47"/>
      <c r="I14" s="50"/>
      <c r="J14" s="50"/>
      <c r="K14" s="51">
        <f t="shared" si="2"/>
        <v>0</v>
      </c>
      <c r="L14" s="52"/>
      <c r="M14" s="52"/>
    </row>
    <row r="15" spans="1:13" ht="24.9" customHeight="1">
      <c r="A15" s="74">
        <f t="shared" si="1"/>
        <v>12</v>
      </c>
      <c r="B15" s="46"/>
      <c r="C15" s="46"/>
      <c r="D15" s="46"/>
      <c r="E15" s="46"/>
      <c r="F15" s="46"/>
      <c r="G15" s="53"/>
      <c r="H15" s="47"/>
      <c r="I15" s="50"/>
      <c r="J15" s="50"/>
      <c r="K15" s="51">
        <f t="shared" si="2"/>
        <v>0</v>
      </c>
      <c r="L15" s="52"/>
      <c r="M15" s="52"/>
    </row>
    <row r="16" spans="1:13" ht="24.9" customHeight="1">
      <c r="A16" s="74">
        <f t="shared" si="1"/>
        <v>13</v>
      </c>
      <c r="B16" s="46"/>
      <c r="C16" s="46"/>
      <c r="D16" s="46"/>
      <c r="E16" s="46"/>
      <c r="F16" s="46"/>
      <c r="G16" s="53"/>
      <c r="H16" s="47"/>
      <c r="I16" s="50"/>
      <c r="J16" s="50"/>
      <c r="K16" s="51">
        <f t="shared" si="2"/>
        <v>0</v>
      </c>
      <c r="L16" s="52"/>
      <c r="M16" s="52"/>
    </row>
    <row r="17" spans="1:13" ht="24.9" customHeight="1">
      <c r="A17" s="74">
        <f t="shared" si="1"/>
        <v>14</v>
      </c>
      <c r="B17" s="46"/>
      <c r="C17" s="46"/>
      <c r="D17" s="46"/>
      <c r="E17" s="46"/>
      <c r="F17" s="46"/>
      <c r="G17" s="53"/>
      <c r="H17" s="47"/>
      <c r="I17" s="50"/>
      <c r="J17" s="50"/>
      <c r="K17" s="51">
        <f t="shared" si="2"/>
        <v>0</v>
      </c>
      <c r="L17" s="52"/>
      <c r="M17" s="52"/>
    </row>
    <row r="18" spans="1:13" ht="24.9" customHeight="1">
      <c r="A18" s="74">
        <f t="shared" si="1"/>
        <v>15</v>
      </c>
      <c r="B18" s="46"/>
      <c r="C18" s="46"/>
      <c r="D18" s="46"/>
      <c r="E18" s="46"/>
      <c r="F18" s="46"/>
      <c r="G18" s="53"/>
      <c r="H18" s="47"/>
      <c r="I18" s="50"/>
      <c r="J18" s="50"/>
      <c r="K18" s="51">
        <f t="shared" si="2"/>
        <v>0</v>
      </c>
      <c r="L18" s="52"/>
      <c r="M18" s="52"/>
    </row>
    <row r="19" spans="1:13" ht="24.9" customHeight="1">
      <c r="A19" s="74">
        <f t="shared" si="1"/>
        <v>16</v>
      </c>
      <c r="B19" s="46"/>
      <c r="C19" s="46"/>
      <c r="D19" s="46"/>
      <c r="E19" s="46"/>
      <c r="F19" s="46"/>
      <c r="G19" s="53"/>
      <c r="H19" s="47"/>
      <c r="I19" s="50"/>
      <c r="J19" s="50"/>
      <c r="K19" s="51">
        <f t="shared" si="2"/>
        <v>0</v>
      </c>
      <c r="L19" s="52"/>
      <c r="M19" s="52"/>
    </row>
    <row r="20" spans="1:13" ht="24.9" customHeight="1">
      <c r="A20" s="74">
        <f t="shared" si="1"/>
        <v>17</v>
      </c>
      <c r="B20" s="46"/>
      <c r="C20" s="46"/>
      <c r="D20" s="46"/>
      <c r="E20" s="46"/>
      <c r="F20" s="46"/>
      <c r="G20" s="53"/>
      <c r="H20" s="47"/>
      <c r="I20" s="50"/>
      <c r="J20" s="50"/>
      <c r="K20" s="51">
        <f t="shared" si="2"/>
        <v>0</v>
      </c>
      <c r="L20" s="52"/>
      <c r="M20" s="52"/>
    </row>
    <row r="21" spans="1:13" ht="24.9" customHeight="1">
      <c r="A21" s="74">
        <f t="shared" si="1"/>
        <v>18</v>
      </c>
      <c r="B21" s="46"/>
      <c r="C21" s="46"/>
      <c r="D21" s="46"/>
      <c r="E21" s="46"/>
      <c r="F21" s="46"/>
      <c r="G21" s="53"/>
      <c r="H21" s="47"/>
      <c r="I21" s="50"/>
      <c r="J21" s="50"/>
      <c r="K21" s="51">
        <f t="shared" si="2"/>
        <v>0</v>
      </c>
      <c r="L21" s="52"/>
      <c r="M21" s="52"/>
    </row>
    <row r="22" spans="1:13" ht="24.9" customHeight="1">
      <c r="A22" s="74">
        <f t="shared" si="1"/>
        <v>19</v>
      </c>
      <c r="B22" s="46"/>
      <c r="C22" s="46"/>
      <c r="D22" s="46"/>
      <c r="E22" s="46"/>
      <c r="F22" s="46"/>
      <c r="G22" s="54"/>
      <c r="H22" s="47"/>
      <c r="I22" s="55"/>
      <c r="J22" s="55"/>
      <c r="K22" s="51">
        <f t="shared" si="2"/>
        <v>0</v>
      </c>
      <c r="L22" s="56"/>
      <c r="M22" s="56"/>
    </row>
    <row r="23" spans="1:13" ht="24.9" customHeight="1" thickBot="1">
      <c r="A23" s="75">
        <f t="shared" si="1"/>
        <v>20</v>
      </c>
      <c r="B23" s="46"/>
      <c r="C23" s="46"/>
      <c r="D23" s="46"/>
      <c r="E23" s="46"/>
      <c r="F23" s="46"/>
      <c r="G23" s="57"/>
      <c r="H23" s="47"/>
      <c r="I23" s="58"/>
      <c r="J23" s="58"/>
      <c r="K23" s="59">
        <f t="shared" si="2"/>
        <v>0</v>
      </c>
      <c r="L23" s="60"/>
      <c r="M23" s="60"/>
    </row>
  </sheetData>
  <mergeCells count="1">
    <mergeCell ref="A1:M1"/>
  </mergeCells>
  <phoneticPr fontId="3" type="noConversion"/>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D6" sqref="D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10" t="s">
        <v>130</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85</v>
      </c>
      <c r="F2" s="61" t="s">
        <v>71</v>
      </c>
      <c r="G2" s="61" t="s">
        <v>72</v>
      </c>
      <c r="H2" s="62" t="s">
        <v>73</v>
      </c>
      <c r="I2" s="63" t="s">
        <v>74</v>
      </c>
      <c r="J2" s="63" t="s">
        <v>75</v>
      </c>
      <c r="K2" s="61" t="s">
        <v>76</v>
      </c>
      <c r="L2" s="61" t="s">
        <v>78</v>
      </c>
      <c r="M2" s="61" t="s">
        <v>79</v>
      </c>
    </row>
    <row r="3" spans="1:13" ht="24.9" customHeight="1" thickTop="1">
      <c r="A3" s="73" t="s">
        <v>82</v>
      </c>
      <c r="B3" s="46" t="s">
        <v>84</v>
      </c>
      <c r="C3" s="46" t="s">
        <v>86</v>
      </c>
      <c r="D3" s="46" t="s">
        <v>80</v>
      </c>
      <c r="E3" s="64">
        <v>50000000</v>
      </c>
      <c r="F3" s="46" t="s">
        <v>81</v>
      </c>
      <c r="G3" s="46"/>
      <c r="H3" s="47">
        <f>J3-I3+1</f>
        <v>1</v>
      </c>
      <c r="I3" s="48"/>
      <c r="J3" s="48"/>
      <c r="K3" s="46"/>
      <c r="L3" s="46"/>
      <c r="M3" s="76"/>
    </row>
    <row r="4" spans="1:13" ht="24.9" customHeight="1">
      <c r="A4" s="74">
        <v>1</v>
      </c>
      <c r="B4" s="46"/>
      <c r="C4" s="46"/>
      <c r="D4" s="46"/>
      <c r="E4" s="46"/>
      <c r="F4" s="46"/>
      <c r="G4" s="49"/>
      <c r="H4" s="47">
        <f>IF(OR(J4="", I4=""),0,J4-I4+1)</f>
        <v>0</v>
      </c>
      <c r="I4" s="50"/>
      <c r="J4" s="50"/>
      <c r="K4" s="51"/>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I17" sqref="I17"/>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2" t="s">
        <v>123</v>
      </c>
      <c r="B1" s="112"/>
      <c r="C1" s="112"/>
      <c r="D1" s="112"/>
      <c r="E1" s="112"/>
      <c r="F1" s="112"/>
      <c r="G1" s="112"/>
      <c r="H1" s="112"/>
      <c r="I1" s="112"/>
      <c r="J1" s="112"/>
      <c r="K1" s="112"/>
      <c r="L1" s="112"/>
    </row>
    <row r="2" spans="1:12" ht="24.9" customHeight="1">
      <c r="A2" s="81"/>
      <c r="B2" s="82" t="s">
        <v>87</v>
      </c>
      <c r="C2" s="82"/>
      <c r="D2" s="82"/>
      <c r="E2" s="82"/>
      <c r="F2" s="82"/>
      <c r="G2" s="82"/>
      <c r="H2" s="82"/>
      <c r="I2" s="82"/>
      <c r="J2" s="82"/>
      <c r="K2" s="82"/>
      <c r="L2" s="82"/>
    </row>
    <row r="3" spans="1:12" ht="24.9" customHeight="1">
      <c r="A3" s="113" t="s">
        <v>88</v>
      </c>
      <c r="B3" s="113" t="s">
        <v>89</v>
      </c>
      <c r="C3" s="113" t="s">
        <v>90</v>
      </c>
      <c r="D3" s="113" t="s">
        <v>91</v>
      </c>
      <c r="E3" s="113"/>
      <c r="F3" s="113"/>
      <c r="G3" s="113"/>
      <c r="H3" s="113"/>
      <c r="I3" s="115" t="s">
        <v>92</v>
      </c>
      <c r="J3" s="116" t="s">
        <v>93</v>
      </c>
      <c r="K3" s="116" t="s">
        <v>94</v>
      </c>
      <c r="L3" s="116" t="s">
        <v>95</v>
      </c>
    </row>
    <row r="4" spans="1:12" ht="24.9" customHeight="1" thickBot="1">
      <c r="A4" s="114"/>
      <c r="B4" s="114"/>
      <c r="C4" s="114"/>
      <c r="D4" s="84" t="s">
        <v>96</v>
      </c>
      <c r="E4" s="84" t="s">
        <v>97</v>
      </c>
      <c r="F4" s="84" t="s">
        <v>98</v>
      </c>
      <c r="G4" s="84" t="s">
        <v>99</v>
      </c>
      <c r="H4" s="84" t="s">
        <v>100</v>
      </c>
      <c r="I4" s="114"/>
      <c r="J4" s="117"/>
      <c r="K4" s="117"/>
      <c r="L4" s="117"/>
    </row>
    <row r="5" spans="1:12" ht="24.9" customHeight="1" thickTop="1">
      <c r="A5" s="85">
        <v>1</v>
      </c>
      <c r="B5" s="86"/>
      <c r="C5" s="87"/>
      <c r="D5" s="88"/>
      <c r="E5" s="88"/>
      <c r="F5" s="88"/>
      <c r="G5" s="88"/>
      <c r="H5" s="88"/>
      <c r="I5" s="89" t="s">
        <v>101</v>
      </c>
      <c r="J5" s="90"/>
      <c r="K5" s="90"/>
      <c r="L5" s="89" t="s">
        <v>102</v>
      </c>
    </row>
    <row r="6" spans="1:12" ht="24.9" customHeight="1">
      <c r="A6" s="91">
        <v>2</v>
      </c>
      <c r="B6" s="92"/>
      <c r="C6" s="93"/>
      <c r="D6" s="94"/>
      <c r="E6" s="94"/>
      <c r="F6" s="94"/>
      <c r="G6" s="94"/>
      <c r="H6" s="94"/>
      <c r="I6" s="95" t="s">
        <v>103</v>
      </c>
      <c r="J6" s="96"/>
      <c r="K6" s="96"/>
      <c r="L6" s="95" t="s">
        <v>102</v>
      </c>
    </row>
    <row r="7" spans="1:12" ht="24.9" customHeight="1">
      <c r="A7" s="91">
        <v>3</v>
      </c>
      <c r="B7" s="92"/>
      <c r="C7" s="93"/>
      <c r="D7" s="94"/>
      <c r="E7" s="94"/>
      <c r="F7" s="94"/>
      <c r="G7" s="94"/>
      <c r="H7" s="94"/>
      <c r="I7" s="95" t="s">
        <v>104</v>
      </c>
      <c r="J7" s="96"/>
      <c r="K7" s="96"/>
      <c r="L7" s="95" t="s">
        <v>105</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11" t="s">
        <v>106</v>
      </c>
      <c r="B25" s="111"/>
      <c r="C25" s="99">
        <f>SUM(C5:C24)</f>
        <v>0</v>
      </c>
      <c r="D25" s="99"/>
      <c r="E25" s="99"/>
      <c r="F25" s="99"/>
      <c r="G25" s="99">
        <f>SUM(G5:G24)</f>
        <v>0</v>
      </c>
      <c r="H25" s="99">
        <f>SUM(H5:H24)</f>
        <v>0</v>
      </c>
      <c r="I25" s="99"/>
      <c r="J25" s="91" t="s">
        <v>106</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4" zoomScaleNormal="100" zoomScaleSheetLayoutView="100" workbookViewId="0">
      <selection activeCell="K6" sqref="K6"/>
    </sheetView>
  </sheetViews>
  <sheetFormatPr defaultRowHeight="17.399999999999999"/>
  <cols>
    <col min="1" max="8" width="9.59765625" style="45" customWidth="1"/>
  </cols>
  <sheetData>
    <row r="1" spans="1:8" ht="15" customHeight="1"/>
    <row r="2" spans="1:8" ht="15" customHeight="1"/>
    <row r="3" spans="1:8" ht="15" customHeight="1">
      <c r="A3" s="121" t="s">
        <v>125</v>
      </c>
      <c r="B3" s="121"/>
      <c r="C3" s="121"/>
      <c r="D3" s="121"/>
      <c r="E3" s="121"/>
      <c r="F3" s="121"/>
      <c r="G3" s="121"/>
      <c r="H3" s="121"/>
    </row>
    <row r="4" spans="1:8" ht="15" customHeight="1">
      <c r="A4" s="121"/>
      <c r="B4" s="121"/>
      <c r="C4" s="121"/>
      <c r="D4" s="121"/>
      <c r="E4" s="121"/>
      <c r="F4" s="121"/>
      <c r="G4" s="121"/>
      <c r="H4" s="121"/>
    </row>
    <row r="5" spans="1:8" ht="15" customHeight="1">
      <c r="A5" s="121"/>
      <c r="B5" s="121"/>
      <c r="C5" s="121"/>
      <c r="D5" s="121"/>
      <c r="E5" s="121"/>
      <c r="F5" s="121"/>
      <c r="G5" s="121"/>
      <c r="H5" s="121"/>
    </row>
    <row r="6" spans="1:8" ht="15" customHeight="1">
      <c r="A6" s="65"/>
    </row>
    <row r="7" spans="1:8" ht="15" customHeight="1">
      <c r="A7" s="65"/>
    </row>
    <row r="8" spans="1:8" ht="15" customHeight="1">
      <c r="A8" s="65"/>
    </row>
    <row r="9" spans="1:8" ht="15" customHeight="1">
      <c r="A9" s="65"/>
    </row>
    <row r="10" spans="1:8" ht="15" customHeight="1">
      <c r="A10" s="122" t="s">
        <v>107</v>
      </c>
      <c r="B10" s="122"/>
      <c r="C10" s="122"/>
      <c r="D10" s="122"/>
      <c r="E10" s="122"/>
      <c r="F10" s="122"/>
      <c r="G10" s="122"/>
      <c r="H10" s="122"/>
    </row>
    <row r="11" spans="1:8" ht="15" customHeight="1">
      <c r="A11" s="122" t="s">
        <v>108</v>
      </c>
      <c r="B11" s="122"/>
      <c r="C11" s="122"/>
      <c r="D11" s="122"/>
      <c r="E11" s="122"/>
      <c r="F11" s="122"/>
      <c r="G11" s="122"/>
      <c r="H11" s="122"/>
    </row>
    <row r="12" spans="1:8" ht="15" customHeight="1">
      <c r="A12" s="122" t="s">
        <v>109</v>
      </c>
      <c r="B12" s="122"/>
      <c r="C12" s="122"/>
      <c r="D12" s="122"/>
      <c r="E12" s="122"/>
      <c r="F12" s="122"/>
      <c r="G12" s="122"/>
      <c r="H12" s="122"/>
    </row>
    <row r="13" spans="1:8" ht="15" customHeight="1">
      <c r="A13" s="122" t="s">
        <v>110</v>
      </c>
      <c r="B13" s="122"/>
      <c r="C13" s="122"/>
      <c r="D13" s="122"/>
      <c r="E13" s="122"/>
      <c r="F13" s="122"/>
      <c r="G13" s="122"/>
      <c r="H13" s="122"/>
    </row>
    <row r="14" spans="1:8" ht="15" customHeight="1">
      <c r="A14" s="122" t="s">
        <v>115</v>
      </c>
      <c r="B14" s="122"/>
      <c r="C14" s="122"/>
      <c r="D14" s="122"/>
      <c r="E14" s="122"/>
      <c r="F14" s="122"/>
      <c r="G14" s="122"/>
      <c r="H14" s="122"/>
    </row>
    <row r="15" spans="1:8" ht="15" customHeight="1">
      <c r="A15" s="66"/>
      <c r="B15" s="66"/>
      <c r="C15" s="66"/>
      <c r="D15" s="66"/>
      <c r="E15" s="66"/>
      <c r="F15" s="66"/>
      <c r="G15" s="66"/>
      <c r="H15" s="66"/>
    </row>
    <row r="16" spans="1:8" ht="15" customHeight="1">
      <c r="A16" s="118" t="s">
        <v>111</v>
      </c>
      <c r="B16" s="118"/>
      <c r="C16" s="118"/>
      <c r="D16" s="118"/>
      <c r="E16" s="118"/>
      <c r="F16" s="118"/>
      <c r="G16" s="118"/>
      <c r="H16" s="118"/>
    </row>
    <row r="17" spans="1:8" ht="15" customHeight="1">
      <c r="A17" s="118"/>
      <c r="B17" s="118"/>
      <c r="C17" s="118"/>
      <c r="D17" s="118"/>
      <c r="E17" s="118"/>
      <c r="F17" s="118"/>
      <c r="G17" s="118"/>
      <c r="H17" s="118"/>
    </row>
    <row r="18" spans="1:8" ht="15" customHeight="1">
      <c r="A18" s="118"/>
      <c r="B18" s="118"/>
      <c r="C18" s="118"/>
      <c r="D18" s="118"/>
      <c r="E18" s="118"/>
      <c r="F18" s="118"/>
      <c r="G18" s="118"/>
      <c r="H18" s="118"/>
    </row>
    <row r="19" spans="1:8" ht="15" customHeight="1">
      <c r="A19" s="118"/>
      <c r="B19" s="118"/>
      <c r="C19" s="118"/>
      <c r="D19" s="118"/>
      <c r="E19" s="118"/>
      <c r="F19" s="118"/>
      <c r="G19" s="118"/>
      <c r="H19" s="118"/>
    </row>
    <row r="20" spans="1:8" ht="15" customHeight="1">
      <c r="A20" s="118"/>
      <c r="B20" s="118"/>
      <c r="C20" s="118"/>
      <c r="D20" s="118"/>
      <c r="E20" s="118"/>
      <c r="F20" s="118"/>
      <c r="G20" s="118"/>
      <c r="H20" s="118"/>
    </row>
    <row r="21" spans="1:8" ht="15" customHeight="1">
      <c r="A21" s="118"/>
      <c r="B21" s="118"/>
      <c r="C21" s="118"/>
      <c r="D21" s="118"/>
      <c r="E21" s="118"/>
      <c r="F21" s="118"/>
      <c r="G21" s="118"/>
      <c r="H21" s="118"/>
    </row>
    <row r="22" spans="1:8" ht="15" customHeight="1">
      <c r="A22" s="118"/>
      <c r="B22" s="118"/>
      <c r="C22" s="118"/>
      <c r="D22" s="118"/>
      <c r="E22" s="118"/>
      <c r="F22" s="118"/>
      <c r="G22" s="118"/>
      <c r="H22" s="118"/>
    </row>
    <row r="23" spans="1:8" ht="15" customHeight="1">
      <c r="A23" s="118"/>
      <c r="B23" s="118"/>
      <c r="C23" s="118"/>
      <c r="D23" s="118"/>
      <c r="E23" s="118"/>
      <c r="F23" s="118"/>
      <c r="G23" s="118"/>
      <c r="H23" s="118"/>
    </row>
    <row r="24" spans="1:8" ht="15" customHeight="1">
      <c r="A24" s="118"/>
      <c r="B24" s="118"/>
      <c r="C24" s="118"/>
      <c r="D24" s="118"/>
      <c r="E24" s="118"/>
      <c r="F24" s="118"/>
      <c r="G24" s="118"/>
      <c r="H24" s="118"/>
    </row>
    <row r="25" spans="1:8" ht="15" customHeight="1">
      <c r="A25" s="118"/>
      <c r="B25" s="118"/>
      <c r="C25" s="118"/>
      <c r="D25" s="118"/>
      <c r="E25" s="118"/>
      <c r="F25" s="118"/>
      <c r="G25" s="118"/>
      <c r="H25" s="118"/>
    </row>
    <row r="26" spans="1:8" ht="15" customHeight="1">
      <c r="A26" s="118"/>
      <c r="B26" s="118"/>
      <c r="C26" s="118"/>
      <c r="D26" s="118"/>
      <c r="E26" s="118"/>
      <c r="F26" s="118"/>
      <c r="G26" s="118"/>
      <c r="H26" s="118"/>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9" t="s">
        <v>112</v>
      </c>
      <c r="B29" s="119"/>
      <c r="C29" s="119"/>
      <c r="D29" s="119"/>
      <c r="E29" s="119"/>
      <c r="F29" s="119"/>
      <c r="G29" s="119"/>
      <c r="H29" s="119"/>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113</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114</v>
      </c>
      <c r="B40" s="120"/>
      <c r="C40" s="120"/>
      <c r="D40" s="120"/>
      <c r="E40" s="120"/>
      <c r="F40" s="120"/>
      <c r="G40" s="120"/>
      <c r="H40" s="120"/>
    </row>
    <row r="41" spans="1:8" ht="15" customHeight="1">
      <c r="A41" s="120"/>
      <c r="B41" s="120"/>
      <c r="C41" s="120"/>
      <c r="D41" s="120"/>
      <c r="E41" s="120"/>
      <c r="F41" s="120"/>
      <c r="G41" s="120"/>
      <c r="H41" s="120"/>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40" zoomScaleNormal="100" zoomScaleSheetLayoutView="100" workbookViewId="0">
      <selection activeCell="B1" sqref="B1:Z2"/>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3" t="s">
        <v>45</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27" t="s">
        <v>2</v>
      </c>
      <c r="AD4" s="128"/>
      <c r="AE4" s="128"/>
      <c r="AF4" s="128"/>
      <c r="AG4" s="128"/>
      <c r="AH4" s="128"/>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 customHeight="1">
      <c r="A6" s="25"/>
      <c r="B6" s="28" t="s">
        <v>46</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 customHeight="1">
      <c r="A7" s="25"/>
      <c r="B7" s="17" t="s">
        <v>47</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 customHeight="1">
      <c r="A8" s="25"/>
      <c r="B8" s="7" t="s">
        <v>48</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 customHeight="1">
      <c r="A9" s="25"/>
      <c r="B9" s="7" t="s">
        <v>49</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 customHeight="1">
      <c r="A10" s="25"/>
      <c r="B10" s="7" t="s">
        <v>50</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 customHeight="1">
      <c r="A11" s="25"/>
      <c r="B11" s="7" t="s">
        <v>56</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 customHeight="1">
      <c r="A12" s="25"/>
      <c r="B12" s="7" t="s">
        <v>51</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 customHeight="1">
      <c r="A13" s="25"/>
      <c r="B13" s="7" t="s">
        <v>52</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 customHeight="1">
      <c r="A14" s="25"/>
      <c r="B14" s="7" t="s">
        <v>53</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 customHeight="1">
      <c r="A15" s="25"/>
      <c r="B15" s="7" t="s">
        <v>54</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 customHeight="1">
      <c r="A16" s="25"/>
      <c r="B16" s="7" t="s">
        <v>55</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 customHeight="1">
      <c r="A17" s="25"/>
      <c r="B17" s="7" t="s">
        <v>57</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59</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58</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60</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61</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62</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63</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64</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65</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9" t="s">
        <v>22</v>
      </c>
      <c r="D27" s="130"/>
      <c r="E27" s="130"/>
      <c r="F27" s="130"/>
      <c r="G27" s="130" t="s">
        <v>149</v>
      </c>
      <c r="H27" s="130"/>
      <c r="I27" s="130"/>
      <c r="J27" s="130"/>
      <c r="K27" s="133" t="s">
        <v>147</v>
      </c>
      <c r="L27" s="134"/>
      <c r="M27" s="134"/>
      <c r="N27" s="134"/>
      <c r="O27" s="134"/>
      <c r="P27" s="134"/>
      <c r="Q27" s="134"/>
      <c r="R27" s="135"/>
      <c r="S27" s="136" t="s">
        <v>148</v>
      </c>
      <c r="T27" s="136"/>
      <c r="U27" s="136"/>
      <c r="V27" s="137"/>
      <c r="W27" s="140" t="s">
        <v>150</v>
      </c>
      <c r="X27" s="140"/>
      <c r="Y27" s="140"/>
      <c r="Z27" s="141"/>
      <c r="AA27" s="31"/>
    </row>
    <row r="28" spans="1:35" ht="24.9" customHeight="1">
      <c r="A28" s="25"/>
      <c r="B28" s="26"/>
      <c r="C28" s="131"/>
      <c r="D28" s="132"/>
      <c r="E28" s="132"/>
      <c r="F28" s="132"/>
      <c r="G28" s="132"/>
      <c r="H28" s="132"/>
      <c r="I28" s="132"/>
      <c r="J28" s="132"/>
      <c r="K28" s="144" t="s">
        <v>23</v>
      </c>
      <c r="L28" s="145"/>
      <c r="M28" s="145"/>
      <c r="N28" s="146"/>
      <c r="O28" s="144" t="s">
        <v>24</v>
      </c>
      <c r="P28" s="145"/>
      <c r="Q28" s="145"/>
      <c r="R28" s="146"/>
      <c r="S28" s="138"/>
      <c r="T28" s="138"/>
      <c r="U28" s="138"/>
      <c r="V28" s="139"/>
      <c r="W28" s="142"/>
      <c r="X28" s="142"/>
      <c r="Y28" s="142"/>
      <c r="Z28" s="143"/>
      <c r="AA28" s="31"/>
    </row>
    <row r="29" spans="1:35" ht="24.9" customHeight="1" thickBot="1">
      <c r="A29" s="25"/>
      <c r="B29" s="26"/>
      <c r="C29" s="147" t="s">
        <v>66</v>
      </c>
      <c r="D29" s="148"/>
      <c r="E29" s="148"/>
      <c r="F29" s="148"/>
      <c r="G29" s="125">
        <v>2.93E-2</v>
      </c>
      <c r="H29" s="125"/>
      <c r="I29" s="125"/>
      <c r="J29" s="125"/>
      <c r="K29" s="149">
        <v>1.8599999999999998E-2</v>
      </c>
      <c r="L29" s="150"/>
      <c r="M29" s="150"/>
      <c r="N29" s="151"/>
      <c r="O29" s="152">
        <v>5349000</v>
      </c>
      <c r="P29" s="153"/>
      <c r="Q29" s="153"/>
      <c r="R29" s="154"/>
      <c r="S29" s="149">
        <v>1.9699999999999999E-2</v>
      </c>
      <c r="T29" s="150"/>
      <c r="U29" s="150"/>
      <c r="V29" s="151"/>
      <c r="W29" s="125">
        <v>2.1499999999999998E-2</v>
      </c>
      <c r="X29" s="125"/>
      <c r="Y29" s="125"/>
      <c r="Z29" s="126"/>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30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154</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33</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6" t="s">
        <v>35</v>
      </c>
      <c r="D45" s="157"/>
      <c r="E45" s="157"/>
      <c r="F45" s="157"/>
      <c r="G45" s="157" t="s">
        <v>36</v>
      </c>
      <c r="H45" s="157"/>
      <c r="I45" s="157"/>
      <c r="J45" s="157"/>
      <c r="K45" s="157" t="s">
        <v>37</v>
      </c>
      <c r="L45" s="157"/>
      <c r="M45" s="157"/>
      <c r="N45" s="157"/>
      <c r="O45" s="158" t="s">
        <v>38</v>
      </c>
      <c r="P45" s="158"/>
      <c r="Q45" s="158"/>
      <c r="R45" s="158"/>
      <c r="S45" s="159" t="s">
        <v>39</v>
      </c>
      <c r="T45" s="159"/>
      <c r="U45" s="159"/>
      <c r="V45" s="159"/>
      <c r="W45" s="160" t="s">
        <v>40</v>
      </c>
      <c r="X45" s="160"/>
      <c r="Y45" s="160"/>
      <c r="Z45" s="161"/>
      <c r="AA45" s="38"/>
    </row>
    <row r="46" spans="1:35" ht="24.9" customHeight="1" thickBot="1">
      <c r="A46" s="25"/>
      <c r="B46" s="26"/>
      <c r="C46" s="162"/>
      <c r="D46" s="153"/>
      <c r="E46" s="153"/>
      <c r="F46" s="154"/>
      <c r="G46" s="152"/>
      <c r="H46" s="153"/>
      <c r="I46" s="153"/>
      <c r="J46" s="154"/>
      <c r="K46" s="152"/>
      <c r="L46" s="153"/>
      <c r="M46" s="153"/>
      <c r="N46" s="154"/>
      <c r="O46" s="152"/>
      <c r="P46" s="153"/>
      <c r="Q46" s="153"/>
      <c r="R46" s="154"/>
      <c r="S46" s="152">
        <f>G46+K46-O46</f>
        <v>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3"/>
      <c r="Y46" s="153"/>
      <c r="Z46" s="15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6" t="s">
        <v>35</v>
      </c>
      <c r="D48" s="157"/>
      <c r="E48" s="157"/>
      <c r="F48" s="157"/>
      <c r="G48" s="157"/>
      <c r="H48" s="157"/>
      <c r="I48" s="159" t="s">
        <v>42</v>
      </c>
      <c r="J48" s="159"/>
      <c r="K48" s="159"/>
      <c r="L48" s="159"/>
      <c r="M48" s="159"/>
      <c r="N48" s="159"/>
      <c r="O48" s="159" t="s">
        <v>43</v>
      </c>
      <c r="P48" s="159"/>
      <c r="Q48" s="159"/>
      <c r="R48" s="159"/>
      <c r="S48" s="159"/>
      <c r="T48" s="159"/>
      <c r="U48" s="160" t="s">
        <v>40</v>
      </c>
      <c r="V48" s="160"/>
      <c r="W48" s="160"/>
      <c r="X48" s="160"/>
      <c r="Y48" s="160"/>
      <c r="Z48" s="161"/>
      <c r="AA48" s="40"/>
    </row>
    <row r="49" spans="1:28" ht="24.9"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28" ht="24.9" customHeight="1">
      <c r="A50" s="25"/>
      <c r="B50" s="163" t="s">
        <v>151</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28" ht="24.9"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28" ht="24.9"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28" ht="24.9"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Normal="100" zoomScaleSheetLayoutView="100" workbookViewId="0">
      <selection activeCell="B50" sqref="B50:Z53"/>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3" t="s">
        <v>0</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27" t="s">
        <v>2</v>
      </c>
      <c r="AD4" s="128"/>
      <c r="AE4" s="128"/>
      <c r="AF4" s="128"/>
      <c r="AG4" s="128"/>
      <c r="AH4" s="128"/>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 customHeight="1">
      <c r="A6" s="25"/>
      <c r="B6" s="28" t="s">
        <v>3</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 customHeight="1">
      <c r="A7" s="25"/>
      <c r="B7" s="17" t="s">
        <v>152</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 customHeight="1">
      <c r="A8" s="25"/>
      <c r="B8" s="7" t="s">
        <v>4</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 customHeight="1">
      <c r="A9" s="25"/>
      <c r="B9" s="7" t="s">
        <v>5</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 customHeight="1">
      <c r="A10" s="25"/>
      <c r="B10" s="7" t="s">
        <v>6</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 customHeight="1">
      <c r="A11" s="25"/>
      <c r="B11" s="7" t="s">
        <v>7</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 customHeight="1">
      <c r="A12" s="25"/>
      <c r="B12" s="7" t="s">
        <v>8</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 customHeight="1">
      <c r="A13" s="25"/>
      <c r="B13" s="7" t="s">
        <v>9</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 customHeight="1">
      <c r="A14" s="25"/>
      <c r="B14" s="7" t="s">
        <v>10</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 customHeight="1">
      <c r="A15" s="25"/>
      <c r="B15" s="7" t="s">
        <v>11</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 customHeight="1">
      <c r="A16" s="25"/>
      <c r="B16" s="7" t="s">
        <v>12</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 customHeight="1">
      <c r="A17" s="25"/>
      <c r="B17" s="7" t="s">
        <v>13</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14</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15</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16</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17</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18</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19</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20</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21</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9" t="s">
        <v>22</v>
      </c>
      <c r="D27" s="130"/>
      <c r="E27" s="130"/>
      <c r="F27" s="130"/>
      <c r="G27" s="130" t="s">
        <v>149</v>
      </c>
      <c r="H27" s="130"/>
      <c r="I27" s="130"/>
      <c r="J27" s="130"/>
      <c r="K27" s="133" t="s">
        <v>147</v>
      </c>
      <c r="L27" s="134"/>
      <c r="M27" s="134"/>
      <c r="N27" s="134"/>
      <c r="O27" s="134"/>
      <c r="P27" s="134"/>
      <c r="Q27" s="134"/>
      <c r="R27" s="135"/>
      <c r="S27" s="136" t="s">
        <v>148</v>
      </c>
      <c r="T27" s="136"/>
      <c r="U27" s="136"/>
      <c r="V27" s="137"/>
      <c r="W27" s="140" t="s">
        <v>150</v>
      </c>
      <c r="X27" s="140"/>
      <c r="Y27" s="140"/>
      <c r="Z27" s="141"/>
      <c r="AA27" s="31"/>
    </row>
    <row r="28" spans="1:35" ht="24.9" customHeight="1">
      <c r="A28" s="25"/>
      <c r="B28" s="26"/>
      <c r="C28" s="131"/>
      <c r="D28" s="132"/>
      <c r="E28" s="132"/>
      <c r="F28" s="132"/>
      <c r="G28" s="132"/>
      <c r="H28" s="132"/>
      <c r="I28" s="132"/>
      <c r="J28" s="132"/>
      <c r="K28" s="144" t="s">
        <v>23</v>
      </c>
      <c r="L28" s="145"/>
      <c r="M28" s="145"/>
      <c r="N28" s="146"/>
      <c r="O28" s="144" t="s">
        <v>24</v>
      </c>
      <c r="P28" s="145"/>
      <c r="Q28" s="145"/>
      <c r="R28" s="146"/>
      <c r="S28" s="138"/>
      <c r="T28" s="138"/>
      <c r="U28" s="138"/>
      <c r="V28" s="139"/>
      <c r="W28" s="142"/>
      <c r="X28" s="142"/>
      <c r="Y28" s="142"/>
      <c r="Z28" s="143"/>
      <c r="AA28" s="31"/>
    </row>
    <row r="29" spans="1:35" ht="24.9" customHeight="1" thickBot="1">
      <c r="A29" s="25"/>
      <c r="B29" s="26"/>
      <c r="C29" s="147" t="s">
        <v>25</v>
      </c>
      <c r="D29" s="148"/>
      <c r="E29" s="148"/>
      <c r="F29" s="148"/>
      <c r="G29" s="125">
        <v>3.09E-2</v>
      </c>
      <c r="H29" s="125"/>
      <c r="I29" s="125"/>
      <c r="J29" s="125"/>
      <c r="K29" s="149">
        <v>1.9900000000000001E-2</v>
      </c>
      <c r="L29" s="150"/>
      <c r="M29" s="150"/>
      <c r="N29" s="151"/>
      <c r="O29" s="152">
        <v>5499000</v>
      </c>
      <c r="P29" s="153"/>
      <c r="Q29" s="153"/>
      <c r="R29" s="154"/>
      <c r="S29" s="149">
        <v>2.1000000000000001E-2</v>
      </c>
      <c r="T29" s="150"/>
      <c r="U29" s="150"/>
      <c r="V29" s="151"/>
      <c r="W29" s="125">
        <v>2.29E-2</v>
      </c>
      <c r="X29" s="125"/>
      <c r="Y29" s="125"/>
      <c r="Z29" s="126"/>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143</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153</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144</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6" t="s">
        <v>35</v>
      </c>
      <c r="D45" s="157"/>
      <c r="E45" s="157"/>
      <c r="F45" s="157"/>
      <c r="G45" s="157" t="s">
        <v>36</v>
      </c>
      <c r="H45" s="157"/>
      <c r="I45" s="157"/>
      <c r="J45" s="157"/>
      <c r="K45" s="157" t="s">
        <v>37</v>
      </c>
      <c r="L45" s="157"/>
      <c r="M45" s="157"/>
      <c r="N45" s="157"/>
      <c r="O45" s="158" t="s">
        <v>38</v>
      </c>
      <c r="P45" s="158"/>
      <c r="Q45" s="158"/>
      <c r="R45" s="158"/>
      <c r="S45" s="159" t="s">
        <v>39</v>
      </c>
      <c r="T45" s="159"/>
      <c r="U45" s="159"/>
      <c r="V45" s="159"/>
      <c r="W45" s="160" t="s">
        <v>40</v>
      </c>
      <c r="X45" s="160"/>
      <c r="Y45" s="160"/>
      <c r="Z45" s="161"/>
      <c r="AA45" s="38"/>
    </row>
    <row r="46" spans="1:35" ht="24.9" customHeight="1" thickBot="1">
      <c r="A46" s="25"/>
      <c r="B46" s="26"/>
      <c r="C46" s="162"/>
      <c r="D46" s="153"/>
      <c r="E46" s="153"/>
      <c r="F46" s="154"/>
      <c r="G46" s="152"/>
      <c r="H46" s="153"/>
      <c r="I46" s="153"/>
      <c r="J46" s="154"/>
      <c r="K46" s="152"/>
      <c r="L46" s="153"/>
      <c r="M46" s="153"/>
      <c r="N46" s="154"/>
      <c r="O46" s="152"/>
      <c r="P46" s="153"/>
      <c r="Q46" s="153"/>
      <c r="R46" s="154"/>
      <c r="S46" s="152">
        <f>G46+K46-O46</f>
        <v>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3"/>
      <c r="Y46" s="153"/>
      <c r="Z46" s="15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6" t="s">
        <v>35</v>
      </c>
      <c r="D48" s="157"/>
      <c r="E48" s="157"/>
      <c r="F48" s="157"/>
      <c r="G48" s="157"/>
      <c r="H48" s="157"/>
      <c r="I48" s="159" t="s">
        <v>42</v>
      </c>
      <c r="J48" s="159"/>
      <c r="K48" s="159"/>
      <c r="L48" s="159"/>
      <c r="M48" s="159"/>
      <c r="N48" s="159"/>
      <c r="O48" s="159" t="s">
        <v>43</v>
      </c>
      <c r="P48" s="159"/>
      <c r="Q48" s="159"/>
      <c r="R48" s="159"/>
      <c r="S48" s="159"/>
      <c r="T48" s="159"/>
      <c r="U48" s="160" t="s">
        <v>40</v>
      </c>
      <c r="V48" s="160"/>
      <c r="W48" s="160"/>
      <c r="X48" s="160"/>
      <c r="Y48" s="160"/>
      <c r="Z48" s="161"/>
      <c r="AA48" s="40"/>
    </row>
    <row r="49" spans="1:32" ht="24.9"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32" ht="24.9" customHeight="1">
      <c r="A50" s="25"/>
      <c r="B50" s="163" t="s">
        <v>151</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32" ht="24.9"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32" ht="24.9"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32" ht="24.9"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이상일(물류PM4팀/과장/-)</cp:lastModifiedBy>
  <cp:lastPrinted>2018-04-20T23:40:39Z</cp:lastPrinted>
  <dcterms:created xsi:type="dcterms:W3CDTF">2018-03-09T11:38:29Z</dcterms:created>
  <dcterms:modified xsi:type="dcterms:W3CDTF">2023-08-02T02:19:48Z</dcterms:modified>
</cp:coreProperties>
</file>