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안전업무\현장 업무\LS전선(2024)\산업안전보건관리비\9월\"/>
    </mc:Choice>
  </mc:AlternateContent>
  <bookViews>
    <workbookView xWindow="0" yWindow="0" windowWidth="28800" windowHeight="12432" activeTab="1"/>
  </bookViews>
  <sheets>
    <sheet name="기타국내 갑지" sheetId="3" r:id="rId1"/>
    <sheet name="기타국내" sheetId="2" r:id="rId2"/>
  </sheets>
  <definedNames>
    <definedName name="_xlnm.Print_Area" localSheetId="1">기타국내!$A$1:$AK$114</definedName>
    <definedName name="평일1" localSheetId="1">#REF!,#REF!,#REF!,#REF!,#REF!,#REF!</definedName>
    <definedName name="평일1">#REF!,#REF!,#REF!,#REF!,#REF!,#REF!</definedName>
    <definedName name="휴일1" localSheetId="1">#REF!,#REF!,#REF!,#REF!,#REF!,#REF!,#REF!</definedName>
    <definedName name="휴일1">#REF!,#REF!,#REF!,#REF!,#REF!,#REF!,#REF!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7" i="2" l="1"/>
  <c r="N14" i="3" l="1"/>
  <c r="N21" i="3" l="1"/>
  <c r="AW111" i="2"/>
  <c r="AX111" i="2" s="1"/>
  <c r="AW110" i="2"/>
  <c r="AX110" i="2" s="1"/>
  <c r="BA109" i="2"/>
  <c r="BB109" i="2" s="1"/>
  <c r="AW109" i="2"/>
  <c r="AX109" i="2" s="1"/>
  <c r="AR109" i="2"/>
  <c r="BA108" i="2"/>
  <c r="BB108" i="2" s="1"/>
  <c r="AW108" i="2"/>
  <c r="AX108" i="2" s="1"/>
  <c r="BA107" i="2"/>
  <c r="BB107" i="2" s="1"/>
  <c r="AW107" i="2"/>
  <c r="AX107" i="2" s="1"/>
  <c r="AR104" i="2"/>
  <c r="AW100" i="2"/>
  <c r="AX100" i="2" s="1"/>
  <c r="AW99" i="2"/>
  <c r="AX99" i="2" s="1"/>
  <c r="BA98" i="2"/>
  <c r="BB98" i="2" s="1"/>
  <c r="AW98" i="2"/>
  <c r="AX98" i="2" s="1"/>
  <c r="AR98" i="2"/>
  <c r="BA97" i="2"/>
  <c r="BB97" i="2" s="1"/>
  <c r="AW97" i="2"/>
  <c r="AX97" i="2" s="1"/>
  <c r="BA96" i="2"/>
  <c r="BB96" i="2" s="1"/>
  <c r="AW96" i="2"/>
  <c r="AX96" i="2" s="1"/>
  <c r="AR93" i="2"/>
  <c r="AW89" i="2"/>
  <c r="AX89" i="2" s="1"/>
  <c r="AW88" i="2"/>
  <c r="AX88" i="2" s="1"/>
  <c r="BA87" i="2"/>
  <c r="BB87" i="2" s="1"/>
  <c r="AW87" i="2"/>
  <c r="AX87" i="2" s="1"/>
  <c r="AR87" i="2"/>
  <c r="BA86" i="2"/>
  <c r="BB86" i="2" s="1"/>
  <c r="AW86" i="2"/>
  <c r="AX86" i="2" s="1"/>
  <c r="BA85" i="2"/>
  <c r="BB85" i="2" s="1"/>
  <c r="AW85" i="2"/>
  <c r="AX85" i="2" s="1"/>
  <c r="AZ89" i="2" s="1"/>
  <c r="AR82" i="2"/>
  <c r="AW78" i="2"/>
  <c r="AX78" i="2" s="1"/>
  <c r="AW77" i="2"/>
  <c r="AX77" i="2" s="1"/>
  <c r="BA76" i="2"/>
  <c r="BB76" i="2" s="1"/>
  <c r="AW76" i="2"/>
  <c r="AX76" i="2" s="1"/>
  <c r="AR76" i="2"/>
  <c r="BA75" i="2"/>
  <c r="BB75" i="2" s="1"/>
  <c r="AW75" i="2"/>
  <c r="AX75" i="2" s="1"/>
  <c r="BA74" i="2"/>
  <c r="BB74" i="2" s="1"/>
  <c r="AW74" i="2"/>
  <c r="AX74" i="2" s="1"/>
  <c r="AZ78" i="2" s="1"/>
  <c r="AR71" i="2"/>
  <c r="AW67" i="2"/>
  <c r="AX67" i="2" s="1"/>
  <c r="AW66" i="2"/>
  <c r="AX66" i="2" s="1"/>
  <c r="BA65" i="2"/>
  <c r="BB65" i="2" s="1"/>
  <c r="AW65" i="2"/>
  <c r="AX65" i="2" s="1"/>
  <c r="AR65" i="2"/>
  <c r="BA64" i="2"/>
  <c r="BB64" i="2" s="1"/>
  <c r="AW64" i="2"/>
  <c r="AX64" i="2" s="1"/>
  <c r="BA63" i="2"/>
  <c r="BB63" i="2" s="1"/>
  <c r="AW63" i="2"/>
  <c r="AX63" i="2" s="1"/>
  <c r="AR60" i="2"/>
  <c r="AW56" i="2"/>
  <c r="AX56" i="2" s="1"/>
  <c r="AW55" i="2"/>
  <c r="AX55" i="2" s="1"/>
  <c r="BA54" i="2"/>
  <c r="BB54" i="2" s="1"/>
  <c r="AW54" i="2"/>
  <c r="AX54" i="2" s="1"/>
  <c r="AR54" i="2"/>
  <c r="BA53" i="2"/>
  <c r="BB53" i="2" s="1"/>
  <c r="AW53" i="2"/>
  <c r="AX53" i="2" s="1"/>
  <c r="BA52" i="2"/>
  <c r="BB52" i="2" s="1"/>
  <c r="AW52" i="2"/>
  <c r="AX52" i="2" s="1"/>
  <c r="AZ56" i="2" s="1"/>
  <c r="AR49" i="2"/>
  <c r="AW45" i="2"/>
  <c r="AX45" i="2" s="1"/>
  <c r="AO45" i="2"/>
  <c r="AP45" i="2" s="1"/>
  <c r="AW44" i="2"/>
  <c r="AX44" i="2" s="1"/>
  <c r="AO44" i="2"/>
  <c r="AP44" i="2" s="1"/>
  <c r="BA43" i="2"/>
  <c r="BB43" i="2" s="1"/>
  <c r="AW43" i="2"/>
  <c r="AX43" i="2" s="1"/>
  <c r="AS43" i="2"/>
  <c r="AR43" i="2"/>
  <c r="AO43" i="2"/>
  <c r="AP43" i="2" s="1"/>
  <c r="BA42" i="2"/>
  <c r="BB42" i="2" s="1"/>
  <c r="AW42" i="2"/>
  <c r="AX42" i="2" s="1"/>
  <c r="AS42" i="2"/>
  <c r="AT42" i="2" s="1"/>
  <c r="AR41" i="2" s="1"/>
  <c r="AT41" i="2" s="1"/>
  <c r="AO42" i="2"/>
  <c r="AP42" i="2" s="1"/>
  <c r="BA41" i="2"/>
  <c r="BB41" i="2" s="1"/>
  <c r="AW41" i="2"/>
  <c r="AX41" i="2" s="1"/>
  <c r="AO41" i="2"/>
  <c r="AP41" i="2" s="1"/>
  <c r="AR38" i="2"/>
  <c r="AW34" i="2"/>
  <c r="AX34" i="2" s="1"/>
  <c r="AO34" i="2"/>
  <c r="AP34" i="2" s="1"/>
  <c r="AW33" i="2"/>
  <c r="AX33" i="2" s="1"/>
  <c r="AO33" i="2"/>
  <c r="AP33" i="2" s="1"/>
  <c r="BA32" i="2"/>
  <c r="BB32" i="2" s="1"/>
  <c r="AW32" i="2"/>
  <c r="AX32" i="2" s="1"/>
  <c r="AR32" i="2"/>
  <c r="AO32" i="2"/>
  <c r="AP32" i="2" s="1"/>
  <c r="BA31" i="2"/>
  <c r="BB31" i="2" s="1"/>
  <c r="AW31" i="2"/>
  <c r="AX31" i="2" s="1"/>
  <c r="BA30" i="2"/>
  <c r="BB30" i="2" s="1"/>
  <c r="AW30" i="2"/>
  <c r="AX30" i="2" s="1"/>
  <c r="AW23" i="2"/>
  <c r="AX23" i="2" s="1"/>
  <c r="AO23" i="2"/>
  <c r="AP23" i="2" s="1"/>
  <c r="AW22" i="2"/>
  <c r="AX22" i="2" s="1"/>
  <c r="AO22" i="2"/>
  <c r="AP22" i="2" s="1"/>
  <c r="BA21" i="2"/>
  <c r="BB21" i="2" s="1"/>
  <c r="AW21" i="2"/>
  <c r="AX21" i="2" s="1"/>
  <c r="AR21" i="2"/>
  <c r="AO21" i="2"/>
  <c r="AP21" i="2" s="1"/>
  <c r="BA20" i="2"/>
  <c r="BB20" i="2" s="1"/>
  <c r="AW20" i="2"/>
  <c r="AX20" i="2" s="1"/>
  <c r="BA19" i="2"/>
  <c r="BB19" i="2" s="1"/>
  <c r="AW19" i="2"/>
  <c r="AX19" i="2" s="1"/>
  <c r="AZ23" i="2" s="1"/>
  <c r="AR16" i="2"/>
  <c r="BA10" i="2"/>
  <c r="BB10" i="2" s="1"/>
  <c r="AZ45" i="2" l="1"/>
  <c r="AT43" i="2"/>
  <c r="AR45" i="2" s="1"/>
  <c r="AZ34" i="2"/>
  <c r="AZ67" i="2"/>
  <c r="AZ111" i="2"/>
  <c r="AZ100" i="2"/>
  <c r="N28" i="3"/>
  <c r="N27" i="3"/>
  <c r="N26" i="3"/>
  <c r="N23" i="3"/>
  <c r="N22" i="3"/>
  <c r="N20" i="3"/>
  <c r="N19" i="3"/>
  <c r="N16" i="3"/>
  <c r="N15" i="3"/>
  <c r="AI114" i="2"/>
  <c r="AI113" i="2"/>
  <c r="AI112" i="2"/>
  <c r="AI111" i="2"/>
  <c r="AO110" i="2" s="1"/>
  <c r="AP110" i="2" s="1"/>
  <c r="AI110" i="2"/>
  <c r="AO109" i="2" s="1"/>
  <c r="AP109" i="2" s="1"/>
  <c r="AI109" i="2"/>
  <c r="AO111" i="2" s="1"/>
  <c r="AP111" i="2" s="1"/>
  <c r="AI108" i="2"/>
  <c r="AI107" i="2"/>
  <c r="AI103" i="2"/>
  <c r="AI102" i="2"/>
  <c r="AI101" i="2"/>
  <c r="AI100" i="2"/>
  <c r="AO99" i="2" s="1"/>
  <c r="AP99" i="2" s="1"/>
  <c r="AI99" i="2"/>
  <c r="AO98" i="2" s="1"/>
  <c r="AP98" i="2" s="1"/>
  <c r="AI98" i="2"/>
  <c r="AO100" i="2" s="1"/>
  <c r="AP100" i="2" s="1"/>
  <c r="AI97" i="2"/>
  <c r="AI96" i="2"/>
  <c r="AI92" i="2"/>
  <c r="AI91" i="2"/>
  <c r="AI90" i="2"/>
  <c r="AI89" i="2"/>
  <c r="AO88" i="2" s="1"/>
  <c r="AP88" i="2" s="1"/>
  <c r="AI88" i="2"/>
  <c r="AO87" i="2" s="1"/>
  <c r="AP87" i="2" s="1"/>
  <c r="AI87" i="2"/>
  <c r="AO89" i="2" s="1"/>
  <c r="AP89" i="2" s="1"/>
  <c r="AI86" i="2"/>
  <c r="AI85" i="2"/>
  <c r="AI81" i="2"/>
  <c r="AI80" i="2"/>
  <c r="AI79" i="2"/>
  <c r="AI78" i="2"/>
  <c r="AO77" i="2" s="1"/>
  <c r="AP77" i="2" s="1"/>
  <c r="AI77" i="2"/>
  <c r="AO76" i="2" s="1"/>
  <c r="AP76" i="2" s="1"/>
  <c r="AI76" i="2"/>
  <c r="AO78" i="2" s="1"/>
  <c r="AP78" i="2" s="1"/>
  <c r="AI75" i="2"/>
  <c r="AI74" i="2"/>
  <c r="AE72" i="2"/>
  <c r="AE83" i="2" s="1"/>
  <c r="AE94" i="2" s="1"/>
  <c r="AE105" i="2" s="1"/>
  <c r="AI70" i="2"/>
  <c r="AI69" i="2"/>
  <c r="AI68" i="2"/>
  <c r="AI67" i="2"/>
  <c r="AO66" i="2" s="1"/>
  <c r="AP66" i="2" s="1"/>
  <c r="AI66" i="2"/>
  <c r="AO65" i="2" s="1"/>
  <c r="AP65" i="2" s="1"/>
  <c r="AI65" i="2"/>
  <c r="AO67" i="2" s="1"/>
  <c r="AP67" i="2" s="1"/>
  <c r="AI64" i="2"/>
  <c r="AI63" i="2"/>
  <c r="W61" i="2"/>
  <c r="W72" i="2" s="1"/>
  <c r="W83" i="2" s="1"/>
  <c r="W94" i="2" s="1"/>
  <c r="W105" i="2" s="1"/>
  <c r="U61" i="2"/>
  <c r="U72" i="2" s="1"/>
  <c r="U83" i="2" s="1"/>
  <c r="U94" i="2" s="1"/>
  <c r="U105" i="2" s="1"/>
  <c r="T61" i="2"/>
  <c r="T72" i="2" s="1"/>
  <c r="T83" i="2" s="1"/>
  <c r="T94" i="2" s="1"/>
  <c r="T105" i="2" s="1"/>
  <c r="G60" i="2"/>
  <c r="G71" i="2" s="1"/>
  <c r="G82" i="2" s="1"/>
  <c r="G93" i="2" s="1"/>
  <c r="G104" i="2" s="1"/>
  <c r="E60" i="2"/>
  <c r="E71" i="2" s="1"/>
  <c r="E82" i="2" s="1"/>
  <c r="E93" i="2" s="1"/>
  <c r="E104" i="2" s="1"/>
  <c r="AI59" i="2"/>
  <c r="AI58" i="2"/>
  <c r="AI57" i="2"/>
  <c r="AI56" i="2"/>
  <c r="AO55" i="2" s="1"/>
  <c r="AP55" i="2" s="1"/>
  <c r="AI55" i="2"/>
  <c r="AO54" i="2" s="1"/>
  <c r="AP54" i="2" s="1"/>
  <c r="AI54" i="2"/>
  <c r="AO56" i="2" s="1"/>
  <c r="AP56" i="2" s="1"/>
  <c r="AI53" i="2"/>
  <c r="AI52" i="2"/>
  <c r="X50" i="2"/>
  <c r="X61" i="2" s="1"/>
  <c r="X72" i="2" s="1"/>
  <c r="X83" i="2" s="1"/>
  <c r="X94" i="2" s="1"/>
  <c r="X105" i="2" s="1"/>
  <c r="U50" i="2"/>
  <c r="T50" i="2"/>
  <c r="Z49" i="2"/>
  <c r="Z60" i="2" s="1"/>
  <c r="Z71" i="2" s="1"/>
  <c r="Z82" i="2" s="1"/>
  <c r="Z93" i="2" s="1"/>
  <c r="Z104" i="2" s="1"/>
  <c r="Y49" i="2"/>
  <c r="Y60" i="2" s="1"/>
  <c r="Y71" i="2" s="1"/>
  <c r="Y82" i="2" s="1"/>
  <c r="Y93" i="2" s="1"/>
  <c r="Y104" i="2" s="1"/>
  <c r="I49" i="2"/>
  <c r="I60" i="2" s="1"/>
  <c r="I71" i="2" s="1"/>
  <c r="I82" i="2" s="1"/>
  <c r="I93" i="2" s="1"/>
  <c r="I104" i="2" s="1"/>
  <c r="E49" i="2"/>
  <c r="AI48" i="2"/>
  <c r="AI47" i="2"/>
  <c r="AI46" i="2"/>
  <c r="AI45" i="2"/>
  <c r="AI44" i="2"/>
  <c r="AI43" i="2"/>
  <c r="AI42" i="2"/>
  <c r="AI41" i="2"/>
  <c r="AH39" i="2"/>
  <c r="AH50" i="2" s="1"/>
  <c r="AH61" i="2" s="1"/>
  <c r="AH72" i="2" s="1"/>
  <c r="AH83" i="2" s="1"/>
  <c r="AH94" i="2" s="1"/>
  <c r="AH105" i="2" s="1"/>
  <c r="AE39" i="2"/>
  <c r="AE50" i="2" s="1"/>
  <c r="AE61" i="2" s="1"/>
  <c r="W39" i="2"/>
  <c r="W50" i="2" s="1"/>
  <c r="T39" i="2"/>
  <c r="P39" i="2"/>
  <c r="P50" i="2" s="1"/>
  <c r="P61" i="2" s="1"/>
  <c r="P72" i="2" s="1"/>
  <c r="P83" i="2" s="1"/>
  <c r="P94" i="2" s="1"/>
  <c r="P105" i="2" s="1"/>
  <c r="O39" i="2"/>
  <c r="O50" i="2" s="1"/>
  <c r="O61" i="2" s="1"/>
  <c r="O72" i="2" s="1"/>
  <c r="O83" i="2" s="1"/>
  <c r="O94" i="2" s="1"/>
  <c r="O105" i="2" s="1"/>
  <c r="AH38" i="2"/>
  <c r="AH49" i="2" s="1"/>
  <c r="AH60" i="2" s="1"/>
  <c r="AH71" i="2" s="1"/>
  <c r="AH82" i="2" s="1"/>
  <c r="AH93" i="2" s="1"/>
  <c r="AH104" i="2" s="1"/>
  <c r="AG38" i="2"/>
  <c r="AG49" i="2" s="1"/>
  <c r="AG60" i="2" s="1"/>
  <c r="AG71" i="2" s="1"/>
  <c r="AG82" i="2" s="1"/>
  <c r="AG93" i="2" s="1"/>
  <c r="AG104" i="2" s="1"/>
  <c r="U38" i="2"/>
  <c r="U49" i="2" s="1"/>
  <c r="U60" i="2" s="1"/>
  <c r="U71" i="2" s="1"/>
  <c r="U82" i="2" s="1"/>
  <c r="U93" i="2" s="1"/>
  <c r="U104" i="2" s="1"/>
  <c r="T38" i="2"/>
  <c r="T49" i="2" s="1"/>
  <c r="T60" i="2" s="1"/>
  <c r="T71" i="2" s="1"/>
  <c r="T82" i="2" s="1"/>
  <c r="T93" i="2" s="1"/>
  <c r="T104" i="2" s="1"/>
  <c r="S38" i="2"/>
  <c r="S49" i="2" s="1"/>
  <c r="S60" i="2" s="1"/>
  <c r="S71" i="2" s="1"/>
  <c r="S82" i="2" s="1"/>
  <c r="S93" i="2" s="1"/>
  <c r="S104" i="2" s="1"/>
  <c r="R38" i="2"/>
  <c r="R49" i="2" s="1"/>
  <c r="R60" i="2" s="1"/>
  <c r="R71" i="2" s="1"/>
  <c r="R82" i="2" s="1"/>
  <c r="R93" i="2" s="1"/>
  <c r="R104" i="2" s="1"/>
  <c r="Q38" i="2"/>
  <c r="Q49" i="2" s="1"/>
  <c r="Q60" i="2" s="1"/>
  <c r="Q71" i="2" s="1"/>
  <c r="Q82" i="2" s="1"/>
  <c r="Q93" i="2" s="1"/>
  <c r="Q104" i="2" s="1"/>
  <c r="E38" i="2"/>
  <c r="AI37" i="2"/>
  <c r="AI36" i="2"/>
  <c r="AI35" i="2"/>
  <c r="AI34" i="2"/>
  <c r="AI33" i="2"/>
  <c r="AI32" i="2"/>
  <c r="AI31" i="2"/>
  <c r="AI30" i="2"/>
  <c r="AH28" i="2"/>
  <c r="AG28" i="2"/>
  <c r="AG39" i="2" s="1"/>
  <c r="AG50" i="2" s="1"/>
  <c r="AG61" i="2" s="1"/>
  <c r="AG72" i="2" s="1"/>
  <c r="AG83" i="2" s="1"/>
  <c r="AG94" i="2" s="1"/>
  <c r="AG105" i="2" s="1"/>
  <c r="AA28" i="2"/>
  <c r="AA39" i="2" s="1"/>
  <c r="AA50" i="2" s="1"/>
  <c r="AA61" i="2" s="1"/>
  <c r="AA72" i="2" s="1"/>
  <c r="AA83" i="2" s="1"/>
  <c r="AA94" i="2" s="1"/>
  <c r="AA105" i="2" s="1"/>
  <c r="Z28" i="2"/>
  <c r="Z39" i="2" s="1"/>
  <c r="Z50" i="2" s="1"/>
  <c r="Z61" i="2" s="1"/>
  <c r="Z72" i="2" s="1"/>
  <c r="Z83" i="2" s="1"/>
  <c r="Z94" i="2" s="1"/>
  <c r="Z105" i="2" s="1"/>
  <c r="X28" i="2"/>
  <c r="X39" i="2" s="1"/>
  <c r="W28" i="2"/>
  <c r="U28" i="2"/>
  <c r="U39" i="2" s="1"/>
  <c r="R28" i="2"/>
  <c r="R39" i="2" s="1"/>
  <c r="R50" i="2" s="1"/>
  <c r="R61" i="2" s="1"/>
  <c r="R72" i="2" s="1"/>
  <c r="R83" i="2" s="1"/>
  <c r="R94" i="2" s="1"/>
  <c r="R105" i="2" s="1"/>
  <c r="Q28" i="2"/>
  <c r="Q39" i="2" s="1"/>
  <c r="Q50" i="2" s="1"/>
  <c r="Q61" i="2" s="1"/>
  <c r="Q72" i="2" s="1"/>
  <c r="Q83" i="2" s="1"/>
  <c r="Q94" i="2" s="1"/>
  <c r="Q105" i="2" s="1"/>
  <c r="H28" i="2"/>
  <c r="H39" i="2" s="1"/>
  <c r="H50" i="2" s="1"/>
  <c r="H61" i="2" s="1"/>
  <c r="H72" i="2" s="1"/>
  <c r="H83" i="2" s="1"/>
  <c r="H94" i="2" s="1"/>
  <c r="H105" i="2" s="1"/>
  <c r="G28" i="2"/>
  <c r="G39" i="2" s="1"/>
  <c r="G50" i="2" s="1"/>
  <c r="G61" i="2" s="1"/>
  <c r="G72" i="2" s="1"/>
  <c r="G83" i="2" s="1"/>
  <c r="G94" i="2" s="1"/>
  <c r="G105" i="2" s="1"/>
  <c r="F28" i="2"/>
  <c r="F39" i="2" s="1"/>
  <c r="F50" i="2" s="1"/>
  <c r="F61" i="2" s="1"/>
  <c r="F72" i="2" s="1"/>
  <c r="F83" i="2" s="1"/>
  <c r="F94" i="2" s="1"/>
  <c r="F105" i="2" s="1"/>
  <c r="E28" i="2"/>
  <c r="E39" i="2" s="1"/>
  <c r="E50" i="2" s="1"/>
  <c r="E61" i="2" s="1"/>
  <c r="E72" i="2" s="1"/>
  <c r="E83" i="2" s="1"/>
  <c r="E94" i="2" s="1"/>
  <c r="E105" i="2" s="1"/>
  <c r="Z27" i="2"/>
  <c r="Z38" i="2" s="1"/>
  <c r="Y27" i="2"/>
  <c r="Y38" i="2" s="1"/>
  <c r="W27" i="2"/>
  <c r="W38" i="2" s="1"/>
  <c r="W49" i="2" s="1"/>
  <c r="W60" i="2" s="1"/>
  <c r="W71" i="2" s="1"/>
  <c r="W82" i="2" s="1"/>
  <c r="W93" i="2" s="1"/>
  <c r="W104" i="2" s="1"/>
  <c r="T27" i="2"/>
  <c r="S27" i="2"/>
  <c r="L27" i="2"/>
  <c r="L38" i="2" s="1"/>
  <c r="L49" i="2" s="1"/>
  <c r="L60" i="2" s="1"/>
  <c r="L71" i="2" s="1"/>
  <c r="L82" i="2" s="1"/>
  <c r="L93" i="2" s="1"/>
  <c r="L104" i="2" s="1"/>
  <c r="K27" i="2"/>
  <c r="K38" i="2" s="1"/>
  <c r="K49" i="2" s="1"/>
  <c r="K60" i="2" s="1"/>
  <c r="K71" i="2" s="1"/>
  <c r="K82" i="2" s="1"/>
  <c r="K93" i="2" s="1"/>
  <c r="K104" i="2" s="1"/>
  <c r="J27" i="2"/>
  <c r="J38" i="2" s="1"/>
  <c r="J49" i="2" s="1"/>
  <c r="J60" i="2" s="1"/>
  <c r="J71" i="2" s="1"/>
  <c r="J82" i="2" s="1"/>
  <c r="J93" i="2" s="1"/>
  <c r="J104" i="2" s="1"/>
  <c r="I27" i="2"/>
  <c r="I38" i="2" s="1"/>
  <c r="G27" i="2"/>
  <c r="G38" i="2" s="1"/>
  <c r="G49" i="2" s="1"/>
  <c r="E17" i="2"/>
  <c r="F17" i="2"/>
  <c r="G17" i="2"/>
  <c r="H17" i="2"/>
  <c r="I17" i="2"/>
  <c r="I28" i="2" s="1"/>
  <c r="I39" i="2" s="1"/>
  <c r="I50" i="2" s="1"/>
  <c r="I61" i="2" s="1"/>
  <c r="I72" i="2" s="1"/>
  <c r="I83" i="2" s="1"/>
  <c r="I94" i="2" s="1"/>
  <c r="I105" i="2" s="1"/>
  <c r="J17" i="2"/>
  <c r="J28" i="2" s="1"/>
  <c r="J39" i="2" s="1"/>
  <c r="J50" i="2" s="1"/>
  <c r="J61" i="2" s="1"/>
  <c r="J72" i="2" s="1"/>
  <c r="J83" i="2" s="1"/>
  <c r="J94" i="2" s="1"/>
  <c r="J105" i="2" s="1"/>
  <c r="K17" i="2"/>
  <c r="K28" i="2" s="1"/>
  <c r="K39" i="2" s="1"/>
  <c r="K50" i="2" s="1"/>
  <c r="K61" i="2" s="1"/>
  <c r="K72" i="2" s="1"/>
  <c r="K83" i="2" s="1"/>
  <c r="K94" i="2" s="1"/>
  <c r="K105" i="2" s="1"/>
  <c r="L17" i="2"/>
  <c r="L28" i="2" s="1"/>
  <c r="L39" i="2" s="1"/>
  <c r="L50" i="2" s="1"/>
  <c r="L61" i="2" s="1"/>
  <c r="L72" i="2" s="1"/>
  <c r="L83" i="2" s="1"/>
  <c r="L94" i="2" s="1"/>
  <c r="L105" i="2" s="1"/>
  <c r="M17" i="2"/>
  <c r="M28" i="2" s="1"/>
  <c r="M39" i="2" s="1"/>
  <c r="M50" i="2" s="1"/>
  <c r="M61" i="2" s="1"/>
  <c r="M72" i="2" s="1"/>
  <c r="M83" i="2" s="1"/>
  <c r="M94" i="2" s="1"/>
  <c r="M105" i="2" s="1"/>
  <c r="N17" i="2"/>
  <c r="N28" i="2" s="1"/>
  <c r="N39" i="2" s="1"/>
  <c r="N50" i="2" s="1"/>
  <c r="N61" i="2" s="1"/>
  <c r="N72" i="2" s="1"/>
  <c r="N83" i="2" s="1"/>
  <c r="N94" i="2" s="1"/>
  <c r="N105" i="2" s="1"/>
  <c r="O17" i="2"/>
  <c r="O28" i="2" s="1"/>
  <c r="P17" i="2"/>
  <c r="P28" i="2" s="1"/>
  <c r="Q17" i="2"/>
  <c r="R17" i="2"/>
  <c r="S17" i="2"/>
  <c r="S28" i="2" s="1"/>
  <c r="S39" i="2" s="1"/>
  <c r="S50" i="2" s="1"/>
  <c r="S61" i="2" s="1"/>
  <c r="S72" i="2" s="1"/>
  <c r="S83" i="2" s="1"/>
  <c r="S94" i="2" s="1"/>
  <c r="S105" i="2" s="1"/>
  <c r="T17" i="2"/>
  <c r="T28" i="2" s="1"/>
  <c r="U17" i="2"/>
  <c r="V17" i="2"/>
  <c r="V28" i="2" s="1"/>
  <c r="V39" i="2" s="1"/>
  <c r="V50" i="2" s="1"/>
  <c r="V61" i="2" s="1"/>
  <c r="V72" i="2" s="1"/>
  <c r="V83" i="2" s="1"/>
  <c r="V94" i="2" s="1"/>
  <c r="V105" i="2" s="1"/>
  <c r="W17" i="2"/>
  <c r="X17" i="2"/>
  <c r="Y17" i="2"/>
  <c r="Y28" i="2" s="1"/>
  <c r="Y39" i="2" s="1"/>
  <c r="Y50" i="2" s="1"/>
  <c r="Y61" i="2" s="1"/>
  <c r="Y72" i="2" s="1"/>
  <c r="Y83" i="2" s="1"/>
  <c r="Y94" i="2" s="1"/>
  <c r="Y105" i="2" s="1"/>
  <c r="Z17" i="2"/>
  <c r="AA17" i="2"/>
  <c r="AB17" i="2"/>
  <c r="AB28" i="2" s="1"/>
  <c r="AB39" i="2" s="1"/>
  <c r="AB50" i="2" s="1"/>
  <c r="AB61" i="2" s="1"/>
  <c r="AB72" i="2" s="1"/>
  <c r="AB83" i="2" s="1"/>
  <c r="AB94" i="2" s="1"/>
  <c r="AB105" i="2" s="1"/>
  <c r="AC17" i="2"/>
  <c r="AC28" i="2" s="1"/>
  <c r="AC39" i="2" s="1"/>
  <c r="AC50" i="2" s="1"/>
  <c r="AC61" i="2" s="1"/>
  <c r="AC72" i="2" s="1"/>
  <c r="AC83" i="2" s="1"/>
  <c r="AC94" i="2" s="1"/>
  <c r="AC105" i="2" s="1"/>
  <c r="AD17" i="2"/>
  <c r="AD28" i="2" s="1"/>
  <c r="AD39" i="2" s="1"/>
  <c r="AD50" i="2" s="1"/>
  <c r="AD61" i="2" s="1"/>
  <c r="AD72" i="2" s="1"/>
  <c r="AD83" i="2" s="1"/>
  <c r="AD94" i="2" s="1"/>
  <c r="AD105" i="2" s="1"/>
  <c r="AE17" i="2"/>
  <c r="AE28" i="2" s="1"/>
  <c r="AF17" i="2"/>
  <c r="AF28" i="2" s="1"/>
  <c r="AF39" i="2" s="1"/>
  <c r="AF50" i="2" s="1"/>
  <c r="AF61" i="2" s="1"/>
  <c r="AF72" i="2" s="1"/>
  <c r="AF83" i="2" s="1"/>
  <c r="AF94" i="2" s="1"/>
  <c r="AF105" i="2" s="1"/>
  <c r="AG17" i="2"/>
  <c r="AH17" i="2"/>
  <c r="E16" i="2"/>
  <c r="E27" i="2" s="1"/>
  <c r="F16" i="2"/>
  <c r="F27" i="2" s="1"/>
  <c r="F38" i="2" s="1"/>
  <c r="F49" i="2" s="1"/>
  <c r="F60" i="2" s="1"/>
  <c r="F71" i="2" s="1"/>
  <c r="F82" i="2" s="1"/>
  <c r="F93" i="2" s="1"/>
  <c r="F104" i="2" s="1"/>
  <c r="G16" i="2"/>
  <c r="H16" i="2"/>
  <c r="H27" i="2" s="1"/>
  <c r="H38" i="2" s="1"/>
  <c r="H49" i="2" s="1"/>
  <c r="H60" i="2" s="1"/>
  <c r="H71" i="2" s="1"/>
  <c r="H82" i="2" s="1"/>
  <c r="H93" i="2" s="1"/>
  <c r="H104" i="2" s="1"/>
  <c r="I16" i="2"/>
  <c r="J16" i="2"/>
  <c r="K16" i="2"/>
  <c r="L16" i="2"/>
  <c r="M16" i="2"/>
  <c r="M27" i="2" s="1"/>
  <c r="M38" i="2" s="1"/>
  <c r="M49" i="2" s="1"/>
  <c r="M60" i="2" s="1"/>
  <c r="M71" i="2" s="1"/>
  <c r="M82" i="2" s="1"/>
  <c r="M93" i="2" s="1"/>
  <c r="M104" i="2" s="1"/>
  <c r="N16" i="2"/>
  <c r="N27" i="2" s="1"/>
  <c r="N38" i="2" s="1"/>
  <c r="N49" i="2" s="1"/>
  <c r="N60" i="2" s="1"/>
  <c r="N71" i="2" s="1"/>
  <c r="N82" i="2" s="1"/>
  <c r="N93" i="2" s="1"/>
  <c r="N104" i="2" s="1"/>
  <c r="O16" i="2"/>
  <c r="O27" i="2" s="1"/>
  <c r="O38" i="2" s="1"/>
  <c r="O49" i="2" s="1"/>
  <c r="O60" i="2" s="1"/>
  <c r="O71" i="2" s="1"/>
  <c r="O82" i="2" s="1"/>
  <c r="O93" i="2" s="1"/>
  <c r="O104" i="2" s="1"/>
  <c r="P16" i="2"/>
  <c r="P27" i="2" s="1"/>
  <c r="P38" i="2" s="1"/>
  <c r="P49" i="2" s="1"/>
  <c r="P60" i="2" s="1"/>
  <c r="P71" i="2" s="1"/>
  <c r="P82" i="2" s="1"/>
  <c r="P93" i="2" s="1"/>
  <c r="P104" i="2" s="1"/>
  <c r="Q16" i="2"/>
  <c r="Q27" i="2" s="1"/>
  <c r="R16" i="2"/>
  <c r="R27" i="2" s="1"/>
  <c r="S16" i="2"/>
  <c r="T16" i="2"/>
  <c r="U16" i="2"/>
  <c r="U27" i="2" s="1"/>
  <c r="V16" i="2"/>
  <c r="V27" i="2" s="1"/>
  <c r="V38" i="2" s="1"/>
  <c r="V49" i="2" s="1"/>
  <c r="V60" i="2" s="1"/>
  <c r="V71" i="2" s="1"/>
  <c r="V82" i="2" s="1"/>
  <c r="V93" i="2" s="1"/>
  <c r="V104" i="2" s="1"/>
  <c r="W16" i="2"/>
  <c r="X16" i="2"/>
  <c r="X27" i="2" s="1"/>
  <c r="X38" i="2" s="1"/>
  <c r="X49" i="2" s="1"/>
  <c r="X60" i="2" s="1"/>
  <c r="X71" i="2" s="1"/>
  <c r="X82" i="2" s="1"/>
  <c r="X93" i="2" s="1"/>
  <c r="X104" i="2" s="1"/>
  <c r="Y16" i="2"/>
  <c r="Z16" i="2"/>
  <c r="AA16" i="2"/>
  <c r="AA27" i="2" s="1"/>
  <c r="AA38" i="2" s="1"/>
  <c r="AA49" i="2" s="1"/>
  <c r="AA60" i="2" s="1"/>
  <c r="AA71" i="2" s="1"/>
  <c r="AA82" i="2" s="1"/>
  <c r="AA93" i="2" s="1"/>
  <c r="AA104" i="2" s="1"/>
  <c r="AB16" i="2"/>
  <c r="AB27" i="2" s="1"/>
  <c r="AB38" i="2" s="1"/>
  <c r="AB49" i="2" s="1"/>
  <c r="AB60" i="2" s="1"/>
  <c r="AB71" i="2" s="1"/>
  <c r="AB82" i="2" s="1"/>
  <c r="AB93" i="2" s="1"/>
  <c r="AB104" i="2" s="1"/>
  <c r="AC16" i="2"/>
  <c r="AC27" i="2" s="1"/>
  <c r="AC38" i="2" s="1"/>
  <c r="AC49" i="2" s="1"/>
  <c r="AC60" i="2" s="1"/>
  <c r="AC71" i="2" s="1"/>
  <c r="AC82" i="2" s="1"/>
  <c r="AC93" i="2" s="1"/>
  <c r="AC104" i="2" s="1"/>
  <c r="AD16" i="2"/>
  <c r="AD27" i="2" s="1"/>
  <c r="AD38" i="2" s="1"/>
  <c r="AD49" i="2" s="1"/>
  <c r="AD60" i="2" s="1"/>
  <c r="AD71" i="2" s="1"/>
  <c r="AD82" i="2" s="1"/>
  <c r="AD93" i="2" s="1"/>
  <c r="AD104" i="2" s="1"/>
  <c r="AE16" i="2"/>
  <c r="AE27" i="2" s="1"/>
  <c r="AE38" i="2" s="1"/>
  <c r="AE49" i="2" s="1"/>
  <c r="AE60" i="2" s="1"/>
  <c r="AE71" i="2" s="1"/>
  <c r="AE82" i="2" s="1"/>
  <c r="AE93" i="2" s="1"/>
  <c r="AE104" i="2" s="1"/>
  <c r="AF16" i="2"/>
  <c r="AF27" i="2" s="1"/>
  <c r="AF38" i="2" s="1"/>
  <c r="AF49" i="2" s="1"/>
  <c r="AF60" i="2" s="1"/>
  <c r="AF71" i="2" s="1"/>
  <c r="AF82" i="2" s="1"/>
  <c r="AF93" i="2" s="1"/>
  <c r="AF104" i="2" s="1"/>
  <c r="AG16" i="2"/>
  <c r="AG27" i="2" s="1"/>
  <c r="AH16" i="2"/>
  <c r="AH27" i="2" s="1"/>
  <c r="D17" i="2"/>
  <c r="D28" i="2" s="1"/>
  <c r="D39" i="2" s="1"/>
  <c r="D50" i="2" s="1"/>
  <c r="D61" i="2" s="1"/>
  <c r="D72" i="2" s="1"/>
  <c r="D83" i="2" s="1"/>
  <c r="D94" i="2" s="1"/>
  <c r="D105" i="2" s="1"/>
  <c r="D16" i="2"/>
  <c r="D27" i="2" s="1"/>
  <c r="D38" i="2" s="1"/>
  <c r="D49" i="2" s="1"/>
  <c r="D60" i="2" s="1"/>
  <c r="D71" i="2" s="1"/>
  <c r="D82" i="2" s="1"/>
  <c r="D93" i="2" s="1"/>
  <c r="D104" i="2" s="1"/>
  <c r="AI26" i="2"/>
  <c r="AI25" i="2"/>
  <c r="AI24" i="2"/>
  <c r="AI23" i="2"/>
  <c r="AI22" i="2"/>
  <c r="AI21" i="2"/>
  <c r="AI20" i="2"/>
  <c r="AI19" i="2"/>
  <c r="AI15" i="2"/>
  <c r="AI14" i="2"/>
  <c r="AI13" i="2"/>
  <c r="AW12" i="2"/>
  <c r="AX12" i="2" s="1"/>
  <c r="AO12" i="2"/>
  <c r="AP12" i="2" s="1"/>
  <c r="AI12" i="2"/>
  <c r="AO11" i="2" s="1"/>
  <c r="AP11" i="2" s="1"/>
  <c r="AW11" i="2"/>
  <c r="AX11" i="2" s="1"/>
  <c r="AI11" i="2"/>
  <c r="AO10" i="2" s="1"/>
  <c r="AP10" i="2" s="1"/>
  <c r="AW10" i="2"/>
  <c r="AX10" i="2" s="1"/>
  <c r="AR10" i="2"/>
  <c r="AI10" i="2"/>
  <c r="BA9" i="2"/>
  <c r="BB9" i="2" s="1"/>
  <c r="AW9" i="2"/>
  <c r="AX9" i="2" s="1"/>
  <c r="AI9" i="2"/>
  <c r="BA8" i="2"/>
  <c r="BB8" i="2" s="1"/>
  <c r="AW8" i="2"/>
  <c r="AX8" i="2" s="1"/>
  <c r="AI8" i="2"/>
  <c r="AS9" i="2" s="1"/>
  <c r="AT9" i="2" s="1"/>
  <c r="AR5" i="2"/>
  <c r="AZ12" i="2" l="1"/>
  <c r="AS75" i="2"/>
  <c r="AT75" i="2" s="1"/>
  <c r="AR74" i="2" s="1"/>
  <c r="AT74" i="2" s="1"/>
  <c r="AS76" i="2"/>
  <c r="AT76" i="2" s="1"/>
  <c r="AO75" i="2"/>
  <c r="AP75" i="2" s="1"/>
  <c r="AO74" i="2"/>
  <c r="AP74" i="2" s="1"/>
  <c r="AR78" i="2" s="1"/>
  <c r="AO96" i="2"/>
  <c r="AP96" i="2" s="1"/>
  <c r="AR100" i="2" s="1"/>
  <c r="AS98" i="2"/>
  <c r="AT98" i="2" s="1"/>
  <c r="AS97" i="2"/>
  <c r="AT97" i="2" s="1"/>
  <c r="AR96" i="2" s="1"/>
  <c r="AT96" i="2" s="1"/>
  <c r="AO97" i="2"/>
  <c r="AP97" i="2" s="1"/>
  <c r="AS108" i="2"/>
  <c r="AT108" i="2" s="1"/>
  <c r="AR107" i="2" s="1"/>
  <c r="AT107" i="2" s="1"/>
  <c r="AS109" i="2"/>
  <c r="AT109" i="2" s="1"/>
  <c r="AO108" i="2"/>
  <c r="AP108" i="2" s="1"/>
  <c r="AO107" i="2"/>
  <c r="AP107" i="2" s="1"/>
  <c r="AS54" i="2"/>
  <c r="AT54" i="2" s="1"/>
  <c r="AS53" i="2"/>
  <c r="AT53" i="2" s="1"/>
  <c r="AR52" i="2" s="1"/>
  <c r="AT52" i="2" s="1"/>
  <c r="AO53" i="2"/>
  <c r="AP53" i="2" s="1"/>
  <c r="AO52" i="2"/>
  <c r="AP52" i="2" s="1"/>
  <c r="AR56" i="2" s="1"/>
  <c r="AO85" i="2"/>
  <c r="AP85" i="2" s="1"/>
  <c r="AR89" i="2" s="1"/>
  <c r="AS86" i="2"/>
  <c r="AT86" i="2" s="1"/>
  <c r="AR85" i="2" s="1"/>
  <c r="AT85" i="2" s="1"/>
  <c r="AS87" i="2"/>
  <c r="AT87" i="2" s="1"/>
  <c r="AO86" i="2"/>
  <c r="AP86" i="2" s="1"/>
  <c r="AS64" i="2"/>
  <c r="AT64" i="2" s="1"/>
  <c r="AR63" i="2" s="1"/>
  <c r="AT63" i="2" s="1"/>
  <c r="AS65" i="2"/>
  <c r="AT65" i="2" s="1"/>
  <c r="AO64" i="2"/>
  <c r="AP64" i="2" s="1"/>
  <c r="AO63" i="2"/>
  <c r="AP63" i="2" s="1"/>
  <c r="AO30" i="2"/>
  <c r="AP30" i="2" s="1"/>
  <c r="AS31" i="2"/>
  <c r="AT31" i="2" s="1"/>
  <c r="AR30" i="2" s="1"/>
  <c r="AT30" i="2" s="1"/>
  <c r="AS32" i="2"/>
  <c r="AT32" i="2" s="1"/>
  <c r="AO31" i="2"/>
  <c r="AP31" i="2" s="1"/>
  <c r="AO20" i="2"/>
  <c r="AP20" i="2" s="1"/>
  <c r="AO19" i="2"/>
  <c r="AP19" i="2" s="1"/>
  <c r="AS21" i="2"/>
  <c r="AT21" i="2" s="1"/>
  <c r="AS20" i="2"/>
  <c r="AT20" i="2" s="1"/>
  <c r="AR19" i="2" s="1"/>
  <c r="AT19" i="2" s="1"/>
  <c r="N36" i="3"/>
  <c r="Q6" i="3" s="1"/>
  <c r="AO8" i="2"/>
  <c r="AP8" i="2" s="1"/>
  <c r="AR8" i="2"/>
  <c r="AT8" i="2" s="1"/>
  <c r="AS10" i="2"/>
  <c r="AT10" i="2" s="1"/>
  <c r="AO9" i="2"/>
  <c r="AP9" i="2" s="1"/>
  <c r="AR67" i="2" l="1"/>
  <c r="AR111" i="2"/>
  <c r="AR34" i="2"/>
  <c r="AR23" i="2"/>
  <c r="AR12" i="2"/>
</calcChain>
</file>

<file path=xl/sharedStrings.xml><?xml version="1.0" encoding="utf-8"?>
<sst xmlns="http://schemas.openxmlformats.org/spreadsheetml/2006/main" count="698" uniqueCount="100">
  <si>
    <t>안전감시단 기성 검토(기타국내)</t>
    <phoneticPr fontId="3" type="noConversion"/>
  </si>
  <si>
    <t>순번</t>
    <phoneticPr fontId="3" type="noConversion"/>
  </si>
  <si>
    <t>성명</t>
    <phoneticPr fontId="3" type="noConversion"/>
  </si>
  <si>
    <t>구분</t>
    <phoneticPr fontId="3" type="noConversion"/>
  </si>
  <si>
    <t>목</t>
  </si>
  <si>
    <t>금</t>
  </si>
  <si>
    <t>토</t>
  </si>
  <si>
    <t>일</t>
  </si>
  <si>
    <t>월</t>
  </si>
  <si>
    <t>화</t>
  </si>
  <si>
    <t>수</t>
  </si>
  <si>
    <t>합계</t>
    <phoneticPr fontId="3" type="noConversion"/>
  </si>
  <si>
    <t>만근/일할</t>
    <phoneticPr fontId="3" type="noConversion"/>
  </si>
  <si>
    <t>비고</t>
    <phoneticPr fontId="3" type="noConversion"/>
  </si>
  <si>
    <t>기준월</t>
    <phoneticPr fontId="3" type="noConversion"/>
  </si>
  <si>
    <t>평일</t>
    <phoneticPr fontId="3" type="noConversion"/>
  </si>
  <si>
    <t>휴일개수</t>
    <phoneticPr fontId="3" type="noConversion"/>
  </si>
  <si>
    <t>&lt;-만근기준</t>
    <phoneticPr fontId="3" type="noConversion"/>
  </si>
  <si>
    <t>일할기준</t>
    <phoneticPr fontId="3" type="noConversion"/>
  </si>
  <si>
    <t>만근 시 계산</t>
    <phoneticPr fontId="3" type="noConversion"/>
  </si>
  <si>
    <t>일할 시 계산</t>
    <phoneticPr fontId="3" type="noConversion"/>
  </si>
  <si>
    <t>근무형태</t>
    <phoneticPr fontId="3" type="noConversion"/>
  </si>
  <si>
    <t>만근</t>
    <phoneticPr fontId="3" type="noConversion"/>
  </si>
  <si>
    <t>항목</t>
    <phoneticPr fontId="3" type="noConversion"/>
  </si>
  <si>
    <t>금액</t>
    <phoneticPr fontId="3" type="noConversion"/>
  </si>
  <si>
    <t>일수</t>
    <phoneticPr fontId="3" type="noConversion"/>
  </si>
  <si>
    <t>주간(일)</t>
    <phoneticPr fontId="3" type="noConversion"/>
  </si>
  <si>
    <t>만근</t>
  </si>
  <si>
    <t>만근-제외(평일)</t>
  </si>
  <si>
    <t>철야(평)</t>
    <phoneticPr fontId="3" type="noConversion"/>
  </si>
  <si>
    <t>휴일</t>
    <phoneticPr fontId="3" type="noConversion"/>
  </si>
  <si>
    <t>휴일</t>
  </si>
  <si>
    <t>제외(평일)</t>
  </si>
  <si>
    <t>철야(휴)</t>
    <phoneticPr fontId="3" type="noConversion"/>
  </si>
  <si>
    <t>특근</t>
    <phoneticPr fontId="3" type="noConversion"/>
  </si>
  <si>
    <t>추가(~22시)</t>
  </si>
  <si>
    <t>휴일개수</t>
  </si>
  <si>
    <t>추가(~22시)</t>
    <phoneticPr fontId="3" type="noConversion"/>
  </si>
  <si>
    <t>추가근무 ~22시(h)</t>
    <phoneticPr fontId="3" type="noConversion"/>
  </si>
  <si>
    <t>추가(~06시)</t>
  </si>
  <si>
    <t>추가(~06시)</t>
    <phoneticPr fontId="3" type="noConversion"/>
  </si>
  <si>
    <t>추가근무 22시~06시(h)</t>
    <phoneticPr fontId="3" type="noConversion"/>
  </si>
  <si>
    <t>특근</t>
  </si>
  <si>
    <t>총합</t>
  </si>
  <si>
    <t>철야추가</t>
    <phoneticPr fontId="3" type="noConversion"/>
  </si>
  <si>
    <t>총합</t>
    <phoneticPr fontId="3" type="noConversion"/>
  </si>
  <si>
    <t>철야(평일)</t>
    <phoneticPr fontId="3" type="noConversion"/>
  </si>
  <si>
    <t>철야(휴일)</t>
    <phoneticPr fontId="3" type="noConversion"/>
  </si>
  <si>
    <t>철야추가근무(h)</t>
    <phoneticPr fontId="3" type="noConversion"/>
  </si>
  <si>
    <t>일</t>
    <phoneticPr fontId="3" type="noConversion"/>
  </si>
  <si>
    <t>월</t>
    <phoneticPr fontId="3" type="noConversion"/>
  </si>
  <si>
    <t>9월</t>
    <phoneticPr fontId="3" type="noConversion"/>
  </si>
  <si>
    <t>위탁인</t>
    <phoneticPr fontId="3" type="noConversion"/>
  </si>
  <si>
    <t>수탁인</t>
    <phoneticPr fontId="3" type="noConversion"/>
  </si>
  <si>
    <t>사업부서
(담당PM)</t>
    <phoneticPr fontId="3" type="noConversion"/>
  </si>
  <si>
    <t>현장명(PJT)</t>
    <phoneticPr fontId="3" type="noConversion"/>
  </si>
  <si>
    <t>총 청구금액</t>
    <phoneticPr fontId="3" type="noConversion"/>
  </si>
  <si>
    <t>주식회사
에스에프에이</t>
    <phoneticPr fontId="3" type="noConversion"/>
  </si>
  <si>
    <t>산출 근거</t>
    <phoneticPr fontId="3" type="noConversion"/>
  </si>
  <si>
    <t>합계(원)</t>
    <phoneticPr fontId="3" type="noConversion"/>
  </si>
  <si>
    <t xml:space="preserve">  1. 기본 수수료(만근)</t>
    <phoneticPr fontId="3" type="noConversion"/>
  </si>
  <si>
    <t>단가(원)</t>
    <phoneticPr fontId="3" type="noConversion"/>
  </si>
  <si>
    <t>산정</t>
    <phoneticPr fontId="3" type="noConversion"/>
  </si>
  <si>
    <t xml:space="preserve">     1) 만근 수수료</t>
    <phoneticPr fontId="3" type="noConversion"/>
  </si>
  <si>
    <t>4,140,000원/24일</t>
    <phoneticPr fontId="3" type="noConversion"/>
  </si>
  <si>
    <t>x</t>
    <phoneticPr fontId="3" type="noConversion"/>
  </si>
  <si>
    <t>=</t>
    <phoneticPr fontId="3" type="noConversion"/>
  </si>
  <si>
    <t xml:space="preserve">  2. 기본 수수료(일할)</t>
    <phoneticPr fontId="3" type="noConversion"/>
  </si>
  <si>
    <t xml:space="preserve">     1) 평일 수수료</t>
    <phoneticPr fontId="3" type="noConversion"/>
  </si>
  <si>
    <t xml:space="preserve">     2) 휴일 수수료</t>
    <phoneticPr fontId="3" type="noConversion"/>
  </si>
  <si>
    <t xml:space="preserve">  3. 추가 근무 수수료</t>
    <phoneticPr fontId="3" type="noConversion"/>
  </si>
  <si>
    <t xml:space="preserve">      1) 주간(8시간 근무 이후 ~22시)</t>
    <phoneticPr fontId="3" type="noConversion"/>
  </si>
  <si>
    <t xml:space="preserve">      2) 주간(22시~06시)</t>
    <phoneticPr fontId="3" type="noConversion"/>
  </si>
  <si>
    <t xml:space="preserve">      3) 철야(8시간 근무 이후)</t>
    <phoneticPr fontId="3" type="noConversion"/>
  </si>
  <si>
    <t xml:space="preserve">  4. 전월 미지급 수수료</t>
    <phoneticPr fontId="3" type="noConversion"/>
  </si>
  <si>
    <r>
      <t xml:space="preserve">  5. 기타</t>
    </r>
    <r>
      <rPr>
        <b/>
        <sz val="8.5"/>
        <color theme="1"/>
        <rFont val="맑은 고딕"/>
        <family val="3"/>
        <charset val="129"/>
        <scheme val="minor"/>
      </rPr>
      <t>(사전 상호합의된 업무상 사용 경비 등)</t>
    </r>
    <phoneticPr fontId="3" type="noConversion"/>
  </si>
  <si>
    <t>총 합계</t>
    <phoneticPr fontId="3" type="noConversion"/>
  </si>
  <si>
    <t xml:space="preserve">
※ 대금지급기준 : 계산서 발행일 기준 30일 이내 </t>
    <phoneticPr fontId="3" type="noConversion"/>
  </si>
  <si>
    <t>기술지원 위탁수수료 청구서(기타국내)</t>
    <phoneticPr fontId="3" type="noConversion"/>
  </si>
  <si>
    <t xml:space="preserve">     3) 특근 수수료</t>
    <phoneticPr fontId="3" type="noConversion"/>
  </si>
  <si>
    <t>위탁인</t>
    <phoneticPr fontId="3" type="noConversion"/>
  </si>
  <si>
    <t>수탁인</t>
    <phoneticPr fontId="3" type="noConversion"/>
  </si>
  <si>
    <t>PJT명</t>
    <phoneticPr fontId="3" type="noConversion"/>
  </si>
  <si>
    <t>안전관리자
확인</t>
    <phoneticPr fontId="3" type="noConversion"/>
  </si>
  <si>
    <t>안전보건관리책임자
확인</t>
    <phoneticPr fontId="3" type="noConversion"/>
  </si>
  <si>
    <t>SFA</t>
    <phoneticPr fontId="3" type="noConversion"/>
  </si>
  <si>
    <t>특근</t>
    <phoneticPr fontId="3" type="noConversion"/>
  </si>
  <si>
    <t xml:space="preserve">     4) 철야 평일 수수료</t>
    <phoneticPr fontId="3" type="noConversion"/>
  </si>
  <si>
    <t xml:space="preserve">     5) 철야 휴일 수수료</t>
    <phoneticPr fontId="3" type="noConversion"/>
  </si>
  <si>
    <t xml:space="preserve">     3) 특근</t>
    <phoneticPr fontId="3" type="noConversion"/>
  </si>
  <si>
    <t>주식회사
케이지안전</t>
    <phoneticPr fontId="3" type="noConversion"/>
  </si>
  <si>
    <t>PM 2팀
LS전선</t>
    <phoneticPr fontId="3" type="noConversion"/>
  </si>
  <si>
    <t>PM 2팀 LS전선 동해 현장</t>
    <phoneticPr fontId="3" type="noConversion"/>
  </si>
  <si>
    <t>박설아
(240411)</t>
    <phoneticPr fontId="3" type="noConversion"/>
  </si>
  <si>
    <t>윤미라
(240604)</t>
    <phoneticPr fontId="3" type="noConversion"/>
  </si>
  <si>
    <t>전순애
(240625)</t>
    <phoneticPr fontId="3" type="noConversion"/>
  </si>
  <si>
    <t>OFF</t>
    <phoneticPr fontId="3" type="noConversion"/>
  </si>
  <si>
    <t>주식회사
케이지안전</t>
    <phoneticPr fontId="3" type="noConversion"/>
  </si>
  <si>
    <t>PM2팀 LS전선
동해 현장</t>
    <phoneticPr fontId="3" type="noConversion"/>
  </si>
  <si>
    <t>일할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</si>
</sst>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0.0"/>
    <numFmt numFmtId="177" formatCode="0.0_ "/>
    <numFmt numFmtId="178" formatCode="&quot;₩&quot;#,##0"/>
    <numFmt numFmtId="179" formatCode="#,##0_ "/>
    <numFmt numFmtId="180" formatCode="###&quot;일&quot;"/>
    <numFmt numFmtId="181" formatCode="##&quot;名&quot;"/>
    <numFmt numFmtId="182" formatCode="###&quot;시간&quot;"/>
  </numFmts>
  <fonts count="3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3"/>
      <color rgb="FFFF0000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  <font>
      <b/>
      <sz val="10"/>
      <color rgb="FFFF0000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</font>
    <font>
      <b/>
      <sz val="10"/>
      <color rgb="FF0070C0"/>
      <name val="맑은 고딕"/>
      <family val="2"/>
      <charset val="129"/>
      <scheme val="minor"/>
    </font>
    <font>
      <b/>
      <sz val="10"/>
      <color rgb="FF0070C0"/>
      <name val="맑은 고딕"/>
      <family val="3"/>
      <charset val="129"/>
    </font>
    <font>
      <sz val="11"/>
      <color rgb="FF0070C0"/>
      <name val="맑은 고딕"/>
      <family val="3"/>
      <charset val="129"/>
      <scheme val="minor"/>
    </font>
    <font>
      <sz val="10"/>
      <color rgb="FF0070C0"/>
      <name val="맑은 고딕"/>
      <family val="3"/>
      <charset val="129"/>
    </font>
    <font>
      <sz val="11"/>
      <color rgb="FF0070C0"/>
      <name val="맑은 고딕"/>
      <family val="3"/>
      <charset val="129"/>
    </font>
    <font>
      <b/>
      <sz val="2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8.5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BE5D7"/>
        <bgColor rgb="FF000000"/>
      </patternFill>
    </fill>
    <fill>
      <patternFill patternType="solid">
        <fgColor rgb="FFFBE5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176" fontId="6" fillId="9" borderId="3" xfId="0" applyNumberFormat="1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41" fontId="6" fillId="3" borderId="13" xfId="1" applyFont="1" applyFill="1" applyBorder="1" applyAlignment="1">
      <alignment horizontal="center" vertical="center"/>
    </xf>
    <xf numFmtId="1" fontId="6" fillId="3" borderId="13" xfId="0" applyNumberFormat="1" applyFont="1" applyFill="1" applyBorder="1" applyAlignment="1">
      <alignment horizontal="center" vertical="center"/>
    </xf>
    <xf numFmtId="41" fontId="6" fillId="3" borderId="14" xfId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41" fontId="6" fillId="4" borderId="13" xfId="1" applyFont="1" applyFill="1" applyBorder="1" applyAlignment="1">
      <alignment horizontal="center" vertical="center"/>
    </xf>
    <xf numFmtId="1" fontId="6" fillId="4" borderId="16" xfId="0" applyNumberFormat="1" applyFont="1" applyFill="1" applyBorder="1" applyAlignment="1">
      <alignment horizontal="center" vertical="center"/>
    </xf>
    <xf numFmtId="41" fontId="6" fillId="4" borderId="17" xfId="1" applyFont="1" applyFill="1" applyBorder="1" applyAlignment="1">
      <alignment horizontal="center" vertical="center"/>
    </xf>
    <xf numFmtId="41" fontId="7" fillId="4" borderId="15" xfId="1" applyFont="1" applyFill="1" applyBorder="1" applyAlignment="1">
      <alignment horizontal="center" vertical="center"/>
    </xf>
    <xf numFmtId="41" fontId="6" fillId="4" borderId="18" xfId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41" fontId="14" fillId="3" borderId="19" xfId="1" applyFont="1" applyFill="1" applyBorder="1" applyAlignment="1">
      <alignment horizontal="center" vertical="center"/>
    </xf>
    <xf numFmtId="41" fontId="6" fillId="3" borderId="20" xfId="1" applyFont="1" applyFill="1" applyBorder="1" applyAlignment="1">
      <alignment horizontal="center" vertical="center"/>
    </xf>
    <xf numFmtId="1" fontId="6" fillId="3" borderId="20" xfId="0" applyNumberFormat="1" applyFont="1" applyFill="1" applyBorder="1" applyAlignment="1">
      <alignment horizontal="center" vertical="center"/>
    </xf>
    <xf numFmtId="41" fontId="6" fillId="3" borderId="21" xfId="1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41" fontId="6" fillId="3" borderId="23" xfId="1" applyFont="1" applyFill="1" applyBorder="1" applyAlignment="1">
      <alignment horizontal="center" vertical="center"/>
    </xf>
    <xf numFmtId="1" fontId="6" fillId="3" borderId="23" xfId="0" applyNumberFormat="1" applyFont="1" applyFill="1" applyBorder="1" applyAlignment="1">
      <alignment horizontal="center" vertical="center"/>
    </xf>
    <xf numFmtId="41" fontId="6" fillId="3" borderId="24" xfId="1" applyFont="1" applyFill="1" applyBorder="1" applyAlignment="1">
      <alignment horizontal="center" vertical="center"/>
    </xf>
    <xf numFmtId="41" fontId="7" fillId="4" borderId="19" xfId="1" applyFont="1" applyFill="1" applyBorder="1" applyAlignment="1">
      <alignment horizontal="center" vertical="center"/>
    </xf>
    <xf numFmtId="41" fontId="6" fillId="4" borderId="20" xfId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41" fontId="6" fillId="4" borderId="25" xfId="1" applyFont="1" applyFill="1" applyBorder="1" applyAlignment="1">
      <alignment horizontal="center" vertical="center"/>
    </xf>
    <xf numFmtId="41" fontId="7" fillId="4" borderId="22" xfId="1" applyFont="1" applyFill="1" applyBorder="1" applyAlignment="1">
      <alignment horizontal="center" vertical="center"/>
    </xf>
    <xf numFmtId="41" fontId="6" fillId="4" borderId="23" xfId="1" applyFont="1" applyFill="1" applyBorder="1" applyAlignment="1">
      <alignment horizontal="center" vertical="center"/>
    </xf>
    <xf numFmtId="1" fontId="6" fillId="4" borderId="20" xfId="0" applyNumberFormat="1" applyFont="1" applyFill="1" applyBorder="1" applyAlignment="1">
      <alignment horizontal="center" vertical="center"/>
    </xf>
    <xf numFmtId="41" fontId="6" fillId="4" borderId="26" xfId="1" applyFont="1" applyFill="1" applyBorder="1" applyAlignment="1">
      <alignment horizontal="center" vertical="center"/>
    </xf>
    <xf numFmtId="41" fontId="7" fillId="3" borderId="19" xfId="1" applyFont="1" applyFill="1" applyBorder="1" applyAlignment="1">
      <alignment horizontal="center" vertical="center" shrinkToFit="1"/>
    </xf>
    <xf numFmtId="41" fontId="6" fillId="3" borderId="27" xfId="1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41" fontId="0" fillId="3" borderId="27" xfId="1" applyFont="1" applyFill="1" applyBorder="1">
      <alignment vertical="center"/>
    </xf>
    <xf numFmtId="177" fontId="0" fillId="3" borderId="27" xfId="0" applyNumberFormat="1" applyFill="1" applyBorder="1" applyAlignment="1">
      <alignment horizontal="center" vertical="center"/>
    </xf>
    <xf numFmtId="41" fontId="0" fillId="3" borderId="20" xfId="0" applyNumberFormat="1" applyFill="1" applyBorder="1">
      <alignment vertical="center"/>
    </xf>
    <xf numFmtId="41" fontId="7" fillId="4" borderId="19" xfId="1" applyFont="1" applyFill="1" applyBorder="1" applyAlignment="1">
      <alignment horizontal="center" vertical="center" shrinkToFit="1"/>
    </xf>
    <xf numFmtId="41" fontId="6" fillId="4" borderId="29" xfId="1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41" fontId="6" fillId="3" borderId="31" xfId="1" applyFont="1" applyFill="1" applyBorder="1" applyAlignment="1">
      <alignment vertical="center"/>
    </xf>
    <xf numFmtId="41" fontId="7" fillId="3" borderId="31" xfId="1" applyFont="1" applyFill="1" applyBorder="1" applyAlignment="1">
      <alignment horizontal="center" vertical="center"/>
    </xf>
    <xf numFmtId="41" fontId="6" fillId="3" borderId="32" xfId="1" applyFont="1" applyFill="1" applyBorder="1" applyAlignment="1">
      <alignment vertical="center"/>
    </xf>
    <xf numFmtId="1" fontId="6" fillId="4" borderId="31" xfId="0" applyNumberFormat="1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41" fontId="6" fillId="4" borderId="31" xfId="1" applyFont="1" applyFill="1" applyBorder="1" applyAlignment="1">
      <alignment vertical="center"/>
    </xf>
    <xf numFmtId="0" fontId="7" fillId="4" borderId="31" xfId="0" applyFont="1" applyFill="1" applyBorder="1" applyAlignment="1">
      <alignment horizontal="center" vertical="center"/>
    </xf>
    <xf numFmtId="41" fontId="6" fillId="4" borderId="33" xfId="1" applyFont="1" applyFill="1" applyBorder="1" applyAlignment="1">
      <alignment vertical="center"/>
    </xf>
    <xf numFmtId="0" fontId="13" fillId="11" borderId="3" xfId="0" applyFont="1" applyFill="1" applyBorder="1" applyAlignment="1">
      <alignment horizontal="center" vertical="center"/>
    </xf>
    <xf numFmtId="0" fontId="15" fillId="11" borderId="3" xfId="0" applyFont="1" applyFill="1" applyBorder="1" applyAlignment="1">
      <alignment horizontal="center" vertical="center"/>
    </xf>
    <xf numFmtId="41" fontId="7" fillId="3" borderId="34" xfId="1" applyFont="1" applyFill="1" applyBorder="1" applyAlignment="1">
      <alignment horizontal="center" vertical="center"/>
    </xf>
    <xf numFmtId="41" fontId="6" fillId="3" borderId="35" xfId="1" applyFont="1" applyFill="1" applyBorder="1" applyAlignment="1">
      <alignment horizontal="center" vertical="center"/>
    </xf>
    <xf numFmtId="1" fontId="6" fillId="3" borderId="35" xfId="0" applyNumberFormat="1" applyFont="1" applyFill="1" applyBorder="1" applyAlignment="1">
      <alignment horizontal="center" vertical="center"/>
    </xf>
    <xf numFmtId="41" fontId="6" fillId="3" borderId="36" xfId="1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41" fontId="7" fillId="4" borderId="34" xfId="1" applyFont="1" applyFill="1" applyBorder="1" applyAlignment="1">
      <alignment horizontal="center" vertical="center"/>
    </xf>
    <xf numFmtId="41" fontId="6" fillId="4" borderId="35" xfId="1" applyFont="1" applyFill="1" applyBorder="1" applyAlignment="1">
      <alignment horizontal="center" vertical="center"/>
    </xf>
    <xf numFmtId="1" fontId="6" fillId="4" borderId="41" xfId="0" applyNumberFormat="1" applyFont="1" applyFill="1" applyBorder="1" applyAlignment="1">
      <alignment horizontal="center" vertical="center"/>
    </xf>
    <xf numFmtId="41" fontId="6" fillId="4" borderId="42" xfId="1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1" fillId="11" borderId="3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2" fillId="2" borderId="3" xfId="0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5" fillId="11" borderId="3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6" fillId="11" borderId="3" xfId="0" applyFont="1" applyFill="1" applyBorder="1" applyAlignment="1">
      <alignment horizontal="center" vertical="center"/>
    </xf>
    <xf numFmtId="0" fontId="0" fillId="0" borderId="46" xfId="0" applyBorder="1">
      <alignment vertical="center"/>
    </xf>
    <xf numFmtId="0" fontId="30" fillId="0" borderId="31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17" fontId="0" fillId="0" borderId="0" xfId="0" applyNumberFormat="1">
      <alignment vertical="center"/>
    </xf>
    <xf numFmtId="0" fontId="30" fillId="0" borderId="20" xfId="0" applyFont="1" applyBorder="1">
      <alignment vertical="center"/>
    </xf>
    <xf numFmtId="0" fontId="32" fillId="0" borderId="0" xfId="0" applyFont="1">
      <alignment vertical="center"/>
    </xf>
    <xf numFmtId="0" fontId="30" fillId="0" borderId="20" xfId="0" applyFont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41" fontId="4" fillId="4" borderId="27" xfId="1" applyFont="1" applyFill="1" applyBorder="1" applyAlignment="1">
      <alignment horizontal="center" vertical="center"/>
    </xf>
    <xf numFmtId="0" fontId="29" fillId="0" borderId="45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178" fontId="10" fillId="0" borderId="46" xfId="0" applyNumberFormat="1" applyFont="1" applyBorder="1" applyAlignment="1">
      <alignment horizontal="center" vertical="center"/>
    </xf>
    <xf numFmtId="178" fontId="10" fillId="0" borderId="47" xfId="0" applyNumberFormat="1" applyFont="1" applyBorder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8" fontId="10" fillId="0" borderId="49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178" fontId="10" fillId="0" borderId="51" xfId="0" applyNumberFormat="1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30" fillId="0" borderId="58" xfId="0" applyFont="1" applyBorder="1" applyAlignment="1">
      <alignment horizontal="left" vertical="center"/>
    </xf>
    <xf numFmtId="0" fontId="30" fillId="0" borderId="31" xfId="0" applyFont="1" applyBorder="1" applyAlignment="1">
      <alignment horizontal="left" vertical="center"/>
    </xf>
    <xf numFmtId="0" fontId="30" fillId="0" borderId="31" xfId="0" applyFont="1" applyBorder="1" applyAlignment="1">
      <alignment horizontal="center" vertical="center"/>
    </xf>
    <xf numFmtId="179" fontId="30" fillId="0" borderId="31" xfId="0" applyNumberFormat="1" applyFont="1" applyBorder="1" applyAlignment="1">
      <alignment horizontal="center" vertical="center"/>
    </xf>
    <xf numFmtId="179" fontId="30" fillId="0" borderId="33" xfId="0" applyNumberFormat="1" applyFont="1" applyBorder="1" applyAlignment="1">
      <alignment horizontal="center" vertical="center"/>
    </xf>
    <xf numFmtId="0" fontId="29" fillId="0" borderId="19" xfId="0" applyFont="1" applyBorder="1" applyAlignment="1">
      <alignment horizontal="left" vertical="center"/>
    </xf>
    <xf numFmtId="0" fontId="29" fillId="0" borderId="20" xfId="0" applyFont="1" applyBorder="1" applyAlignment="1">
      <alignment horizontal="left" vertical="center"/>
    </xf>
    <xf numFmtId="179" fontId="0" fillId="0" borderId="20" xfId="0" applyNumberFormat="1" applyBorder="1" applyAlignment="1">
      <alignment horizontal="right" vertical="center"/>
    </xf>
    <xf numFmtId="180" fontId="0" fillId="0" borderId="20" xfId="1" applyNumberFormat="1" applyFont="1" applyBorder="1" applyAlignment="1">
      <alignment horizontal="center" vertical="center"/>
    </xf>
    <xf numFmtId="181" fontId="30" fillId="0" borderId="20" xfId="0" applyNumberFormat="1" applyFont="1" applyBorder="1" applyAlignment="1">
      <alignment horizontal="center" vertical="center"/>
    </xf>
    <xf numFmtId="181" fontId="30" fillId="0" borderId="59" xfId="0" applyNumberFormat="1" applyFont="1" applyBorder="1" applyAlignment="1">
      <alignment horizontal="center" vertical="center"/>
    </xf>
    <xf numFmtId="179" fontId="30" fillId="0" borderId="20" xfId="0" applyNumberFormat="1" applyFont="1" applyBorder="1" applyAlignment="1">
      <alignment horizontal="center" vertical="center"/>
    </xf>
    <xf numFmtId="179" fontId="30" fillId="0" borderId="59" xfId="0" applyNumberFormat="1" applyFont="1" applyBorder="1" applyAlignment="1">
      <alignment horizontal="center" vertical="center"/>
    </xf>
    <xf numFmtId="179" fontId="0" fillId="0" borderId="20" xfId="0" applyNumberForma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41" fontId="0" fillId="0" borderId="20" xfId="1" applyFont="1" applyBorder="1" applyAlignment="1">
      <alignment horizontal="center" vertical="center"/>
    </xf>
    <xf numFmtId="0" fontId="30" fillId="0" borderId="19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center" vertical="center"/>
    </xf>
    <xf numFmtId="0" fontId="29" fillId="0" borderId="19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182" fontId="0" fillId="0" borderId="20" xfId="1" applyNumberFormat="1" applyFont="1" applyBorder="1" applyAlignment="1">
      <alignment horizontal="center" vertical="center"/>
    </xf>
    <xf numFmtId="0" fontId="30" fillId="0" borderId="61" xfId="0" applyFont="1" applyBorder="1" applyAlignment="1">
      <alignment horizontal="left" vertical="center"/>
    </xf>
    <xf numFmtId="0" fontId="30" fillId="0" borderId="29" xfId="0" applyFont="1" applyBorder="1" applyAlignment="1">
      <alignment horizontal="left" vertical="center"/>
    </xf>
    <xf numFmtId="0" fontId="30" fillId="0" borderId="60" xfId="0" applyFont="1" applyBorder="1" applyAlignment="1">
      <alignment horizontal="left" vertical="center"/>
    </xf>
    <xf numFmtId="0" fontId="30" fillId="0" borderId="59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29" fillId="0" borderId="61" xfId="0" applyFont="1" applyBorder="1" applyAlignment="1">
      <alignment horizontal="left" vertical="center"/>
    </xf>
    <xf numFmtId="0" fontId="29" fillId="0" borderId="29" xfId="0" applyFont="1" applyBorder="1" applyAlignment="1">
      <alignment horizontal="left" vertical="center"/>
    </xf>
    <xf numFmtId="0" fontId="29" fillId="0" borderId="60" xfId="0" applyFont="1" applyBorder="1" applyAlignment="1">
      <alignment horizontal="left" vertical="center"/>
    </xf>
    <xf numFmtId="0" fontId="29" fillId="0" borderId="27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4" fillId="0" borderId="63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32" fillId="0" borderId="63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0" fillId="0" borderId="19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178" fontId="10" fillId="0" borderId="20" xfId="0" applyNumberFormat="1" applyFont="1" applyBorder="1" applyAlignment="1">
      <alignment horizontal="center" vertical="center"/>
    </xf>
    <xf numFmtId="178" fontId="10" fillId="0" borderId="35" xfId="0" applyNumberFormat="1" applyFont="1" applyBorder="1" applyAlignment="1">
      <alignment horizontal="center" vertical="center"/>
    </xf>
    <xf numFmtId="179" fontId="30" fillId="0" borderId="35" xfId="0" applyNumberFormat="1" applyFont="1" applyBorder="1" applyAlignment="1">
      <alignment horizontal="center" vertical="center"/>
    </xf>
    <xf numFmtId="179" fontId="30" fillId="0" borderId="6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/>
    </xf>
    <xf numFmtId="41" fontId="16" fillId="3" borderId="38" xfId="1" applyFont="1" applyFill="1" applyBorder="1" applyAlignment="1">
      <alignment horizontal="center" vertical="center"/>
    </xf>
    <xf numFmtId="41" fontId="16" fillId="3" borderId="39" xfId="1" applyFont="1" applyFill="1" applyBorder="1" applyAlignment="1">
      <alignment horizontal="center" vertical="center"/>
    </xf>
    <xf numFmtId="41" fontId="16" fillId="3" borderId="40" xfId="1" applyFont="1" applyFill="1" applyBorder="1" applyAlignment="1">
      <alignment horizontal="center" vertical="center"/>
    </xf>
    <xf numFmtId="41" fontId="16" fillId="4" borderId="43" xfId="1" applyFont="1" applyFill="1" applyBorder="1" applyAlignment="1">
      <alignment horizontal="center" vertical="center"/>
    </xf>
    <xf numFmtId="41" fontId="16" fillId="4" borderId="44" xfId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100"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272143</xdr:colOff>
      <xdr:row>4</xdr:row>
      <xdr:rowOff>204106</xdr:rowOff>
    </xdr:from>
    <xdr:to>
      <xdr:col>5</xdr:col>
      <xdr:colOff>225721</xdr:colOff>
      <xdr:row>8</xdr:row>
      <xdr:rowOff>172089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578429" y="1142999"/>
          <a:ext cx="824435" cy="7844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224119</xdr:colOff>
      <xdr:row>2</xdr:row>
      <xdr:rowOff>22412</xdr:rowOff>
    </xdr:from>
    <xdr:to>
      <xdr:col>29</xdr:col>
      <xdr:colOff>160014</xdr:colOff>
      <xdr:row>4</xdr:row>
      <xdr:rowOff>33617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9278472" y="470647"/>
          <a:ext cx="451366" cy="459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"/>
  <sheetViews>
    <sheetView view="pageBreakPreview" zoomScale="85" zoomScaleNormal="70" zoomScaleSheetLayoutView="85" workbookViewId="0">
      <selection activeCell="AF14" sqref="AF14"/>
    </sheetView>
  </sheetViews>
  <sheetFormatPr defaultColWidth="9" defaultRowHeight="17.399999999999999"/>
  <cols>
    <col min="1" max="21" width="5.59765625" customWidth="1"/>
  </cols>
  <sheetData>
    <row r="1" spans="1:19" ht="19.5" customHeight="1">
      <c r="A1" s="118" t="s">
        <v>78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20"/>
    </row>
    <row r="2" spans="1:19" ht="19.5" customHeight="1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3"/>
    </row>
    <row r="3" spans="1:19" ht="19.5" customHeight="1">
      <c r="A3" s="121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3"/>
    </row>
    <row r="4" spans="1:19" ht="16.5" customHeight="1">
      <c r="A4" s="124" t="s">
        <v>52</v>
      </c>
      <c r="B4" s="125"/>
      <c r="C4" s="126"/>
      <c r="D4" s="124" t="s">
        <v>53</v>
      </c>
      <c r="E4" s="125"/>
      <c r="F4" s="126"/>
      <c r="G4" s="130" t="s">
        <v>54</v>
      </c>
      <c r="H4" s="125"/>
      <c r="I4" s="125"/>
      <c r="J4" s="124" t="s">
        <v>55</v>
      </c>
      <c r="K4" s="125"/>
      <c r="L4" s="125"/>
      <c r="M4" s="125"/>
      <c r="N4" s="125"/>
      <c r="O4" s="125"/>
      <c r="P4" s="126"/>
      <c r="Q4" s="125" t="s">
        <v>56</v>
      </c>
      <c r="R4" s="125"/>
      <c r="S4" s="126"/>
    </row>
    <row r="5" spans="1:19" ht="16.5" customHeight="1">
      <c r="A5" s="127"/>
      <c r="B5" s="128"/>
      <c r="C5" s="129"/>
      <c r="D5" s="127"/>
      <c r="E5" s="128"/>
      <c r="F5" s="129"/>
      <c r="G5" s="127"/>
      <c r="H5" s="128"/>
      <c r="I5" s="128"/>
      <c r="J5" s="127"/>
      <c r="K5" s="128"/>
      <c r="L5" s="128"/>
      <c r="M5" s="128"/>
      <c r="N5" s="128"/>
      <c r="O5" s="128"/>
      <c r="P5" s="129"/>
      <c r="Q5" s="128"/>
      <c r="R5" s="128"/>
      <c r="S5" s="129"/>
    </row>
    <row r="6" spans="1:19" ht="16.5" customHeight="1">
      <c r="A6" s="103" t="s">
        <v>57</v>
      </c>
      <c r="B6" s="104"/>
      <c r="C6" s="105"/>
      <c r="D6" s="103" t="s">
        <v>90</v>
      </c>
      <c r="E6" s="104"/>
      <c r="F6" s="105"/>
      <c r="G6" s="103" t="s">
        <v>91</v>
      </c>
      <c r="H6" s="104"/>
      <c r="I6" s="104"/>
      <c r="J6" s="103" t="s">
        <v>92</v>
      </c>
      <c r="K6" s="131"/>
      <c r="L6" s="131"/>
      <c r="M6" s="131"/>
      <c r="N6" s="131"/>
      <c r="O6" s="131"/>
      <c r="P6" s="132"/>
      <c r="Q6" s="112">
        <f>N36</f>
        <v>12020000</v>
      </c>
      <c r="R6" s="112"/>
      <c r="S6" s="113"/>
    </row>
    <row r="7" spans="1:19">
      <c r="A7" s="106"/>
      <c r="B7" s="107"/>
      <c r="C7" s="108"/>
      <c r="D7" s="106"/>
      <c r="E7" s="107"/>
      <c r="F7" s="108"/>
      <c r="G7" s="106"/>
      <c r="H7" s="107"/>
      <c r="I7" s="107"/>
      <c r="J7" s="133"/>
      <c r="K7" s="134"/>
      <c r="L7" s="134"/>
      <c r="M7" s="134"/>
      <c r="N7" s="134"/>
      <c r="O7" s="134"/>
      <c r="P7" s="135"/>
      <c r="Q7" s="114"/>
      <c r="R7" s="114"/>
      <c r="S7" s="115"/>
    </row>
    <row r="8" spans="1:19" ht="16.5" customHeight="1">
      <c r="A8" s="106"/>
      <c r="B8" s="107"/>
      <c r="C8" s="108"/>
      <c r="D8" s="106"/>
      <c r="E8" s="107"/>
      <c r="F8" s="108"/>
      <c r="G8" s="106"/>
      <c r="H8" s="107"/>
      <c r="I8" s="107"/>
      <c r="J8" s="133"/>
      <c r="K8" s="134"/>
      <c r="L8" s="134"/>
      <c r="M8" s="134"/>
      <c r="N8" s="134"/>
      <c r="O8" s="134"/>
      <c r="P8" s="135"/>
      <c r="Q8" s="114"/>
      <c r="R8" s="114"/>
      <c r="S8" s="115"/>
    </row>
    <row r="9" spans="1:19">
      <c r="A9" s="109"/>
      <c r="B9" s="110"/>
      <c r="C9" s="111"/>
      <c r="D9" s="109"/>
      <c r="E9" s="110"/>
      <c r="F9" s="111"/>
      <c r="G9" s="109"/>
      <c r="H9" s="110"/>
      <c r="I9" s="110"/>
      <c r="J9" s="136"/>
      <c r="K9" s="137"/>
      <c r="L9" s="137"/>
      <c r="M9" s="137"/>
      <c r="N9" s="137"/>
      <c r="O9" s="137"/>
      <c r="P9" s="138"/>
      <c r="Q9" s="116"/>
      <c r="R9" s="116"/>
      <c r="S9" s="117"/>
    </row>
    <row r="10" spans="1:19" ht="18" thickBot="1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  <row r="11" spans="1:19" ht="27.9" customHeight="1">
      <c r="A11" s="139" t="s">
        <v>23</v>
      </c>
      <c r="B11" s="140"/>
      <c r="C11" s="140"/>
      <c r="D11" s="140"/>
      <c r="E11" s="140"/>
      <c r="F11" s="140"/>
      <c r="G11" s="140" t="s">
        <v>58</v>
      </c>
      <c r="H11" s="140"/>
      <c r="I11" s="140"/>
      <c r="J11" s="140"/>
      <c r="K11" s="140"/>
      <c r="L11" s="140"/>
      <c r="M11" s="140"/>
      <c r="N11" s="140" t="s">
        <v>59</v>
      </c>
      <c r="O11" s="140"/>
      <c r="P11" s="140"/>
      <c r="Q11" s="140" t="s">
        <v>13</v>
      </c>
      <c r="R11" s="140"/>
      <c r="S11" s="143"/>
    </row>
    <row r="12" spans="1:19" ht="27.9" customHeight="1" thickBot="1">
      <c r="A12" s="141"/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4"/>
    </row>
    <row r="13" spans="1:19" ht="27.9" customHeight="1">
      <c r="A13" s="145" t="s">
        <v>60</v>
      </c>
      <c r="B13" s="146"/>
      <c r="C13" s="146"/>
      <c r="D13" s="146"/>
      <c r="E13" s="146"/>
      <c r="F13" s="146"/>
      <c r="G13" s="147" t="s">
        <v>61</v>
      </c>
      <c r="H13" s="147"/>
      <c r="I13" s="147"/>
      <c r="J13" s="95"/>
      <c r="K13" s="147" t="s">
        <v>62</v>
      </c>
      <c r="L13" s="147"/>
      <c r="M13" s="95"/>
      <c r="N13" s="148"/>
      <c r="O13" s="148"/>
      <c r="P13" s="148"/>
      <c r="Q13" s="148"/>
      <c r="R13" s="148"/>
      <c r="S13" s="149"/>
    </row>
    <row r="14" spans="1:19" ht="27.9" customHeight="1">
      <c r="A14" s="150" t="s">
        <v>63</v>
      </c>
      <c r="B14" s="151"/>
      <c r="C14" s="151"/>
      <c r="D14" s="151"/>
      <c r="E14" s="151"/>
      <c r="F14" s="151"/>
      <c r="G14" s="152" t="s">
        <v>64</v>
      </c>
      <c r="H14" s="152"/>
      <c r="I14" s="152"/>
      <c r="J14" s="96" t="s">
        <v>65</v>
      </c>
      <c r="K14" s="153">
        <v>2</v>
      </c>
      <c r="L14" s="153"/>
      <c r="M14" s="96" t="s">
        <v>66</v>
      </c>
      <c r="N14" s="152">
        <f>4140000*K14</f>
        <v>8280000</v>
      </c>
      <c r="O14" s="152"/>
      <c r="P14" s="152"/>
      <c r="Q14" s="154"/>
      <c r="R14" s="154"/>
      <c r="S14" s="155"/>
    </row>
    <row r="15" spans="1:19" ht="27.9" customHeight="1">
      <c r="A15" s="150" t="s">
        <v>69</v>
      </c>
      <c r="B15" s="151"/>
      <c r="C15" s="151"/>
      <c r="D15" s="151"/>
      <c r="E15" s="151"/>
      <c r="F15" s="151"/>
      <c r="G15" s="152">
        <v>200000</v>
      </c>
      <c r="H15" s="152"/>
      <c r="I15" s="152"/>
      <c r="J15" s="96" t="s">
        <v>65</v>
      </c>
      <c r="K15" s="153"/>
      <c r="L15" s="153"/>
      <c r="M15" s="96" t="s">
        <v>66</v>
      </c>
      <c r="N15" s="152">
        <f t="shared" ref="N15:N16" si="0">G15*K15</f>
        <v>0</v>
      </c>
      <c r="O15" s="152"/>
      <c r="P15" s="152"/>
      <c r="Q15" s="156"/>
      <c r="R15" s="156"/>
      <c r="S15" s="157"/>
    </row>
    <row r="16" spans="1:19" ht="27.9" customHeight="1">
      <c r="A16" s="150" t="s">
        <v>79</v>
      </c>
      <c r="B16" s="151"/>
      <c r="C16" s="151"/>
      <c r="D16" s="151"/>
      <c r="E16" s="151"/>
      <c r="F16" s="151"/>
      <c r="G16" s="152">
        <v>60000</v>
      </c>
      <c r="H16" s="152"/>
      <c r="I16" s="152"/>
      <c r="J16" s="96" t="s">
        <v>65</v>
      </c>
      <c r="K16" s="153"/>
      <c r="L16" s="153"/>
      <c r="M16" s="96" t="s">
        <v>66</v>
      </c>
      <c r="N16" s="152">
        <f t="shared" si="0"/>
        <v>0</v>
      </c>
      <c r="O16" s="152"/>
      <c r="P16" s="152"/>
      <c r="Q16" s="156"/>
      <c r="R16" s="156"/>
      <c r="S16" s="157"/>
    </row>
    <row r="17" spans="1:29" ht="27.9" customHeight="1">
      <c r="A17" s="150"/>
      <c r="B17" s="151"/>
      <c r="C17" s="151"/>
      <c r="D17" s="151"/>
      <c r="E17" s="151"/>
      <c r="F17" s="151"/>
      <c r="G17" s="152"/>
      <c r="H17" s="152"/>
      <c r="I17" s="152"/>
      <c r="J17" s="96"/>
      <c r="K17" s="158"/>
      <c r="L17" s="158"/>
      <c r="M17" s="96"/>
      <c r="N17" s="152"/>
      <c r="O17" s="152"/>
      <c r="P17" s="152"/>
      <c r="Q17" s="156"/>
      <c r="R17" s="156"/>
      <c r="S17" s="157"/>
    </row>
    <row r="18" spans="1:29" ht="27.9" customHeight="1">
      <c r="A18" s="145" t="s">
        <v>67</v>
      </c>
      <c r="B18" s="146"/>
      <c r="C18" s="146"/>
      <c r="D18" s="146"/>
      <c r="E18" s="146"/>
      <c r="F18" s="146"/>
      <c r="G18" s="147" t="s">
        <v>61</v>
      </c>
      <c r="H18" s="147"/>
      <c r="I18" s="147"/>
      <c r="J18" s="95"/>
      <c r="K18" s="159" t="s">
        <v>62</v>
      </c>
      <c r="L18" s="160"/>
      <c r="M18" s="95"/>
      <c r="N18" s="152"/>
      <c r="O18" s="152"/>
      <c r="P18" s="152"/>
      <c r="Q18" s="148"/>
      <c r="R18" s="148"/>
      <c r="S18" s="149"/>
    </row>
    <row r="19" spans="1:29" ht="27.9" customHeight="1">
      <c r="A19" s="150" t="s">
        <v>68</v>
      </c>
      <c r="B19" s="151"/>
      <c r="C19" s="151"/>
      <c r="D19" s="151"/>
      <c r="E19" s="151"/>
      <c r="F19" s="151"/>
      <c r="G19" s="152">
        <v>170000</v>
      </c>
      <c r="H19" s="152"/>
      <c r="I19" s="152"/>
      <c r="J19" s="96" t="s">
        <v>65</v>
      </c>
      <c r="K19" s="153">
        <v>22</v>
      </c>
      <c r="L19" s="153"/>
      <c r="M19" s="96" t="s">
        <v>66</v>
      </c>
      <c r="N19" s="152">
        <f>G19*K19</f>
        <v>3740000</v>
      </c>
      <c r="O19" s="152"/>
      <c r="P19" s="152"/>
      <c r="Q19" s="156"/>
      <c r="R19" s="156"/>
      <c r="S19" s="157"/>
    </row>
    <row r="20" spans="1:29" ht="27.9" customHeight="1">
      <c r="A20" s="150" t="s">
        <v>69</v>
      </c>
      <c r="B20" s="151"/>
      <c r="C20" s="151"/>
      <c r="D20" s="151"/>
      <c r="E20" s="151"/>
      <c r="F20" s="151"/>
      <c r="G20" s="152">
        <v>200000</v>
      </c>
      <c r="H20" s="152"/>
      <c r="I20" s="152"/>
      <c r="J20" s="96" t="s">
        <v>65</v>
      </c>
      <c r="K20" s="153"/>
      <c r="L20" s="153"/>
      <c r="M20" s="96" t="s">
        <v>66</v>
      </c>
      <c r="N20" s="152">
        <f>G20*K20</f>
        <v>0</v>
      </c>
      <c r="O20" s="152"/>
      <c r="P20" s="152"/>
      <c r="Q20" s="156"/>
      <c r="R20" s="156"/>
      <c r="S20" s="157"/>
    </row>
    <row r="21" spans="1:29" ht="27.9" customHeight="1">
      <c r="A21" s="150" t="s">
        <v>89</v>
      </c>
      <c r="B21" s="151"/>
      <c r="C21" s="151"/>
      <c r="D21" s="151"/>
      <c r="E21" s="151"/>
      <c r="F21" s="151"/>
      <c r="G21" s="152">
        <v>60000</v>
      </c>
      <c r="H21" s="152"/>
      <c r="I21" s="152"/>
      <c r="J21" s="100" t="s">
        <v>65</v>
      </c>
      <c r="K21" s="153"/>
      <c r="L21" s="153"/>
      <c r="M21" s="100" t="s">
        <v>66</v>
      </c>
      <c r="N21" s="152">
        <f t="shared" ref="N21" si="1">G21*K21</f>
        <v>0</v>
      </c>
      <c r="O21" s="152"/>
      <c r="P21" s="152"/>
      <c r="Q21" s="156"/>
      <c r="R21" s="156"/>
      <c r="S21" s="157"/>
    </row>
    <row r="22" spans="1:29" ht="27.9" customHeight="1">
      <c r="A22" s="150" t="s">
        <v>87</v>
      </c>
      <c r="B22" s="151"/>
      <c r="C22" s="151"/>
      <c r="D22" s="151"/>
      <c r="E22" s="151"/>
      <c r="F22" s="151"/>
      <c r="G22" s="152">
        <v>204000</v>
      </c>
      <c r="H22" s="152"/>
      <c r="I22" s="152"/>
      <c r="J22" s="96" t="s">
        <v>65</v>
      </c>
      <c r="K22" s="153"/>
      <c r="L22" s="153"/>
      <c r="M22" s="96" t="s">
        <v>66</v>
      </c>
      <c r="N22" s="152">
        <f t="shared" ref="N22:N23" si="2">G22*K22</f>
        <v>0</v>
      </c>
      <c r="O22" s="152"/>
      <c r="P22" s="152"/>
      <c r="Q22" s="156"/>
      <c r="R22" s="156"/>
      <c r="S22" s="157"/>
      <c r="AC22" s="97"/>
    </row>
    <row r="23" spans="1:29" ht="27.9" customHeight="1">
      <c r="A23" s="150" t="s">
        <v>88</v>
      </c>
      <c r="B23" s="151"/>
      <c r="C23" s="151"/>
      <c r="D23" s="151"/>
      <c r="E23" s="151"/>
      <c r="F23" s="151"/>
      <c r="G23" s="152">
        <v>240000</v>
      </c>
      <c r="H23" s="152"/>
      <c r="I23" s="152"/>
      <c r="J23" s="96" t="s">
        <v>65</v>
      </c>
      <c r="K23" s="153"/>
      <c r="L23" s="153"/>
      <c r="M23" s="96" t="s">
        <v>66</v>
      </c>
      <c r="N23" s="152">
        <f t="shared" si="2"/>
        <v>0</v>
      </c>
      <c r="O23" s="152"/>
      <c r="P23" s="152"/>
      <c r="Q23" s="156"/>
      <c r="R23" s="156"/>
      <c r="S23" s="157"/>
    </row>
    <row r="24" spans="1:29" ht="27.9" customHeight="1">
      <c r="A24" s="150"/>
      <c r="B24" s="151"/>
      <c r="C24" s="151"/>
      <c r="D24" s="151"/>
      <c r="E24" s="151"/>
      <c r="F24" s="151"/>
      <c r="G24" s="158"/>
      <c r="H24" s="158"/>
      <c r="I24" s="158"/>
      <c r="J24" s="96"/>
      <c r="K24" s="161"/>
      <c r="L24" s="161"/>
      <c r="M24" s="96"/>
      <c r="N24" s="152"/>
      <c r="O24" s="152"/>
      <c r="P24" s="152"/>
      <c r="Q24" s="156"/>
      <c r="R24" s="156"/>
      <c r="S24" s="157"/>
    </row>
    <row r="25" spans="1:29" ht="27.9" customHeight="1">
      <c r="A25" s="162" t="s">
        <v>70</v>
      </c>
      <c r="B25" s="163"/>
      <c r="C25" s="163"/>
      <c r="D25" s="163"/>
      <c r="E25" s="163"/>
      <c r="F25" s="163"/>
      <c r="G25" s="164" t="s">
        <v>61</v>
      </c>
      <c r="H25" s="164"/>
      <c r="I25" s="164"/>
      <c r="J25" s="96"/>
      <c r="K25" s="159" t="s">
        <v>62</v>
      </c>
      <c r="L25" s="160"/>
      <c r="M25" s="96"/>
      <c r="N25" s="152"/>
      <c r="O25" s="152"/>
      <c r="P25" s="152"/>
      <c r="Q25" s="156"/>
      <c r="R25" s="156"/>
      <c r="S25" s="157"/>
    </row>
    <row r="26" spans="1:29" ht="27.9" customHeight="1">
      <c r="A26" s="165" t="s">
        <v>71</v>
      </c>
      <c r="B26" s="166"/>
      <c r="C26" s="166"/>
      <c r="D26" s="166"/>
      <c r="E26" s="166"/>
      <c r="F26" s="166"/>
      <c r="G26" s="152">
        <v>22000</v>
      </c>
      <c r="H26" s="152"/>
      <c r="I26" s="152"/>
      <c r="J26" s="96" t="s">
        <v>65</v>
      </c>
      <c r="K26" s="167"/>
      <c r="L26" s="167"/>
      <c r="M26" s="96" t="s">
        <v>66</v>
      </c>
      <c r="N26" s="152">
        <f>G26*K26</f>
        <v>0</v>
      </c>
      <c r="O26" s="152"/>
      <c r="P26" s="152"/>
      <c r="Q26" s="156"/>
      <c r="R26" s="156"/>
      <c r="S26" s="157"/>
    </row>
    <row r="27" spans="1:29" ht="27.9" customHeight="1">
      <c r="A27" s="165" t="s">
        <v>72</v>
      </c>
      <c r="B27" s="166"/>
      <c r="C27" s="166"/>
      <c r="D27" s="166"/>
      <c r="E27" s="166"/>
      <c r="F27" s="166"/>
      <c r="G27" s="152">
        <v>29000</v>
      </c>
      <c r="H27" s="152"/>
      <c r="I27" s="152"/>
      <c r="J27" s="96" t="s">
        <v>65</v>
      </c>
      <c r="K27" s="167"/>
      <c r="L27" s="167"/>
      <c r="M27" s="96" t="s">
        <v>66</v>
      </c>
      <c r="N27" s="152">
        <f>G27*K27</f>
        <v>0</v>
      </c>
      <c r="O27" s="152"/>
      <c r="P27" s="152"/>
      <c r="Q27" s="156"/>
      <c r="R27" s="156"/>
      <c r="S27" s="157"/>
    </row>
    <row r="28" spans="1:29" ht="27.9" customHeight="1">
      <c r="A28" s="165" t="s">
        <v>73</v>
      </c>
      <c r="B28" s="166"/>
      <c r="C28" s="166"/>
      <c r="D28" s="166"/>
      <c r="E28" s="166"/>
      <c r="F28" s="166"/>
      <c r="G28" s="152">
        <v>26400</v>
      </c>
      <c r="H28" s="152"/>
      <c r="I28" s="152"/>
      <c r="J28" s="96" t="s">
        <v>65</v>
      </c>
      <c r="K28" s="167"/>
      <c r="L28" s="167"/>
      <c r="M28" s="96" t="s">
        <v>66</v>
      </c>
      <c r="N28" s="152">
        <f>G28*K28</f>
        <v>0</v>
      </c>
      <c r="O28" s="152"/>
      <c r="P28" s="152"/>
      <c r="Q28" s="156"/>
      <c r="R28" s="156"/>
      <c r="S28" s="157"/>
    </row>
    <row r="29" spans="1:29" ht="27.9" customHeight="1">
      <c r="A29" s="150"/>
      <c r="B29" s="151"/>
      <c r="C29" s="151"/>
      <c r="D29" s="151"/>
      <c r="E29" s="151"/>
      <c r="F29" s="151"/>
      <c r="G29" s="158"/>
      <c r="H29" s="158"/>
      <c r="I29" s="158"/>
      <c r="J29" s="96"/>
      <c r="K29" s="158"/>
      <c r="L29" s="158"/>
      <c r="M29" s="96"/>
      <c r="N29" s="152"/>
      <c r="O29" s="152"/>
      <c r="P29" s="152"/>
      <c r="Q29" s="156"/>
      <c r="R29" s="156"/>
      <c r="S29" s="157"/>
    </row>
    <row r="30" spans="1:29" ht="27.9" customHeight="1">
      <c r="A30" s="168" t="s">
        <v>74</v>
      </c>
      <c r="B30" s="169"/>
      <c r="C30" s="169"/>
      <c r="D30" s="169"/>
      <c r="E30" s="169"/>
      <c r="F30" s="170"/>
      <c r="G30" s="164" t="s">
        <v>61</v>
      </c>
      <c r="H30" s="164"/>
      <c r="I30" s="164"/>
      <c r="J30" s="96"/>
      <c r="K30" s="159" t="s">
        <v>62</v>
      </c>
      <c r="L30" s="160"/>
      <c r="M30" s="98"/>
      <c r="N30" s="152"/>
      <c r="O30" s="152"/>
      <c r="P30" s="152"/>
      <c r="Q30" s="164"/>
      <c r="R30" s="164"/>
      <c r="S30" s="171"/>
    </row>
    <row r="31" spans="1:29" ht="27.9" customHeight="1">
      <c r="A31" s="173"/>
      <c r="B31" s="174"/>
      <c r="C31" s="174"/>
      <c r="D31" s="174"/>
      <c r="E31" s="174"/>
      <c r="F31" s="175"/>
      <c r="G31" s="152"/>
      <c r="H31" s="152"/>
      <c r="I31" s="152"/>
      <c r="J31" s="96" t="s">
        <v>65</v>
      </c>
      <c r="K31" s="161"/>
      <c r="L31" s="161"/>
      <c r="M31" s="96" t="s">
        <v>66</v>
      </c>
      <c r="N31" s="152"/>
      <c r="O31" s="152"/>
      <c r="P31" s="152"/>
      <c r="Q31" s="156"/>
      <c r="R31" s="156"/>
      <c r="S31" s="157"/>
    </row>
    <row r="32" spans="1:29" ht="27.9" customHeight="1">
      <c r="A32" s="173"/>
      <c r="B32" s="174"/>
      <c r="C32" s="174"/>
      <c r="D32" s="174"/>
      <c r="E32" s="174"/>
      <c r="F32" s="175"/>
      <c r="G32" s="158"/>
      <c r="H32" s="158"/>
      <c r="I32" s="158"/>
      <c r="J32" s="96"/>
      <c r="K32" s="179"/>
      <c r="L32" s="179"/>
      <c r="M32" s="96"/>
      <c r="N32" s="152"/>
      <c r="O32" s="152"/>
      <c r="P32" s="152"/>
      <c r="Q32" s="156"/>
      <c r="R32" s="156"/>
      <c r="S32" s="157"/>
    </row>
    <row r="33" spans="1:20" ht="27.9" customHeight="1">
      <c r="A33" s="168" t="s">
        <v>75</v>
      </c>
      <c r="B33" s="169"/>
      <c r="C33" s="169"/>
      <c r="D33" s="169"/>
      <c r="E33" s="169"/>
      <c r="F33" s="170"/>
      <c r="G33" s="159"/>
      <c r="H33" s="172"/>
      <c r="I33" s="172"/>
      <c r="J33" s="172"/>
      <c r="K33" s="172"/>
      <c r="L33" s="160"/>
      <c r="M33" s="98"/>
      <c r="N33" s="152"/>
      <c r="O33" s="152"/>
      <c r="P33" s="152"/>
      <c r="Q33" s="164"/>
      <c r="R33" s="164"/>
      <c r="S33" s="171"/>
    </row>
    <row r="34" spans="1:20" ht="27.9" customHeight="1">
      <c r="A34" s="173"/>
      <c r="B34" s="174"/>
      <c r="C34" s="174"/>
      <c r="D34" s="174"/>
      <c r="E34" s="174"/>
      <c r="F34" s="175"/>
      <c r="G34" s="176"/>
      <c r="H34" s="177"/>
      <c r="I34" s="177"/>
      <c r="J34" s="177"/>
      <c r="K34" s="177"/>
      <c r="L34" s="178"/>
      <c r="M34" s="96" t="s">
        <v>66</v>
      </c>
      <c r="N34" s="152"/>
      <c r="O34" s="152"/>
      <c r="P34" s="152"/>
      <c r="Q34" s="156"/>
      <c r="R34" s="156"/>
      <c r="S34" s="157"/>
      <c r="T34" s="99"/>
    </row>
    <row r="35" spans="1:20" ht="27.9" customHeight="1">
      <c r="A35" s="173"/>
      <c r="B35" s="174"/>
      <c r="C35" s="174"/>
      <c r="D35" s="174"/>
      <c r="E35" s="174"/>
      <c r="F35" s="175"/>
      <c r="G35" s="176"/>
      <c r="H35" s="177"/>
      <c r="I35" s="177"/>
      <c r="J35" s="177"/>
      <c r="K35" s="177"/>
      <c r="L35" s="178"/>
      <c r="M35" s="96"/>
      <c r="N35" s="152"/>
      <c r="O35" s="152"/>
      <c r="P35" s="152"/>
      <c r="Q35" s="156"/>
      <c r="R35" s="156"/>
      <c r="S35" s="157"/>
      <c r="T35" s="99"/>
    </row>
    <row r="36" spans="1:20" ht="20.100000000000001" customHeight="1">
      <c r="A36" s="184" t="s">
        <v>76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 t="s">
        <v>66</v>
      </c>
      <c r="N36" s="187">
        <f>SUM(N13:P35)</f>
        <v>12020000</v>
      </c>
      <c r="O36" s="187"/>
      <c r="P36" s="187"/>
      <c r="Q36" s="156"/>
      <c r="R36" s="156"/>
      <c r="S36" s="157"/>
    </row>
    <row r="37" spans="1:20" ht="20.100000000000001" customHeight="1" thickBot="1">
      <c r="A37" s="185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8"/>
      <c r="O37" s="188"/>
      <c r="P37" s="188"/>
      <c r="Q37" s="189"/>
      <c r="R37" s="189"/>
      <c r="S37" s="190"/>
    </row>
    <row r="38" spans="1:20" ht="20.100000000000001" customHeight="1">
      <c r="A38" s="180" t="s">
        <v>77</v>
      </c>
      <c r="B38" s="180"/>
      <c r="C38" s="180"/>
      <c r="D38" s="180"/>
      <c r="E38" s="180"/>
      <c r="F38" s="180"/>
      <c r="G38" s="180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</row>
    <row r="39" spans="1:20" ht="20.100000000000001" customHeight="1">
      <c r="A39" s="181"/>
      <c r="B39" s="181"/>
      <c r="C39" s="181"/>
      <c r="D39" s="181"/>
      <c r="E39" s="181"/>
      <c r="F39" s="181"/>
      <c r="G39" s="181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</row>
  </sheetData>
  <mergeCells count="133">
    <mergeCell ref="A38:G39"/>
    <mergeCell ref="H38:S39"/>
    <mergeCell ref="A35:F35"/>
    <mergeCell ref="G35:L35"/>
    <mergeCell ref="N35:P35"/>
    <mergeCell ref="Q35:S35"/>
    <mergeCell ref="A36:L37"/>
    <mergeCell ref="M36:M37"/>
    <mergeCell ref="N36:P37"/>
    <mergeCell ref="Q36:S37"/>
    <mergeCell ref="A33:F33"/>
    <mergeCell ref="G33:L33"/>
    <mergeCell ref="N33:P33"/>
    <mergeCell ref="Q33:S33"/>
    <mergeCell ref="A34:F34"/>
    <mergeCell ref="G34:L34"/>
    <mergeCell ref="N34:P34"/>
    <mergeCell ref="Q34:S34"/>
    <mergeCell ref="A31:F31"/>
    <mergeCell ref="G31:I31"/>
    <mergeCell ref="K31:L31"/>
    <mergeCell ref="N31:P31"/>
    <mergeCell ref="Q31:S31"/>
    <mergeCell ref="A32:F32"/>
    <mergeCell ref="G32:I32"/>
    <mergeCell ref="K32:L32"/>
    <mergeCell ref="N32:P32"/>
    <mergeCell ref="Q32:S32"/>
    <mergeCell ref="A29:F29"/>
    <mergeCell ref="G29:I29"/>
    <mergeCell ref="K29:L29"/>
    <mergeCell ref="N29:P29"/>
    <mergeCell ref="Q29:S29"/>
    <mergeCell ref="A30:F30"/>
    <mergeCell ref="G30:I30"/>
    <mergeCell ref="K30:L30"/>
    <mergeCell ref="N30:P30"/>
    <mergeCell ref="Q30:S30"/>
    <mergeCell ref="A27:F27"/>
    <mergeCell ref="G27:I27"/>
    <mergeCell ref="K27:L27"/>
    <mergeCell ref="N27:P27"/>
    <mergeCell ref="Q27:S27"/>
    <mergeCell ref="A28:F28"/>
    <mergeCell ref="G28:I28"/>
    <mergeCell ref="K28:L28"/>
    <mergeCell ref="N28:P28"/>
    <mergeCell ref="Q28:S28"/>
    <mergeCell ref="A25:F25"/>
    <mergeCell ref="G25:I25"/>
    <mergeCell ref="K25:L25"/>
    <mergeCell ref="N25:P25"/>
    <mergeCell ref="Q25:S25"/>
    <mergeCell ref="A26:F26"/>
    <mergeCell ref="G26:I26"/>
    <mergeCell ref="K26:L26"/>
    <mergeCell ref="N26:P26"/>
    <mergeCell ref="Q26:S26"/>
    <mergeCell ref="A23:F23"/>
    <mergeCell ref="G23:I23"/>
    <mergeCell ref="K23:L23"/>
    <mergeCell ref="N23:P23"/>
    <mergeCell ref="Q23:S23"/>
    <mergeCell ref="A24:F24"/>
    <mergeCell ref="G24:I24"/>
    <mergeCell ref="K24:L24"/>
    <mergeCell ref="N24:P24"/>
    <mergeCell ref="Q24:S24"/>
    <mergeCell ref="A20:F20"/>
    <mergeCell ref="G20:I20"/>
    <mergeCell ref="K20:L20"/>
    <mergeCell ref="N20:P20"/>
    <mergeCell ref="Q20:S20"/>
    <mergeCell ref="A22:F22"/>
    <mergeCell ref="G22:I22"/>
    <mergeCell ref="K22:L22"/>
    <mergeCell ref="N22:P22"/>
    <mergeCell ref="Q22:S22"/>
    <mergeCell ref="A21:F21"/>
    <mergeCell ref="G21:I21"/>
    <mergeCell ref="K21:L21"/>
    <mergeCell ref="N21:P21"/>
    <mergeCell ref="Q21:S21"/>
    <mergeCell ref="A18:F18"/>
    <mergeCell ref="G18:I18"/>
    <mergeCell ref="K18:L18"/>
    <mergeCell ref="N18:P18"/>
    <mergeCell ref="Q18:S18"/>
    <mergeCell ref="A19:F19"/>
    <mergeCell ref="G19:I19"/>
    <mergeCell ref="K19:L19"/>
    <mergeCell ref="N19:P19"/>
    <mergeCell ref="Q19:S19"/>
    <mergeCell ref="A16:F16"/>
    <mergeCell ref="G16:I16"/>
    <mergeCell ref="K16:L16"/>
    <mergeCell ref="N16:P16"/>
    <mergeCell ref="Q16:S16"/>
    <mergeCell ref="A17:F17"/>
    <mergeCell ref="G17:I17"/>
    <mergeCell ref="K17:L17"/>
    <mergeCell ref="N17:P17"/>
    <mergeCell ref="Q17:S17"/>
    <mergeCell ref="A14:F14"/>
    <mergeCell ref="G14:I14"/>
    <mergeCell ref="K14:L14"/>
    <mergeCell ref="N14:P14"/>
    <mergeCell ref="Q14:S14"/>
    <mergeCell ref="A15:F15"/>
    <mergeCell ref="G15:I15"/>
    <mergeCell ref="K15:L15"/>
    <mergeCell ref="N15:P15"/>
    <mergeCell ref="Q15:S15"/>
    <mergeCell ref="A11:F12"/>
    <mergeCell ref="G11:M12"/>
    <mergeCell ref="N11:P12"/>
    <mergeCell ref="Q11:S12"/>
    <mergeCell ref="A13:F13"/>
    <mergeCell ref="G13:I13"/>
    <mergeCell ref="K13:L13"/>
    <mergeCell ref="N13:P13"/>
    <mergeCell ref="Q13:S13"/>
    <mergeCell ref="A6:C9"/>
    <mergeCell ref="D6:F9"/>
    <mergeCell ref="G6:I9"/>
    <mergeCell ref="Q6:S9"/>
    <mergeCell ref="A1:S3"/>
    <mergeCell ref="A4:C5"/>
    <mergeCell ref="D4:F5"/>
    <mergeCell ref="G4:I5"/>
    <mergeCell ref="J4:P5"/>
    <mergeCell ref="Q4:S5"/>
    <mergeCell ref="J6:P9"/>
  </mergeCells>
  <phoneticPr fontId="3" type="noConversion"/>
  <printOptions horizontalCentered="1" verticalCentered="1"/>
  <pageMargins left="0.31496062992125984" right="0.31496062992125984" top="0.27559055118110237" bottom="0.23622047244094491" header="0" footer="0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14"/>
  <sheetViews>
    <sheetView tabSelected="1" view="pageBreakPreview" topLeftCell="A7" zoomScaleNormal="100" zoomScaleSheetLayoutView="100" workbookViewId="0">
      <selection activeCell="AJ115" sqref="AJ115"/>
    </sheetView>
  </sheetViews>
  <sheetFormatPr defaultRowHeight="17.399999999999999"/>
  <cols>
    <col min="3" max="3" width="19.69921875" bestFit="1" customWidth="1"/>
    <col min="4" max="4" width="3.3984375" style="87" customWidth="1"/>
    <col min="5" max="9" width="3.3984375" customWidth="1"/>
    <col min="10" max="10" width="3.3984375" style="92" customWidth="1"/>
    <col min="11" max="11" width="3.3984375" style="87" customWidth="1"/>
    <col min="12" max="16" width="3.3984375" customWidth="1"/>
    <col min="17" max="17" width="3.3984375" style="92" customWidth="1"/>
    <col min="18" max="18" width="3.3984375" style="87" customWidth="1"/>
    <col min="19" max="23" width="3.3984375" customWidth="1"/>
    <col min="24" max="24" width="3.3984375" style="92" customWidth="1"/>
    <col min="25" max="25" width="3.3984375" style="87" customWidth="1"/>
    <col min="26" max="30" width="3.3984375" customWidth="1"/>
    <col min="31" max="31" width="3.3984375" style="92" customWidth="1"/>
    <col min="32" max="32" width="3.3984375" style="87" customWidth="1"/>
    <col min="33" max="34" width="3.3984375" customWidth="1"/>
    <col min="38" max="38" width="2.8984375" customWidth="1"/>
    <col min="40" max="40" width="9.8984375" bestFit="1" customWidth="1"/>
    <col min="42" max="42" width="10.8984375" bestFit="1" customWidth="1"/>
    <col min="43" max="43" width="13.69921875" bestFit="1" customWidth="1"/>
    <col min="44" max="44" width="10.3984375" bestFit="1" customWidth="1"/>
    <col min="46" max="46" width="11.09765625" bestFit="1" customWidth="1"/>
    <col min="50" max="50" width="9.8984375" bestFit="1" customWidth="1"/>
  </cols>
  <sheetData>
    <row r="1" spans="1:54" ht="17.399999999999999" customHeight="1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2" t="s">
        <v>80</v>
      </c>
      <c r="Z1" s="192"/>
      <c r="AA1" s="192"/>
      <c r="AB1" s="192" t="s">
        <v>81</v>
      </c>
      <c r="AC1" s="192"/>
      <c r="AD1" s="192"/>
      <c r="AE1" s="192" t="s">
        <v>82</v>
      </c>
      <c r="AF1" s="192"/>
      <c r="AG1" s="192"/>
      <c r="AH1" s="193" t="s">
        <v>83</v>
      </c>
      <c r="AI1" s="192"/>
      <c r="AJ1" s="193" t="s">
        <v>84</v>
      </c>
      <c r="AK1" s="192"/>
      <c r="AL1" s="1"/>
    </row>
    <row r="2" spans="1:54" ht="17.399999999999999" customHeight="1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"/>
    </row>
    <row r="3" spans="1:54" ht="17.399999999999999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2" t="s">
        <v>85</v>
      </c>
      <c r="Z3" s="192"/>
      <c r="AA3" s="192"/>
      <c r="AB3" s="193" t="s">
        <v>97</v>
      </c>
      <c r="AC3" s="192"/>
      <c r="AD3" s="192"/>
      <c r="AE3" s="194" t="s">
        <v>98</v>
      </c>
      <c r="AF3" s="195"/>
      <c r="AG3" s="195"/>
      <c r="AH3" s="192"/>
      <c r="AI3" s="192"/>
      <c r="AJ3" s="192"/>
      <c r="AK3" s="192"/>
      <c r="AL3" s="1"/>
    </row>
    <row r="4" spans="1:54" ht="17.399999999999999" customHeight="1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2"/>
      <c r="Z4" s="192"/>
      <c r="AA4" s="192"/>
      <c r="AB4" s="192"/>
      <c r="AC4" s="192"/>
      <c r="AD4" s="192"/>
      <c r="AE4" s="195"/>
      <c r="AF4" s="195"/>
      <c r="AG4" s="195"/>
      <c r="AH4" s="192"/>
      <c r="AI4" s="192"/>
      <c r="AJ4" s="192"/>
      <c r="AK4" s="192"/>
      <c r="AL4" s="2"/>
    </row>
    <row r="5" spans="1:54" ht="20.399999999999999">
      <c r="A5" s="196" t="s">
        <v>1</v>
      </c>
      <c r="B5" s="196" t="s">
        <v>2</v>
      </c>
      <c r="C5" s="196" t="s">
        <v>3</v>
      </c>
      <c r="D5" s="83">
        <v>25</v>
      </c>
      <c r="E5" s="3">
        <v>26</v>
      </c>
      <c r="F5" s="3">
        <v>27</v>
      </c>
      <c r="G5" s="3">
        <v>28</v>
      </c>
      <c r="H5" s="3">
        <v>29</v>
      </c>
      <c r="I5" s="3">
        <v>30</v>
      </c>
      <c r="J5" s="88">
        <v>31</v>
      </c>
      <c r="K5" s="83">
        <v>1</v>
      </c>
      <c r="L5" s="3">
        <v>2</v>
      </c>
      <c r="M5" s="3">
        <v>3</v>
      </c>
      <c r="N5" s="3">
        <v>4</v>
      </c>
      <c r="O5" s="3">
        <v>5</v>
      </c>
      <c r="P5" s="3">
        <v>6</v>
      </c>
      <c r="Q5" s="88">
        <v>7</v>
      </c>
      <c r="R5" s="83">
        <v>8</v>
      </c>
      <c r="S5" s="3">
        <v>9</v>
      </c>
      <c r="T5" s="3">
        <v>10</v>
      </c>
      <c r="U5" s="3">
        <v>11</v>
      </c>
      <c r="V5" s="3">
        <v>12</v>
      </c>
      <c r="W5" s="3">
        <v>13</v>
      </c>
      <c r="X5" s="88">
        <v>14</v>
      </c>
      <c r="Y5" s="83">
        <v>15</v>
      </c>
      <c r="Z5" s="4">
        <v>16</v>
      </c>
      <c r="AA5" s="4">
        <v>17</v>
      </c>
      <c r="AB5" s="4">
        <v>18</v>
      </c>
      <c r="AC5" s="3">
        <v>19</v>
      </c>
      <c r="AD5" s="3">
        <v>20</v>
      </c>
      <c r="AE5" s="88">
        <v>21</v>
      </c>
      <c r="AF5" s="83">
        <v>22</v>
      </c>
      <c r="AG5" s="3">
        <v>23</v>
      </c>
      <c r="AH5" s="3">
        <v>24</v>
      </c>
      <c r="AI5" s="196" t="s">
        <v>11</v>
      </c>
      <c r="AJ5" s="196" t="s">
        <v>12</v>
      </c>
      <c r="AK5" s="196" t="s">
        <v>13</v>
      </c>
      <c r="AL5" s="5"/>
      <c r="AM5" s="6" t="s">
        <v>14</v>
      </c>
      <c r="AN5" s="6" t="s">
        <v>51</v>
      </c>
      <c r="AO5" s="7" t="s">
        <v>15</v>
      </c>
      <c r="AP5" s="6">
        <v>22</v>
      </c>
      <c r="AQ5" s="6" t="s">
        <v>16</v>
      </c>
      <c r="AR5" s="6">
        <f>24-AP5</f>
        <v>2</v>
      </c>
      <c r="AS5" s="198" t="s">
        <v>17</v>
      </c>
      <c r="AT5" s="199"/>
      <c r="AU5" s="198" t="s">
        <v>18</v>
      </c>
      <c r="AV5" s="200"/>
      <c r="AW5" s="200"/>
      <c r="AX5" s="200"/>
      <c r="AY5" s="200"/>
      <c r="AZ5" s="200"/>
      <c r="BA5" s="200"/>
      <c r="BB5" s="199"/>
    </row>
    <row r="6" spans="1:54" ht="20.399999999999999">
      <c r="A6" s="197"/>
      <c r="B6" s="197"/>
      <c r="C6" s="197"/>
      <c r="D6" s="83" t="s">
        <v>49</v>
      </c>
      <c r="E6" s="3" t="s">
        <v>50</v>
      </c>
      <c r="F6" s="3" t="s">
        <v>9</v>
      </c>
      <c r="G6" s="3" t="s">
        <v>10</v>
      </c>
      <c r="H6" s="3" t="s">
        <v>4</v>
      </c>
      <c r="I6" s="3" t="s">
        <v>5</v>
      </c>
      <c r="J6" s="88" t="s">
        <v>6</v>
      </c>
      <c r="K6" s="83" t="s">
        <v>7</v>
      </c>
      <c r="L6" s="3" t="s">
        <v>8</v>
      </c>
      <c r="M6" s="3" t="s">
        <v>9</v>
      </c>
      <c r="N6" s="3" t="s">
        <v>10</v>
      </c>
      <c r="O6" s="3" t="s">
        <v>4</v>
      </c>
      <c r="P6" s="3" t="s">
        <v>5</v>
      </c>
      <c r="Q6" s="88" t="s">
        <v>6</v>
      </c>
      <c r="R6" s="83" t="s">
        <v>7</v>
      </c>
      <c r="S6" s="3" t="s">
        <v>8</v>
      </c>
      <c r="T6" s="3" t="s">
        <v>9</v>
      </c>
      <c r="U6" s="3" t="s">
        <v>10</v>
      </c>
      <c r="V6" s="3" t="s">
        <v>4</v>
      </c>
      <c r="W6" s="3" t="s">
        <v>5</v>
      </c>
      <c r="X6" s="88" t="s">
        <v>6</v>
      </c>
      <c r="Y6" s="83" t="s">
        <v>7</v>
      </c>
      <c r="Z6" s="4" t="s">
        <v>8</v>
      </c>
      <c r="AA6" s="4" t="s">
        <v>9</v>
      </c>
      <c r="AB6" s="4" t="s">
        <v>10</v>
      </c>
      <c r="AC6" s="3" t="s">
        <v>4</v>
      </c>
      <c r="AD6" s="3" t="s">
        <v>5</v>
      </c>
      <c r="AE6" s="88" t="s">
        <v>6</v>
      </c>
      <c r="AF6" s="83" t="s">
        <v>7</v>
      </c>
      <c r="AG6" s="3" t="s">
        <v>8</v>
      </c>
      <c r="AH6" s="3" t="s">
        <v>9</v>
      </c>
      <c r="AI6" s="197"/>
      <c r="AJ6" s="197"/>
      <c r="AK6" s="197"/>
      <c r="AL6" s="5"/>
      <c r="AM6" s="201" t="s">
        <v>19</v>
      </c>
      <c r="AN6" s="202"/>
      <c r="AO6" s="202"/>
      <c r="AP6" s="202"/>
      <c r="AQ6" s="202"/>
      <c r="AR6" s="202"/>
      <c r="AS6" s="202"/>
      <c r="AT6" s="203"/>
      <c r="AU6" s="204" t="s">
        <v>20</v>
      </c>
      <c r="AV6" s="205"/>
      <c r="AW6" s="205"/>
      <c r="AX6" s="205"/>
      <c r="AY6" s="205"/>
      <c r="AZ6" s="205"/>
      <c r="BA6" s="205"/>
      <c r="BB6" s="206"/>
    </row>
    <row r="7" spans="1:54" ht="21" thickBot="1">
      <c r="A7" s="207">
        <v>1</v>
      </c>
      <c r="B7" s="208" t="s">
        <v>93</v>
      </c>
      <c r="C7" s="8" t="s">
        <v>21</v>
      </c>
      <c r="D7" s="84"/>
      <c r="E7" s="10"/>
      <c r="F7" s="9"/>
      <c r="G7" s="9"/>
      <c r="H7" s="10"/>
      <c r="I7" s="9"/>
      <c r="J7" s="89"/>
      <c r="K7" s="84"/>
      <c r="L7" s="9"/>
      <c r="M7" s="9"/>
      <c r="N7" s="9"/>
      <c r="O7" s="9"/>
      <c r="P7" s="9"/>
      <c r="Q7" s="89"/>
      <c r="R7" s="84"/>
      <c r="S7" s="9"/>
      <c r="T7" s="9"/>
      <c r="U7" s="9"/>
      <c r="V7" s="9"/>
      <c r="W7" s="9"/>
      <c r="X7" s="89"/>
      <c r="Y7" s="84"/>
      <c r="Z7" s="84" t="s">
        <v>96</v>
      </c>
      <c r="AA7" s="84" t="s">
        <v>96</v>
      </c>
      <c r="AB7" s="84" t="s">
        <v>96</v>
      </c>
      <c r="AC7" s="9"/>
      <c r="AD7" s="9"/>
      <c r="AE7" s="89"/>
      <c r="AF7" s="84"/>
      <c r="AG7" s="9"/>
      <c r="AH7" s="9"/>
      <c r="AI7" s="8"/>
      <c r="AJ7" s="209" t="s">
        <v>22</v>
      </c>
      <c r="AK7" s="11"/>
      <c r="AL7" s="5"/>
      <c r="AM7" s="12" t="s">
        <v>23</v>
      </c>
      <c r="AN7" s="13" t="s">
        <v>24</v>
      </c>
      <c r="AO7" s="13" t="s">
        <v>25</v>
      </c>
      <c r="AP7" s="14" t="s">
        <v>11</v>
      </c>
      <c r="AQ7" s="15" t="s">
        <v>23</v>
      </c>
      <c r="AR7" s="13" t="s">
        <v>24</v>
      </c>
      <c r="AS7" s="13" t="s">
        <v>25</v>
      </c>
      <c r="AT7" s="14" t="s">
        <v>11</v>
      </c>
      <c r="AU7" s="16" t="s">
        <v>23</v>
      </c>
      <c r="AV7" s="17" t="s">
        <v>24</v>
      </c>
      <c r="AW7" s="17" t="s">
        <v>25</v>
      </c>
      <c r="AX7" s="18" t="s">
        <v>11</v>
      </c>
      <c r="AY7" s="19" t="s">
        <v>23</v>
      </c>
      <c r="AZ7" s="17" t="s">
        <v>24</v>
      </c>
      <c r="BA7" s="17" t="s">
        <v>25</v>
      </c>
      <c r="BB7" s="18" t="s">
        <v>11</v>
      </c>
    </row>
    <row r="8" spans="1:54">
      <c r="A8" s="207"/>
      <c r="B8" s="208"/>
      <c r="C8" s="20" t="s">
        <v>26</v>
      </c>
      <c r="D8" s="85"/>
      <c r="E8" s="21">
        <v>1</v>
      </c>
      <c r="F8" s="21">
        <v>1</v>
      </c>
      <c r="G8" s="21">
        <v>1</v>
      </c>
      <c r="H8" s="21">
        <v>1</v>
      </c>
      <c r="I8" s="21">
        <v>1</v>
      </c>
      <c r="J8" s="90"/>
      <c r="K8" s="85"/>
      <c r="L8" s="21">
        <v>1</v>
      </c>
      <c r="M8" s="21">
        <v>1</v>
      </c>
      <c r="N8" s="21">
        <v>1</v>
      </c>
      <c r="O8" s="21">
        <v>1</v>
      </c>
      <c r="P8" s="21">
        <v>1</v>
      </c>
      <c r="Q8" s="90"/>
      <c r="R8" s="85"/>
      <c r="S8" s="21">
        <v>1</v>
      </c>
      <c r="T8" s="21">
        <v>1</v>
      </c>
      <c r="U8" s="21">
        <v>1</v>
      </c>
      <c r="V8" s="21">
        <v>1</v>
      </c>
      <c r="W8" s="21">
        <v>1</v>
      </c>
      <c r="X8" s="90"/>
      <c r="Y8" s="85"/>
      <c r="Z8" s="21">
        <v>1</v>
      </c>
      <c r="AA8" s="21">
        <v>1</v>
      </c>
      <c r="AB8" s="21">
        <v>1</v>
      </c>
      <c r="AC8" s="21">
        <v>1</v>
      </c>
      <c r="AD8" s="21">
        <v>1</v>
      </c>
      <c r="AE8" s="90"/>
      <c r="AF8" s="85"/>
      <c r="AG8" s="21">
        <v>1</v>
      </c>
      <c r="AH8" s="22">
        <v>1</v>
      </c>
      <c r="AI8" s="23">
        <f t="shared" ref="AI8:AI15" si="0">SUM(D8:AH8)</f>
        <v>22</v>
      </c>
      <c r="AJ8" s="209"/>
      <c r="AK8" s="24"/>
      <c r="AL8" s="5"/>
      <c r="AM8" s="25" t="s">
        <v>27</v>
      </c>
      <c r="AN8" s="26">
        <v>4140000</v>
      </c>
      <c r="AO8" s="27" t="str">
        <f>IF(AI8&gt;=AP5,"1")</f>
        <v>1</v>
      </c>
      <c r="AP8" s="28">
        <f>AN8*AO8</f>
        <v>4140000</v>
      </c>
      <c r="AQ8" s="29" t="s">
        <v>28</v>
      </c>
      <c r="AR8" s="26" t="b">
        <f>IF((AJ7="만근"),IF(AI8&lt;AP5,AN8-AT9))</f>
        <v>0</v>
      </c>
      <c r="AS8" s="27"/>
      <c r="AT8" s="28" t="b">
        <f>AR8</f>
        <v>0</v>
      </c>
      <c r="AU8" s="30" t="s">
        <v>15</v>
      </c>
      <c r="AV8" s="31">
        <v>170000</v>
      </c>
      <c r="AW8" s="32" t="b">
        <f>IF(AJ7="일할",AI8)</f>
        <v>0</v>
      </c>
      <c r="AX8" s="33">
        <f>AV8*AW8</f>
        <v>0</v>
      </c>
      <c r="AY8" s="34" t="s">
        <v>29</v>
      </c>
      <c r="AZ8" s="31">
        <v>204000</v>
      </c>
      <c r="BA8" s="32" t="b">
        <f>IF(AJ7="일할",AI13)</f>
        <v>0</v>
      </c>
      <c r="BB8" s="35">
        <f>AZ8*BA8</f>
        <v>0</v>
      </c>
    </row>
    <row r="9" spans="1:54">
      <c r="A9" s="207"/>
      <c r="B9" s="208"/>
      <c r="C9" s="20" t="s">
        <v>30</v>
      </c>
      <c r="D9" s="85"/>
      <c r="E9" s="21"/>
      <c r="F9" s="21"/>
      <c r="G9" s="21"/>
      <c r="H9" s="21"/>
      <c r="I9" s="21"/>
      <c r="J9" s="90">
        <v>1</v>
      </c>
      <c r="K9" s="85"/>
      <c r="L9" s="21"/>
      <c r="M9" s="21"/>
      <c r="N9" s="21"/>
      <c r="O9" s="21"/>
      <c r="P9" s="21"/>
      <c r="Q9" s="90">
        <v>1</v>
      </c>
      <c r="R9" s="85"/>
      <c r="S9" s="21"/>
      <c r="T9" s="21"/>
      <c r="U9" s="21"/>
      <c r="V9" s="21"/>
      <c r="W9" s="21"/>
      <c r="X9" s="90"/>
      <c r="Y9" s="85"/>
      <c r="Z9" s="21"/>
      <c r="AA9" s="21"/>
      <c r="AB9" s="21"/>
      <c r="AC9" s="21"/>
      <c r="AD9" s="21"/>
      <c r="AE9" s="90"/>
      <c r="AF9" s="85"/>
      <c r="AG9" s="21"/>
      <c r="AH9" s="36"/>
      <c r="AI9" s="23">
        <f t="shared" si="0"/>
        <v>2</v>
      </c>
      <c r="AJ9" s="209"/>
      <c r="AK9" s="24"/>
      <c r="AL9" s="5"/>
      <c r="AM9" s="37" t="s">
        <v>31</v>
      </c>
      <c r="AN9" s="38">
        <v>200000</v>
      </c>
      <c r="AO9" s="39">
        <f>IF(AI8&gt;=AP5,AI9-AR5)</f>
        <v>0</v>
      </c>
      <c r="AP9" s="40">
        <f t="shared" ref="AP9:AP12" si="1">AN9*AO9</f>
        <v>0</v>
      </c>
      <c r="AQ9" s="41" t="s">
        <v>32</v>
      </c>
      <c r="AR9" s="42">
        <v>170000</v>
      </c>
      <c r="AS9" s="43">
        <f>AP5-AI8</f>
        <v>0</v>
      </c>
      <c r="AT9" s="44">
        <f>AR9*AS9</f>
        <v>0</v>
      </c>
      <c r="AU9" s="45" t="s">
        <v>30</v>
      </c>
      <c r="AV9" s="46">
        <v>200000</v>
      </c>
      <c r="AW9" s="47" t="b">
        <f>IF(AJ7="일할",AI9)</f>
        <v>0</v>
      </c>
      <c r="AX9" s="48">
        <f t="shared" ref="AX9:AX12" si="2">AV9*AW9</f>
        <v>0</v>
      </c>
      <c r="AY9" s="49" t="s">
        <v>33</v>
      </c>
      <c r="AZ9" s="50">
        <v>240000</v>
      </c>
      <c r="BA9" s="51" t="b">
        <f>IF(AJ7="일할",AI14)</f>
        <v>0</v>
      </c>
      <c r="BB9" s="52">
        <f>AZ9*BA9</f>
        <v>0</v>
      </c>
    </row>
    <row r="10" spans="1:54">
      <c r="A10" s="207"/>
      <c r="B10" s="208"/>
      <c r="C10" s="20" t="s">
        <v>34</v>
      </c>
      <c r="D10" s="85"/>
      <c r="E10" s="21"/>
      <c r="F10" s="21"/>
      <c r="G10" s="21"/>
      <c r="H10" s="21"/>
      <c r="I10" s="21"/>
      <c r="J10" s="90"/>
      <c r="K10" s="85"/>
      <c r="L10" s="21"/>
      <c r="M10" s="21"/>
      <c r="N10" s="21"/>
      <c r="O10" s="21"/>
      <c r="P10" s="21"/>
      <c r="Q10" s="90"/>
      <c r="R10" s="85"/>
      <c r="S10" s="21"/>
      <c r="T10" s="21"/>
      <c r="U10" s="21"/>
      <c r="V10" s="21"/>
      <c r="W10" s="21"/>
      <c r="X10" s="90"/>
      <c r="Y10" s="85"/>
      <c r="Z10" s="21"/>
      <c r="AA10" s="21"/>
      <c r="AB10" s="21"/>
      <c r="AC10" s="21"/>
      <c r="AD10" s="21"/>
      <c r="AE10" s="90"/>
      <c r="AF10" s="85"/>
      <c r="AG10" s="21"/>
      <c r="AH10" s="36"/>
      <c r="AI10" s="23">
        <f t="shared" si="0"/>
        <v>0</v>
      </c>
      <c r="AJ10" s="209"/>
      <c r="AK10" s="24"/>
      <c r="AL10" s="5"/>
      <c r="AM10" s="53" t="s">
        <v>35</v>
      </c>
      <c r="AN10" s="38">
        <v>22000</v>
      </c>
      <c r="AO10" s="39">
        <f>IF(AJ7="만근",AI11)</f>
        <v>0</v>
      </c>
      <c r="AP10" s="54">
        <f t="shared" si="1"/>
        <v>0</v>
      </c>
      <c r="AQ10" s="55" t="s">
        <v>36</v>
      </c>
      <c r="AR10" s="56">
        <f>IF(AJ7="만근",200000)</f>
        <v>200000</v>
      </c>
      <c r="AS10" s="57" t="b">
        <f>IF(AI8&lt;AP5,AI9-AR5)</f>
        <v>0</v>
      </c>
      <c r="AT10" s="58">
        <f>AR10*AS10</f>
        <v>0</v>
      </c>
      <c r="AU10" s="59" t="s">
        <v>37</v>
      </c>
      <c r="AV10" s="46">
        <v>22000</v>
      </c>
      <c r="AW10" s="51" t="b">
        <f>IF(AJ7="일할",AI11)</f>
        <v>0</v>
      </c>
      <c r="AX10" s="60">
        <f t="shared" si="2"/>
        <v>0</v>
      </c>
      <c r="AY10" s="101" t="s">
        <v>86</v>
      </c>
      <c r="AZ10" s="102">
        <v>60000</v>
      </c>
      <c r="BA10" s="47" t="b">
        <f>IF(AJ7="일할",AI10)</f>
        <v>0</v>
      </c>
      <c r="BB10" s="52">
        <f>AZ10*BA10</f>
        <v>0</v>
      </c>
    </row>
    <row r="11" spans="1:54" ht="18" thickBot="1">
      <c r="A11" s="207"/>
      <c r="B11" s="208"/>
      <c r="C11" s="20" t="s">
        <v>38</v>
      </c>
      <c r="D11" s="85"/>
      <c r="E11" s="21"/>
      <c r="F11" s="21"/>
      <c r="G11" s="21"/>
      <c r="H11" s="21"/>
      <c r="I11" s="21"/>
      <c r="J11" s="90"/>
      <c r="K11" s="85"/>
      <c r="L11" s="21"/>
      <c r="M11" s="21"/>
      <c r="N11" s="21"/>
      <c r="O11" s="21"/>
      <c r="P11" s="21"/>
      <c r="Q11" s="90"/>
      <c r="R11" s="85"/>
      <c r="S11" s="21"/>
      <c r="T11" s="21"/>
      <c r="U11" s="21"/>
      <c r="V11" s="21"/>
      <c r="W11" s="21"/>
      <c r="X11" s="90"/>
      <c r="Y11" s="85"/>
      <c r="Z11" s="21"/>
      <c r="AA11" s="21"/>
      <c r="AB11" s="21"/>
      <c r="AC11" s="21"/>
      <c r="AD11" s="21"/>
      <c r="AE11" s="90"/>
      <c r="AF11" s="85"/>
      <c r="AG11" s="21"/>
      <c r="AH11" s="22"/>
      <c r="AI11" s="23">
        <f t="shared" si="0"/>
        <v>0</v>
      </c>
      <c r="AJ11" s="209"/>
      <c r="AK11" s="24"/>
      <c r="AL11" s="5"/>
      <c r="AM11" s="53" t="s">
        <v>39</v>
      </c>
      <c r="AN11" s="38">
        <v>29000</v>
      </c>
      <c r="AO11" s="39" t="b">
        <f>IF(AI12="만근",AI12)</f>
        <v>0</v>
      </c>
      <c r="AP11" s="40">
        <f t="shared" si="1"/>
        <v>0</v>
      </c>
      <c r="AQ11" s="61"/>
      <c r="AR11" s="62"/>
      <c r="AS11" s="63"/>
      <c r="AT11" s="64"/>
      <c r="AU11" s="59" t="s">
        <v>40</v>
      </c>
      <c r="AV11" s="46">
        <v>29000</v>
      </c>
      <c r="AW11" s="65" t="b">
        <f>IF(AJ7="일할",AI12)</f>
        <v>0</v>
      </c>
      <c r="AX11" s="48">
        <f t="shared" si="2"/>
        <v>0</v>
      </c>
      <c r="AY11" s="66"/>
      <c r="AZ11" s="67"/>
      <c r="BA11" s="68"/>
      <c r="BB11" s="69"/>
    </row>
    <row r="12" spans="1:54" ht="21" thickBot="1">
      <c r="A12" s="207"/>
      <c r="B12" s="208"/>
      <c r="C12" s="20" t="s">
        <v>41</v>
      </c>
      <c r="D12" s="86"/>
      <c r="E12" s="70"/>
      <c r="F12" s="70"/>
      <c r="G12" s="70"/>
      <c r="H12" s="70"/>
      <c r="I12" s="71"/>
      <c r="J12" s="91"/>
      <c r="K12" s="86"/>
      <c r="L12" s="70"/>
      <c r="M12" s="70"/>
      <c r="N12" s="70"/>
      <c r="O12" s="70"/>
      <c r="P12" s="70"/>
      <c r="Q12" s="91"/>
      <c r="R12" s="86"/>
      <c r="S12" s="70"/>
      <c r="T12" s="70"/>
      <c r="U12" s="70"/>
      <c r="V12" s="70"/>
      <c r="W12" s="70"/>
      <c r="X12" s="91"/>
      <c r="Y12" s="86"/>
      <c r="Z12" s="70"/>
      <c r="AA12" s="70"/>
      <c r="AB12" s="70"/>
      <c r="AC12" s="70"/>
      <c r="AD12" s="70"/>
      <c r="AE12" s="93"/>
      <c r="AF12" s="86"/>
      <c r="AG12" s="70"/>
      <c r="AH12" s="70"/>
      <c r="AI12" s="23">
        <f t="shared" si="0"/>
        <v>0</v>
      </c>
      <c r="AJ12" s="209"/>
      <c r="AK12" s="24"/>
      <c r="AL12" s="5"/>
      <c r="AM12" s="72" t="s">
        <v>42</v>
      </c>
      <c r="AN12" s="73">
        <v>60000</v>
      </c>
      <c r="AO12" s="74">
        <f>IF(AJ7="만근",AI10)</f>
        <v>0</v>
      </c>
      <c r="AP12" s="75">
        <f t="shared" si="1"/>
        <v>0</v>
      </c>
      <c r="AQ12" s="76" t="s">
        <v>43</v>
      </c>
      <c r="AR12" s="210">
        <f>SUM(AP8+AP9+AP10+AP11+AP12+AT8+AT10)</f>
        <v>4140000</v>
      </c>
      <c r="AS12" s="211"/>
      <c r="AT12" s="212"/>
      <c r="AU12" s="77" t="s">
        <v>44</v>
      </c>
      <c r="AV12" s="78">
        <v>26400</v>
      </c>
      <c r="AW12" s="79" t="b">
        <f>IF(AJ7="일할",AI15)</f>
        <v>0</v>
      </c>
      <c r="AX12" s="80">
        <f t="shared" si="2"/>
        <v>0</v>
      </c>
      <c r="AY12" s="81" t="s">
        <v>45</v>
      </c>
      <c r="AZ12" s="213">
        <f>AX8+AX9+AX10+AX11+AX12+BB8+BB9+BB10</f>
        <v>0</v>
      </c>
      <c r="BA12" s="213"/>
      <c r="BB12" s="214"/>
    </row>
    <row r="13" spans="1:54">
      <c r="A13" s="207"/>
      <c r="B13" s="208"/>
      <c r="C13" s="20" t="s">
        <v>46</v>
      </c>
      <c r="D13" s="86"/>
      <c r="E13" s="70"/>
      <c r="F13" s="70"/>
      <c r="G13" s="70"/>
      <c r="H13" s="70"/>
      <c r="I13" s="70"/>
      <c r="J13" s="91"/>
      <c r="K13" s="86"/>
      <c r="L13" s="70"/>
      <c r="M13" s="70"/>
      <c r="N13" s="70"/>
      <c r="O13" s="22"/>
      <c r="P13" s="70"/>
      <c r="Q13" s="91"/>
      <c r="R13" s="86"/>
      <c r="S13" s="70"/>
      <c r="T13" s="70"/>
      <c r="U13" s="22"/>
      <c r="V13" s="70"/>
      <c r="W13" s="70"/>
      <c r="X13" s="91"/>
      <c r="Y13" s="86"/>
      <c r="Z13" s="70"/>
      <c r="AA13" s="70"/>
      <c r="AB13" s="70"/>
      <c r="AC13" s="70"/>
      <c r="AD13" s="70"/>
      <c r="AE13" s="91"/>
      <c r="AF13" s="86"/>
      <c r="AG13" s="70"/>
      <c r="AH13" s="70"/>
      <c r="AI13" s="23">
        <f t="shared" si="0"/>
        <v>0</v>
      </c>
      <c r="AJ13" s="209"/>
      <c r="AK13" s="24"/>
      <c r="AL13" s="5"/>
    </row>
    <row r="14" spans="1:54">
      <c r="A14" s="207"/>
      <c r="B14" s="208"/>
      <c r="C14" s="20" t="s">
        <v>47</v>
      </c>
      <c r="D14" s="86"/>
      <c r="E14" s="70"/>
      <c r="F14" s="70"/>
      <c r="G14" s="70"/>
      <c r="H14" s="70"/>
      <c r="I14" s="70"/>
      <c r="J14" s="91"/>
      <c r="K14" s="86"/>
      <c r="L14" s="70"/>
      <c r="M14" s="70"/>
      <c r="N14" s="70"/>
      <c r="O14" s="22"/>
      <c r="P14" s="70"/>
      <c r="Q14" s="91"/>
      <c r="R14" s="86"/>
      <c r="S14" s="70"/>
      <c r="T14" s="70"/>
      <c r="U14" s="22"/>
      <c r="V14" s="70"/>
      <c r="W14" s="70"/>
      <c r="X14" s="91"/>
      <c r="Y14" s="86"/>
      <c r="Z14" s="70"/>
      <c r="AA14" s="70"/>
      <c r="AB14" s="70"/>
      <c r="AC14" s="70"/>
      <c r="AD14" s="70"/>
      <c r="AE14" s="91"/>
      <c r="AF14" s="86"/>
      <c r="AG14" s="70"/>
      <c r="AH14" s="70"/>
      <c r="AI14" s="23">
        <f t="shared" si="0"/>
        <v>0</v>
      </c>
      <c r="AJ14" s="209"/>
      <c r="AK14" s="24"/>
      <c r="AL14" s="5"/>
    </row>
    <row r="15" spans="1:54">
      <c r="A15" s="207"/>
      <c r="B15" s="208"/>
      <c r="C15" s="20" t="s">
        <v>48</v>
      </c>
      <c r="D15" s="86"/>
      <c r="E15" s="70"/>
      <c r="F15" s="70"/>
      <c r="G15" s="70"/>
      <c r="H15" s="70"/>
      <c r="I15" s="70"/>
      <c r="J15" s="91"/>
      <c r="K15" s="86"/>
      <c r="L15" s="70"/>
      <c r="M15" s="70"/>
      <c r="N15" s="70"/>
      <c r="O15" s="22"/>
      <c r="P15" s="70"/>
      <c r="Q15" s="91"/>
      <c r="R15" s="86"/>
      <c r="S15" s="70"/>
      <c r="T15" s="70"/>
      <c r="U15" s="22"/>
      <c r="V15" s="70"/>
      <c r="W15" s="70"/>
      <c r="X15" s="91"/>
      <c r="Y15" s="86"/>
      <c r="Z15" s="70"/>
      <c r="AA15" s="70"/>
      <c r="AB15" s="70"/>
      <c r="AC15" s="70"/>
      <c r="AD15" s="70"/>
      <c r="AE15" s="91"/>
      <c r="AF15" s="86"/>
      <c r="AG15" s="70"/>
      <c r="AH15" s="70"/>
      <c r="AI15" s="23">
        <f t="shared" si="0"/>
        <v>0</v>
      </c>
      <c r="AJ15" s="209"/>
      <c r="AK15" s="24"/>
      <c r="AL15" s="5"/>
    </row>
    <row r="16" spans="1:54" ht="20.399999999999999">
      <c r="A16" s="196" t="s">
        <v>1</v>
      </c>
      <c r="B16" s="196" t="s">
        <v>2</v>
      </c>
      <c r="C16" s="196" t="s">
        <v>3</v>
      </c>
      <c r="D16" s="4">
        <f>D5</f>
        <v>25</v>
      </c>
      <c r="E16" s="3">
        <f t="shared" ref="E16:AH16" si="3">E5</f>
        <v>26</v>
      </c>
      <c r="F16" s="3">
        <f t="shared" si="3"/>
        <v>27</v>
      </c>
      <c r="G16" s="3">
        <f t="shared" si="3"/>
        <v>28</v>
      </c>
      <c r="H16" s="3">
        <f t="shared" si="3"/>
        <v>29</v>
      </c>
      <c r="I16" s="3">
        <f t="shared" si="3"/>
        <v>30</v>
      </c>
      <c r="J16" s="82">
        <f t="shared" si="3"/>
        <v>31</v>
      </c>
      <c r="K16" s="4">
        <f t="shared" si="3"/>
        <v>1</v>
      </c>
      <c r="L16" s="3">
        <f t="shared" si="3"/>
        <v>2</v>
      </c>
      <c r="M16" s="3">
        <f t="shared" si="3"/>
        <v>3</v>
      </c>
      <c r="N16" s="3">
        <f t="shared" si="3"/>
        <v>4</v>
      </c>
      <c r="O16" s="3">
        <f t="shared" si="3"/>
        <v>5</v>
      </c>
      <c r="P16" s="3">
        <f t="shared" si="3"/>
        <v>6</v>
      </c>
      <c r="Q16" s="82">
        <f t="shared" si="3"/>
        <v>7</v>
      </c>
      <c r="R16" s="4">
        <f t="shared" si="3"/>
        <v>8</v>
      </c>
      <c r="S16" s="3">
        <f t="shared" si="3"/>
        <v>9</v>
      </c>
      <c r="T16" s="3">
        <f t="shared" si="3"/>
        <v>10</v>
      </c>
      <c r="U16" s="3">
        <f t="shared" si="3"/>
        <v>11</v>
      </c>
      <c r="V16" s="3">
        <f t="shared" si="3"/>
        <v>12</v>
      </c>
      <c r="W16" s="3">
        <f t="shared" si="3"/>
        <v>13</v>
      </c>
      <c r="X16" s="82">
        <f t="shared" si="3"/>
        <v>14</v>
      </c>
      <c r="Y16" s="4">
        <f t="shared" si="3"/>
        <v>15</v>
      </c>
      <c r="Z16" s="4">
        <f t="shared" si="3"/>
        <v>16</v>
      </c>
      <c r="AA16" s="4">
        <f t="shared" si="3"/>
        <v>17</v>
      </c>
      <c r="AB16" s="4">
        <f t="shared" si="3"/>
        <v>18</v>
      </c>
      <c r="AC16" s="3">
        <f t="shared" si="3"/>
        <v>19</v>
      </c>
      <c r="AD16" s="3">
        <f t="shared" si="3"/>
        <v>20</v>
      </c>
      <c r="AE16" s="82">
        <f t="shared" si="3"/>
        <v>21</v>
      </c>
      <c r="AF16" s="4">
        <f t="shared" si="3"/>
        <v>22</v>
      </c>
      <c r="AG16" s="3">
        <f t="shared" si="3"/>
        <v>23</v>
      </c>
      <c r="AH16" s="3">
        <f t="shared" si="3"/>
        <v>24</v>
      </c>
      <c r="AI16" s="196" t="s">
        <v>11</v>
      </c>
      <c r="AJ16" s="196" t="s">
        <v>12</v>
      </c>
      <c r="AK16" s="196" t="s">
        <v>13</v>
      </c>
      <c r="AL16" s="5"/>
      <c r="AM16" s="6" t="s">
        <v>14</v>
      </c>
      <c r="AN16" s="6" t="s">
        <v>51</v>
      </c>
      <c r="AO16" s="7" t="s">
        <v>15</v>
      </c>
      <c r="AP16" s="6">
        <v>22</v>
      </c>
      <c r="AQ16" s="6" t="s">
        <v>16</v>
      </c>
      <c r="AR16" s="6">
        <f>24-AP16</f>
        <v>2</v>
      </c>
      <c r="AS16" s="198" t="s">
        <v>17</v>
      </c>
      <c r="AT16" s="199"/>
      <c r="AU16" s="198" t="s">
        <v>18</v>
      </c>
      <c r="AV16" s="200"/>
      <c r="AW16" s="200"/>
      <c r="AX16" s="200"/>
      <c r="AY16" s="200"/>
      <c r="AZ16" s="200"/>
      <c r="BA16" s="200"/>
      <c r="BB16" s="199"/>
    </row>
    <row r="17" spans="1:54" ht="20.399999999999999">
      <c r="A17" s="197"/>
      <c r="B17" s="197"/>
      <c r="C17" s="197"/>
      <c r="D17" s="4" t="str">
        <f>D6</f>
        <v>일</v>
      </c>
      <c r="E17" s="3" t="str">
        <f t="shared" ref="E17:AH17" si="4">E6</f>
        <v>월</v>
      </c>
      <c r="F17" s="3" t="str">
        <f t="shared" si="4"/>
        <v>화</v>
      </c>
      <c r="G17" s="3" t="str">
        <f t="shared" si="4"/>
        <v>수</v>
      </c>
      <c r="H17" s="3" t="str">
        <f t="shared" si="4"/>
        <v>목</v>
      </c>
      <c r="I17" s="3" t="str">
        <f t="shared" si="4"/>
        <v>금</v>
      </c>
      <c r="J17" s="82" t="str">
        <f t="shared" si="4"/>
        <v>토</v>
      </c>
      <c r="K17" s="4" t="str">
        <f t="shared" si="4"/>
        <v>일</v>
      </c>
      <c r="L17" s="3" t="str">
        <f t="shared" si="4"/>
        <v>월</v>
      </c>
      <c r="M17" s="3" t="str">
        <f t="shared" si="4"/>
        <v>화</v>
      </c>
      <c r="N17" s="3" t="str">
        <f t="shared" si="4"/>
        <v>수</v>
      </c>
      <c r="O17" s="3" t="str">
        <f t="shared" si="4"/>
        <v>목</v>
      </c>
      <c r="P17" s="3" t="str">
        <f t="shared" si="4"/>
        <v>금</v>
      </c>
      <c r="Q17" s="82" t="str">
        <f t="shared" si="4"/>
        <v>토</v>
      </c>
      <c r="R17" s="4" t="str">
        <f t="shared" si="4"/>
        <v>일</v>
      </c>
      <c r="S17" s="3" t="str">
        <f t="shared" si="4"/>
        <v>월</v>
      </c>
      <c r="T17" s="3" t="str">
        <f t="shared" si="4"/>
        <v>화</v>
      </c>
      <c r="U17" s="3" t="str">
        <f t="shared" si="4"/>
        <v>수</v>
      </c>
      <c r="V17" s="3" t="str">
        <f t="shared" si="4"/>
        <v>목</v>
      </c>
      <c r="W17" s="3" t="str">
        <f t="shared" si="4"/>
        <v>금</v>
      </c>
      <c r="X17" s="82" t="str">
        <f t="shared" si="4"/>
        <v>토</v>
      </c>
      <c r="Y17" s="4" t="str">
        <f t="shared" si="4"/>
        <v>일</v>
      </c>
      <c r="Z17" s="4" t="str">
        <f t="shared" si="4"/>
        <v>월</v>
      </c>
      <c r="AA17" s="4" t="str">
        <f t="shared" si="4"/>
        <v>화</v>
      </c>
      <c r="AB17" s="4" t="str">
        <f t="shared" si="4"/>
        <v>수</v>
      </c>
      <c r="AC17" s="3" t="str">
        <f t="shared" si="4"/>
        <v>목</v>
      </c>
      <c r="AD17" s="3" t="str">
        <f t="shared" si="4"/>
        <v>금</v>
      </c>
      <c r="AE17" s="82" t="str">
        <f t="shared" si="4"/>
        <v>토</v>
      </c>
      <c r="AF17" s="4" t="str">
        <f t="shared" si="4"/>
        <v>일</v>
      </c>
      <c r="AG17" s="3" t="str">
        <f t="shared" si="4"/>
        <v>월</v>
      </c>
      <c r="AH17" s="3" t="str">
        <f t="shared" si="4"/>
        <v>화</v>
      </c>
      <c r="AI17" s="197"/>
      <c r="AJ17" s="197"/>
      <c r="AK17" s="197"/>
      <c r="AL17" s="5"/>
      <c r="AM17" s="201" t="s">
        <v>19</v>
      </c>
      <c r="AN17" s="202"/>
      <c r="AO17" s="202"/>
      <c r="AP17" s="202"/>
      <c r="AQ17" s="202"/>
      <c r="AR17" s="202"/>
      <c r="AS17" s="202"/>
      <c r="AT17" s="203"/>
      <c r="AU17" s="204" t="s">
        <v>20</v>
      </c>
      <c r="AV17" s="205"/>
      <c r="AW17" s="205"/>
      <c r="AX17" s="205"/>
      <c r="AY17" s="205"/>
      <c r="AZ17" s="205"/>
      <c r="BA17" s="205"/>
      <c r="BB17" s="206"/>
    </row>
    <row r="18" spans="1:54" ht="21" thickBot="1">
      <c r="A18" s="207">
        <v>2</v>
      </c>
      <c r="B18" s="208" t="s">
        <v>94</v>
      </c>
      <c r="C18" s="8" t="s">
        <v>21</v>
      </c>
      <c r="D18" s="84"/>
      <c r="E18" s="10"/>
      <c r="F18" s="9"/>
      <c r="G18" s="9"/>
      <c r="H18" s="10"/>
      <c r="I18" s="9"/>
      <c r="J18" s="89"/>
      <c r="K18" s="84"/>
      <c r="L18" s="9"/>
      <c r="M18" s="9"/>
      <c r="N18" s="9"/>
      <c r="O18" s="9"/>
      <c r="P18" s="9"/>
      <c r="Q18" s="89"/>
      <c r="R18" s="84"/>
      <c r="S18" s="9"/>
      <c r="T18" s="9"/>
      <c r="U18" s="9"/>
      <c r="V18" s="9"/>
      <c r="W18" s="9"/>
      <c r="X18" s="89"/>
      <c r="Y18" s="84"/>
      <c r="Z18" s="84" t="s">
        <v>96</v>
      </c>
      <c r="AA18" s="84" t="s">
        <v>96</v>
      </c>
      <c r="AB18" s="84" t="s">
        <v>96</v>
      </c>
      <c r="AC18" s="9"/>
      <c r="AD18" s="9"/>
      <c r="AE18" s="89"/>
      <c r="AF18" s="84"/>
      <c r="AG18" s="9"/>
      <c r="AH18" s="9"/>
      <c r="AI18" s="8"/>
      <c r="AJ18" s="209" t="s">
        <v>22</v>
      </c>
      <c r="AK18" s="11"/>
      <c r="AL18" s="5"/>
      <c r="AM18" s="12" t="s">
        <v>23</v>
      </c>
      <c r="AN18" s="13" t="s">
        <v>24</v>
      </c>
      <c r="AO18" s="13" t="s">
        <v>25</v>
      </c>
      <c r="AP18" s="14" t="s">
        <v>11</v>
      </c>
      <c r="AQ18" s="15" t="s">
        <v>23</v>
      </c>
      <c r="AR18" s="13" t="s">
        <v>24</v>
      </c>
      <c r="AS18" s="13" t="s">
        <v>25</v>
      </c>
      <c r="AT18" s="14" t="s">
        <v>11</v>
      </c>
      <c r="AU18" s="16" t="s">
        <v>23</v>
      </c>
      <c r="AV18" s="17" t="s">
        <v>24</v>
      </c>
      <c r="AW18" s="17" t="s">
        <v>25</v>
      </c>
      <c r="AX18" s="18" t="s">
        <v>11</v>
      </c>
      <c r="AY18" s="19" t="s">
        <v>23</v>
      </c>
      <c r="AZ18" s="17" t="s">
        <v>24</v>
      </c>
      <c r="BA18" s="17" t="s">
        <v>25</v>
      </c>
      <c r="BB18" s="18" t="s">
        <v>11</v>
      </c>
    </row>
    <row r="19" spans="1:54">
      <c r="A19" s="207"/>
      <c r="B19" s="208"/>
      <c r="C19" s="20" t="s">
        <v>26</v>
      </c>
      <c r="D19" s="85"/>
      <c r="E19" s="21">
        <v>1</v>
      </c>
      <c r="F19" s="21">
        <v>1</v>
      </c>
      <c r="G19" s="21">
        <v>1</v>
      </c>
      <c r="H19" s="21">
        <v>1</v>
      </c>
      <c r="I19" s="21">
        <v>1</v>
      </c>
      <c r="J19" s="90"/>
      <c r="K19" s="85"/>
      <c r="L19" s="21">
        <v>1</v>
      </c>
      <c r="M19" s="21">
        <v>1</v>
      </c>
      <c r="N19" s="21">
        <v>1</v>
      </c>
      <c r="O19" s="21">
        <v>1</v>
      </c>
      <c r="P19" s="21">
        <v>1</v>
      </c>
      <c r="Q19" s="90"/>
      <c r="R19" s="85"/>
      <c r="S19" s="21">
        <v>1</v>
      </c>
      <c r="T19" s="21">
        <v>1</v>
      </c>
      <c r="U19" s="21">
        <v>1</v>
      </c>
      <c r="V19" s="21">
        <v>1</v>
      </c>
      <c r="W19" s="21">
        <v>1</v>
      </c>
      <c r="X19" s="90"/>
      <c r="Y19" s="85"/>
      <c r="Z19" s="21">
        <v>1</v>
      </c>
      <c r="AA19" s="21">
        <v>1</v>
      </c>
      <c r="AB19" s="21">
        <v>1</v>
      </c>
      <c r="AC19" s="21">
        <v>1</v>
      </c>
      <c r="AD19" s="21">
        <v>1</v>
      </c>
      <c r="AE19" s="90"/>
      <c r="AF19" s="85"/>
      <c r="AG19" s="21">
        <v>1</v>
      </c>
      <c r="AH19" s="22">
        <v>1</v>
      </c>
      <c r="AI19" s="23">
        <f t="shared" ref="AI19:AI26" si="5">SUM(D19:AH19)</f>
        <v>22</v>
      </c>
      <c r="AJ19" s="209"/>
      <c r="AK19" s="24"/>
      <c r="AL19" s="5"/>
      <c r="AM19" s="25" t="s">
        <v>27</v>
      </c>
      <c r="AN19" s="26">
        <v>4140000</v>
      </c>
      <c r="AO19" s="27" t="str">
        <f>IF(AI19&gt;=AP16,"1")</f>
        <v>1</v>
      </c>
      <c r="AP19" s="28">
        <f>AN19*AO19</f>
        <v>4140000</v>
      </c>
      <c r="AQ19" s="29" t="s">
        <v>28</v>
      </c>
      <c r="AR19" s="26" t="b">
        <f>IF((AJ18="만근"),IF(AI19&lt;AP16,AN19-AT20))</f>
        <v>0</v>
      </c>
      <c r="AS19" s="27"/>
      <c r="AT19" s="28" t="b">
        <f>AR19</f>
        <v>0</v>
      </c>
      <c r="AU19" s="30" t="s">
        <v>15</v>
      </c>
      <c r="AV19" s="31">
        <v>170000</v>
      </c>
      <c r="AW19" s="32" t="b">
        <f>IF(AJ18="일할",AI19)</f>
        <v>0</v>
      </c>
      <c r="AX19" s="33">
        <f>AV19*AW19</f>
        <v>0</v>
      </c>
      <c r="AY19" s="34" t="s">
        <v>29</v>
      </c>
      <c r="AZ19" s="31">
        <v>204000</v>
      </c>
      <c r="BA19" s="32" t="b">
        <f>IF(AJ18="일할",AI24)</f>
        <v>0</v>
      </c>
      <c r="BB19" s="35">
        <f>AZ19*BA19</f>
        <v>0</v>
      </c>
    </row>
    <row r="20" spans="1:54">
      <c r="A20" s="207"/>
      <c r="B20" s="208"/>
      <c r="C20" s="20" t="s">
        <v>30</v>
      </c>
      <c r="D20" s="85"/>
      <c r="E20" s="21"/>
      <c r="F20" s="21"/>
      <c r="G20" s="21"/>
      <c r="H20" s="21"/>
      <c r="I20" s="21"/>
      <c r="J20" s="90">
        <v>1</v>
      </c>
      <c r="K20" s="85"/>
      <c r="L20" s="21"/>
      <c r="M20" s="21"/>
      <c r="N20" s="21"/>
      <c r="O20" s="21"/>
      <c r="P20" s="21"/>
      <c r="Q20" s="90">
        <v>1</v>
      </c>
      <c r="R20" s="85"/>
      <c r="S20" s="21"/>
      <c r="T20" s="21"/>
      <c r="U20" s="21"/>
      <c r="V20" s="21"/>
      <c r="W20" s="21"/>
      <c r="X20" s="90"/>
      <c r="Y20" s="85"/>
      <c r="Z20" s="21"/>
      <c r="AA20" s="21"/>
      <c r="AB20" s="21"/>
      <c r="AC20" s="21"/>
      <c r="AD20" s="21"/>
      <c r="AE20" s="90"/>
      <c r="AF20" s="85"/>
      <c r="AG20" s="21"/>
      <c r="AH20" s="36"/>
      <c r="AI20" s="23">
        <f t="shared" si="5"/>
        <v>2</v>
      </c>
      <c r="AJ20" s="209"/>
      <c r="AK20" s="24"/>
      <c r="AL20" s="5"/>
      <c r="AM20" s="37" t="s">
        <v>31</v>
      </c>
      <c r="AN20" s="38">
        <v>200000</v>
      </c>
      <c r="AO20" s="39">
        <f>IF(AI19&gt;=AP16,AI20-AR16)</f>
        <v>0</v>
      </c>
      <c r="AP20" s="40">
        <f t="shared" ref="AP20:AP23" si="6">AN20*AO20</f>
        <v>0</v>
      </c>
      <c r="AQ20" s="41" t="s">
        <v>32</v>
      </c>
      <c r="AR20" s="42">
        <v>170000</v>
      </c>
      <c r="AS20" s="43">
        <f>AP16-AI19</f>
        <v>0</v>
      </c>
      <c r="AT20" s="44">
        <f>AR20*AS20</f>
        <v>0</v>
      </c>
      <c r="AU20" s="45" t="s">
        <v>30</v>
      </c>
      <c r="AV20" s="46">
        <v>200000</v>
      </c>
      <c r="AW20" s="47" t="b">
        <f>IF(AJ18="일할",AI20)</f>
        <v>0</v>
      </c>
      <c r="AX20" s="48">
        <f t="shared" ref="AX20:AX23" si="7">AV20*AW20</f>
        <v>0</v>
      </c>
      <c r="AY20" s="49" t="s">
        <v>33</v>
      </c>
      <c r="AZ20" s="50">
        <v>240000</v>
      </c>
      <c r="BA20" s="51" t="b">
        <f>IF(AJ18="일할",AI25)</f>
        <v>0</v>
      </c>
      <c r="BB20" s="52">
        <f>AZ20*BA20</f>
        <v>0</v>
      </c>
    </row>
    <row r="21" spans="1:54">
      <c r="A21" s="207"/>
      <c r="B21" s="208"/>
      <c r="C21" s="20" t="s">
        <v>34</v>
      </c>
      <c r="D21" s="85"/>
      <c r="E21" s="21"/>
      <c r="F21" s="21"/>
      <c r="G21" s="21"/>
      <c r="H21" s="21"/>
      <c r="I21" s="21"/>
      <c r="J21" s="90"/>
      <c r="K21" s="85"/>
      <c r="L21" s="21"/>
      <c r="M21" s="21"/>
      <c r="N21" s="21"/>
      <c r="O21" s="21"/>
      <c r="P21" s="21"/>
      <c r="Q21" s="90"/>
      <c r="R21" s="85"/>
      <c r="S21" s="21"/>
      <c r="T21" s="21"/>
      <c r="U21" s="21"/>
      <c r="V21" s="21"/>
      <c r="W21" s="21"/>
      <c r="X21" s="90"/>
      <c r="Y21" s="85"/>
      <c r="Z21" s="21"/>
      <c r="AA21" s="21"/>
      <c r="AB21" s="21"/>
      <c r="AC21" s="21"/>
      <c r="AD21" s="21"/>
      <c r="AE21" s="90"/>
      <c r="AF21" s="85"/>
      <c r="AG21" s="21"/>
      <c r="AH21" s="36"/>
      <c r="AI21" s="23">
        <f t="shared" si="5"/>
        <v>0</v>
      </c>
      <c r="AJ21" s="209"/>
      <c r="AK21" s="24"/>
      <c r="AL21" s="5"/>
      <c r="AM21" s="53" t="s">
        <v>35</v>
      </c>
      <c r="AN21" s="38">
        <v>22000</v>
      </c>
      <c r="AO21" s="39">
        <f>IF(AJ18="만근",AI22)</f>
        <v>0</v>
      </c>
      <c r="AP21" s="54">
        <f t="shared" si="6"/>
        <v>0</v>
      </c>
      <c r="AQ21" s="55" t="s">
        <v>36</v>
      </c>
      <c r="AR21" s="56">
        <f>IF(AJ18="만근",200000)</f>
        <v>200000</v>
      </c>
      <c r="AS21" s="57" t="b">
        <f>IF(AI19&lt;AP16,AI20-AR16)</f>
        <v>0</v>
      </c>
      <c r="AT21" s="58">
        <f>AR21*AS21</f>
        <v>0</v>
      </c>
      <c r="AU21" s="59" t="s">
        <v>37</v>
      </c>
      <c r="AV21" s="46">
        <v>22000</v>
      </c>
      <c r="AW21" s="51" t="b">
        <f>IF(AJ18="일할",AI22)</f>
        <v>0</v>
      </c>
      <c r="AX21" s="60">
        <f t="shared" si="7"/>
        <v>0</v>
      </c>
      <c r="AY21" s="101" t="s">
        <v>86</v>
      </c>
      <c r="AZ21" s="102">
        <v>60000</v>
      </c>
      <c r="BA21" s="47" t="b">
        <f>IF(AJ18="일할",AI21)</f>
        <v>0</v>
      </c>
      <c r="BB21" s="52">
        <f>AZ21*BA21</f>
        <v>0</v>
      </c>
    </row>
    <row r="22" spans="1:54" ht="18" thickBot="1">
      <c r="A22" s="207"/>
      <c r="B22" s="208"/>
      <c r="C22" s="20" t="s">
        <v>38</v>
      </c>
      <c r="D22" s="85"/>
      <c r="E22" s="21"/>
      <c r="F22" s="21"/>
      <c r="G22" s="21"/>
      <c r="H22" s="21"/>
      <c r="I22" s="21"/>
      <c r="J22" s="90"/>
      <c r="K22" s="85"/>
      <c r="L22" s="21"/>
      <c r="M22" s="21"/>
      <c r="N22" s="21"/>
      <c r="O22" s="21"/>
      <c r="P22" s="21"/>
      <c r="Q22" s="90"/>
      <c r="R22" s="85"/>
      <c r="S22" s="21"/>
      <c r="T22" s="21"/>
      <c r="U22" s="21"/>
      <c r="V22" s="21"/>
      <c r="W22" s="21"/>
      <c r="X22" s="90"/>
      <c r="Y22" s="85"/>
      <c r="Z22" s="21"/>
      <c r="AA22" s="21"/>
      <c r="AB22" s="21"/>
      <c r="AC22" s="21"/>
      <c r="AD22" s="21"/>
      <c r="AE22" s="90"/>
      <c r="AF22" s="85"/>
      <c r="AG22" s="21"/>
      <c r="AH22" s="22"/>
      <c r="AI22" s="23">
        <f t="shared" si="5"/>
        <v>0</v>
      </c>
      <c r="AJ22" s="209"/>
      <c r="AK22" s="24"/>
      <c r="AL22" s="5"/>
      <c r="AM22" s="53" t="s">
        <v>39</v>
      </c>
      <c r="AN22" s="38">
        <v>29000</v>
      </c>
      <c r="AO22" s="39" t="b">
        <f>IF(AI23="만근",AI23)</f>
        <v>0</v>
      </c>
      <c r="AP22" s="40">
        <f t="shared" si="6"/>
        <v>0</v>
      </c>
      <c r="AQ22" s="61"/>
      <c r="AR22" s="62"/>
      <c r="AS22" s="63"/>
      <c r="AT22" s="64"/>
      <c r="AU22" s="59" t="s">
        <v>40</v>
      </c>
      <c r="AV22" s="46">
        <v>29000</v>
      </c>
      <c r="AW22" s="65" t="b">
        <f>IF(AJ18="일할",AI23)</f>
        <v>0</v>
      </c>
      <c r="AX22" s="48">
        <f t="shared" si="7"/>
        <v>0</v>
      </c>
      <c r="AY22" s="66"/>
      <c r="AZ22" s="67"/>
      <c r="BA22" s="68"/>
      <c r="BB22" s="69"/>
    </row>
    <row r="23" spans="1:54" ht="21" thickBot="1">
      <c r="A23" s="207"/>
      <c r="B23" s="208"/>
      <c r="C23" s="20" t="s">
        <v>41</v>
      </c>
      <c r="D23" s="86"/>
      <c r="E23" s="70"/>
      <c r="F23" s="70"/>
      <c r="G23" s="70"/>
      <c r="H23" s="70"/>
      <c r="I23" s="71"/>
      <c r="J23" s="91"/>
      <c r="K23" s="86"/>
      <c r="L23" s="70"/>
      <c r="M23" s="70"/>
      <c r="N23" s="70"/>
      <c r="O23" s="70"/>
      <c r="P23" s="70"/>
      <c r="Q23" s="91"/>
      <c r="R23" s="86"/>
      <c r="S23" s="70"/>
      <c r="T23" s="70"/>
      <c r="U23" s="70"/>
      <c r="V23" s="70"/>
      <c r="W23" s="70"/>
      <c r="X23" s="91"/>
      <c r="Y23" s="86"/>
      <c r="Z23" s="70"/>
      <c r="AA23" s="70"/>
      <c r="AB23" s="70"/>
      <c r="AC23" s="70"/>
      <c r="AD23" s="70"/>
      <c r="AE23" s="93"/>
      <c r="AF23" s="86"/>
      <c r="AG23" s="70"/>
      <c r="AH23" s="70"/>
      <c r="AI23" s="23">
        <f t="shared" si="5"/>
        <v>0</v>
      </c>
      <c r="AJ23" s="209"/>
      <c r="AK23" s="24"/>
      <c r="AL23" s="5"/>
      <c r="AM23" s="72" t="s">
        <v>42</v>
      </c>
      <c r="AN23" s="73">
        <v>60000</v>
      </c>
      <c r="AO23" s="74">
        <f>IF(AJ18="만근",AI21)</f>
        <v>0</v>
      </c>
      <c r="AP23" s="75">
        <f t="shared" si="6"/>
        <v>0</v>
      </c>
      <c r="AQ23" s="76" t="s">
        <v>43</v>
      </c>
      <c r="AR23" s="210">
        <f>SUM(AP19+AP20+AP21+AP22+AP23+AT19+AT21)</f>
        <v>4140000</v>
      </c>
      <c r="AS23" s="211"/>
      <c r="AT23" s="212"/>
      <c r="AU23" s="77" t="s">
        <v>44</v>
      </c>
      <c r="AV23" s="78">
        <v>26400</v>
      </c>
      <c r="AW23" s="79" t="b">
        <f>IF(AJ18="일할",AI26)</f>
        <v>0</v>
      </c>
      <c r="AX23" s="80">
        <f t="shared" si="7"/>
        <v>0</v>
      </c>
      <c r="AY23" s="81" t="s">
        <v>45</v>
      </c>
      <c r="AZ23" s="213">
        <f>AX19+AX20+AX21+AX22+AX23+BB19+BB20+BB21</f>
        <v>0</v>
      </c>
      <c r="BA23" s="213"/>
      <c r="BB23" s="214"/>
    </row>
    <row r="24" spans="1:54">
      <c r="A24" s="207"/>
      <c r="B24" s="208"/>
      <c r="C24" s="20" t="s">
        <v>46</v>
      </c>
      <c r="D24" s="86"/>
      <c r="E24" s="70"/>
      <c r="F24" s="70"/>
      <c r="G24" s="70"/>
      <c r="H24" s="70"/>
      <c r="I24" s="70"/>
      <c r="J24" s="91"/>
      <c r="K24" s="86"/>
      <c r="L24" s="70"/>
      <c r="M24" s="70"/>
      <c r="N24" s="70"/>
      <c r="O24" s="22"/>
      <c r="P24" s="70"/>
      <c r="Q24" s="91"/>
      <c r="R24" s="86"/>
      <c r="S24" s="70"/>
      <c r="T24" s="70"/>
      <c r="U24" s="22"/>
      <c r="V24" s="70"/>
      <c r="W24" s="70"/>
      <c r="X24" s="91"/>
      <c r="Y24" s="86"/>
      <c r="Z24" s="70"/>
      <c r="AA24" s="70"/>
      <c r="AB24" s="70"/>
      <c r="AC24" s="70"/>
      <c r="AD24" s="70"/>
      <c r="AE24" s="91"/>
      <c r="AF24" s="86"/>
      <c r="AG24" s="70"/>
      <c r="AH24" s="70"/>
      <c r="AI24" s="23">
        <f t="shared" si="5"/>
        <v>0</v>
      </c>
      <c r="AJ24" s="209"/>
      <c r="AK24" s="24"/>
      <c r="AL24" s="5"/>
    </row>
    <row r="25" spans="1:54">
      <c r="A25" s="207"/>
      <c r="B25" s="208"/>
      <c r="C25" s="20" t="s">
        <v>47</v>
      </c>
      <c r="D25" s="86"/>
      <c r="E25" s="70"/>
      <c r="F25" s="70"/>
      <c r="G25" s="70"/>
      <c r="H25" s="70"/>
      <c r="I25" s="70"/>
      <c r="J25" s="91"/>
      <c r="K25" s="86"/>
      <c r="L25" s="70"/>
      <c r="M25" s="70"/>
      <c r="N25" s="70"/>
      <c r="O25" s="22"/>
      <c r="P25" s="70"/>
      <c r="Q25" s="91"/>
      <c r="R25" s="86"/>
      <c r="S25" s="70"/>
      <c r="T25" s="70"/>
      <c r="U25" s="22"/>
      <c r="V25" s="70"/>
      <c r="W25" s="70"/>
      <c r="X25" s="91"/>
      <c r="Y25" s="86"/>
      <c r="Z25" s="70"/>
      <c r="AA25" s="70"/>
      <c r="AB25" s="70"/>
      <c r="AC25" s="70"/>
      <c r="AD25" s="70"/>
      <c r="AE25" s="91"/>
      <c r="AF25" s="86"/>
      <c r="AG25" s="70"/>
      <c r="AH25" s="70"/>
      <c r="AI25" s="23">
        <f t="shared" si="5"/>
        <v>0</v>
      </c>
      <c r="AJ25" s="209"/>
      <c r="AK25" s="24"/>
      <c r="AL25" s="5"/>
    </row>
    <row r="26" spans="1:54">
      <c r="A26" s="207"/>
      <c r="B26" s="208"/>
      <c r="C26" s="20" t="s">
        <v>48</v>
      </c>
      <c r="D26" s="86"/>
      <c r="E26" s="70"/>
      <c r="F26" s="70"/>
      <c r="G26" s="70"/>
      <c r="H26" s="70"/>
      <c r="I26" s="70"/>
      <c r="J26" s="91"/>
      <c r="K26" s="86"/>
      <c r="L26" s="70"/>
      <c r="M26" s="70"/>
      <c r="N26" s="70"/>
      <c r="O26" s="22"/>
      <c r="P26" s="70"/>
      <c r="Q26" s="91"/>
      <c r="R26" s="86"/>
      <c r="S26" s="70"/>
      <c r="T26" s="70"/>
      <c r="U26" s="22"/>
      <c r="V26" s="70"/>
      <c r="W26" s="70"/>
      <c r="X26" s="91"/>
      <c r="Y26" s="86"/>
      <c r="Z26" s="70"/>
      <c r="AA26" s="70"/>
      <c r="AB26" s="70"/>
      <c r="AC26" s="70"/>
      <c r="AD26" s="70"/>
      <c r="AE26" s="91"/>
      <c r="AF26" s="86"/>
      <c r="AG26" s="70"/>
      <c r="AH26" s="70"/>
      <c r="AI26" s="23">
        <f t="shared" si="5"/>
        <v>0</v>
      </c>
      <c r="AJ26" s="209"/>
      <c r="AK26" s="24"/>
      <c r="AL26" s="5"/>
    </row>
    <row r="27" spans="1:54" ht="20.399999999999999">
      <c r="A27" s="196" t="s">
        <v>1</v>
      </c>
      <c r="B27" s="196" t="s">
        <v>2</v>
      </c>
      <c r="C27" s="196" t="s">
        <v>3</v>
      </c>
      <c r="D27" s="4">
        <f>D16</f>
        <v>25</v>
      </c>
      <c r="E27" s="3">
        <f t="shared" ref="E27:AH27" si="8">E16</f>
        <v>26</v>
      </c>
      <c r="F27" s="3">
        <f t="shared" si="8"/>
        <v>27</v>
      </c>
      <c r="G27" s="3">
        <f t="shared" si="8"/>
        <v>28</v>
      </c>
      <c r="H27" s="3">
        <f t="shared" si="8"/>
        <v>29</v>
      </c>
      <c r="I27" s="3">
        <f t="shared" si="8"/>
        <v>30</v>
      </c>
      <c r="J27" s="82">
        <f t="shared" si="8"/>
        <v>31</v>
      </c>
      <c r="K27" s="4">
        <f t="shared" si="8"/>
        <v>1</v>
      </c>
      <c r="L27" s="3">
        <f t="shared" si="8"/>
        <v>2</v>
      </c>
      <c r="M27" s="3">
        <f t="shared" si="8"/>
        <v>3</v>
      </c>
      <c r="N27" s="3">
        <f t="shared" si="8"/>
        <v>4</v>
      </c>
      <c r="O27" s="3">
        <f t="shared" si="8"/>
        <v>5</v>
      </c>
      <c r="P27" s="3">
        <f t="shared" si="8"/>
        <v>6</v>
      </c>
      <c r="Q27" s="82">
        <f t="shared" si="8"/>
        <v>7</v>
      </c>
      <c r="R27" s="4">
        <f t="shared" si="8"/>
        <v>8</v>
      </c>
      <c r="S27" s="3">
        <f t="shared" si="8"/>
        <v>9</v>
      </c>
      <c r="T27" s="3">
        <f t="shared" si="8"/>
        <v>10</v>
      </c>
      <c r="U27" s="3">
        <f t="shared" si="8"/>
        <v>11</v>
      </c>
      <c r="V27" s="3">
        <f t="shared" si="8"/>
        <v>12</v>
      </c>
      <c r="W27" s="3">
        <f t="shared" si="8"/>
        <v>13</v>
      </c>
      <c r="X27" s="82">
        <f t="shared" si="8"/>
        <v>14</v>
      </c>
      <c r="Y27" s="4">
        <f t="shared" si="8"/>
        <v>15</v>
      </c>
      <c r="Z27" s="4">
        <f t="shared" si="8"/>
        <v>16</v>
      </c>
      <c r="AA27" s="4">
        <f t="shared" si="8"/>
        <v>17</v>
      </c>
      <c r="AB27" s="4">
        <f t="shared" si="8"/>
        <v>18</v>
      </c>
      <c r="AC27" s="3">
        <f t="shared" si="8"/>
        <v>19</v>
      </c>
      <c r="AD27" s="3">
        <f t="shared" si="8"/>
        <v>20</v>
      </c>
      <c r="AE27" s="82">
        <f t="shared" si="8"/>
        <v>21</v>
      </c>
      <c r="AF27" s="4">
        <f t="shared" si="8"/>
        <v>22</v>
      </c>
      <c r="AG27" s="3">
        <f t="shared" si="8"/>
        <v>23</v>
      </c>
      <c r="AH27" s="3">
        <f t="shared" si="8"/>
        <v>24</v>
      </c>
      <c r="AI27" s="196" t="s">
        <v>11</v>
      </c>
      <c r="AJ27" s="196" t="s">
        <v>12</v>
      </c>
      <c r="AK27" s="196" t="s">
        <v>13</v>
      </c>
      <c r="AL27" s="5"/>
      <c r="AM27" s="6" t="s">
        <v>14</v>
      </c>
      <c r="AN27" s="6" t="s">
        <v>51</v>
      </c>
      <c r="AO27" s="7" t="s">
        <v>15</v>
      </c>
      <c r="AP27" s="6">
        <v>22</v>
      </c>
      <c r="AQ27" s="6" t="s">
        <v>16</v>
      </c>
      <c r="AR27" s="6">
        <f>24-AP27</f>
        <v>2</v>
      </c>
      <c r="AS27" s="198" t="s">
        <v>17</v>
      </c>
      <c r="AT27" s="199"/>
      <c r="AU27" s="198" t="s">
        <v>18</v>
      </c>
      <c r="AV27" s="200"/>
      <c r="AW27" s="200"/>
      <c r="AX27" s="200"/>
      <c r="AY27" s="200"/>
      <c r="AZ27" s="200"/>
      <c r="BA27" s="200"/>
      <c r="BB27" s="199"/>
    </row>
    <row r="28" spans="1:54" ht="20.399999999999999">
      <c r="A28" s="197"/>
      <c r="B28" s="197"/>
      <c r="C28" s="197"/>
      <c r="D28" s="4" t="str">
        <f>D17</f>
        <v>일</v>
      </c>
      <c r="E28" s="3" t="str">
        <f t="shared" ref="E28:AH28" si="9">E17</f>
        <v>월</v>
      </c>
      <c r="F28" s="3" t="str">
        <f t="shared" si="9"/>
        <v>화</v>
      </c>
      <c r="G28" s="3" t="str">
        <f t="shared" si="9"/>
        <v>수</v>
      </c>
      <c r="H28" s="3" t="str">
        <f t="shared" si="9"/>
        <v>목</v>
      </c>
      <c r="I28" s="3" t="str">
        <f t="shared" si="9"/>
        <v>금</v>
      </c>
      <c r="J28" s="82" t="str">
        <f t="shared" si="9"/>
        <v>토</v>
      </c>
      <c r="K28" s="4" t="str">
        <f t="shared" si="9"/>
        <v>일</v>
      </c>
      <c r="L28" s="3" t="str">
        <f t="shared" si="9"/>
        <v>월</v>
      </c>
      <c r="M28" s="3" t="str">
        <f t="shared" si="9"/>
        <v>화</v>
      </c>
      <c r="N28" s="3" t="str">
        <f t="shared" si="9"/>
        <v>수</v>
      </c>
      <c r="O28" s="3" t="str">
        <f t="shared" si="9"/>
        <v>목</v>
      </c>
      <c r="P28" s="3" t="str">
        <f t="shared" si="9"/>
        <v>금</v>
      </c>
      <c r="Q28" s="82" t="str">
        <f t="shared" si="9"/>
        <v>토</v>
      </c>
      <c r="R28" s="4" t="str">
        <f t="shared" si="9"/>
        <v>일</v>
      </c>
      <c r="S28" s="3" t="str">
        <f t="shared" si="9"/>
        <v>월</v>
      </c>
      <c r="T28" s="3" t="str">
        <f t="shared" si="9"/>
        <v>화</v>
      </c>
      <c r="U28" s="3" t="str">
        <f t="shared" si="9"/>
        <v>수</v>
      </c>
      <c r="V28" s="3" t="str">
        <f t="shared" si="9"/>
        <v>목</v>
      </c>
      <c r="W28" s="3" t="str">
        <f t="shared" si="9"/>
        <v>금</v>
      </c>
      <c r="X28" s="82" t="str">
        <f t="shared" si="9"/>
        <v>토</v>
      </c>
      <c r="Y28" s="4" t="str">
        <f t="shared" si="9"/>
        <v>일</v>
      </c>
      <c r="Z28" s="4" t="str">
        <f t="shared" si="9"/>
        <v>월</v>
      </c>
      <c r="AA28" s="4" t="str">
        <f t="shared" si="9"/>
        <v>화</v>
      </c>
      <c r="AB28" s="4" t="str">
        <f t="shared" si="9"/>
        <v>수</v>
      </c>
      <c r="AC28" s="3" t="str">
        <f t="shared" si="9"/>
        <v>목</v>
      </c>
      <c r="AD28" s="3" t="str">
        <f t="shared" si="9"/>
        <v>금</v>
      </c>
      <c r="AE28" s="82" t="str">
        <f t="shared" si="9"/>
        <v>토</v>
      </c>
      <c r="AF28" s="4" t="str">
        <f t="shared" si="9"/>
        <v>일</v>
      </c>
      <c r="AG28" s="3" t="str">
        <f t="shared" si="9"/>
        <v>월</v>
      </c>
      <c r="AH28" s="3" t="str">
        <f t="shared" si="9"/>
        <v>화</v>
      </c>
      <c r="AI28" s="197"/>
      <c r="AJ28" s="197"/>
      <c r="AK28" s="197"/>
      <c r="AL28" s="5"/>
      <c r="AM28" s="201" t="s">
        <v>19</v>
      </c>
      <c r="AN28" s="202"/>
      <c r="AO28" s="202"/>
      <c r="AP28" s="202"/>
      <c r="AQ28" s="202"/>
      <c r="AR28" s="202"/>
      <c r="AS28" s="202"/>
      <c r="AT28" s="203"/>
      <c r="AU28" s="204" t="s">
        <v>20</v>
      </c>
      <c r="AV28" s="205"/>
      <c r="AW28" s="205"/>
      <c r="AX28" s="205"/>
      <c r="AY28" s="205"/>
      <c r="AZ28" s="205"/>
      <c r="BA28" s="205"/>
      <c r="BB28" s="206"/>
    </row>
    <row r="29" spans="1:54" ht="21" thickBot="1">
      <c r="A29" s="207">
        <v>3</v>
      </c>
      <c r="B29" s="208" t="s">
        <v>95</v>
      </c>
      <c r="C29" s="8" t="s">
        <v>21</v>
      </c>
      <c r="D29" s="84"/>
      <c r="E29" s="10"/>
      <c r="F29" s="9"/>
      <c r="G29" s="9"/>
      <c r="H29" s="10"/>
      <c r="I29" s="9"/>
      <c r="J29" s="89"/>
      <c r="K29" s="84"/>
      <c r="L29" s="9"/>
      <c r="M29" s="9"/>
      <c r="N29" s="9"/>
      <c r="O29" s="9"/>
      <c r="P29" s="9"/>
      <c r="Q29" s="89"/>
      <c r="R29" s="84"/>
      <c r="S29" s="9"/>
      <c r="T29" s="9"/>
      <c r="U29" s="9"/>
      <c r="V29" s="9"/>
      <c r="W29" s="9"/>
      <c r="X29" s="89"/>
      <c r="Y29" s="84"/>
      <c r="Z29" s="84" t="s">
        <v>96</v>
      </c>
      <c r="AA29" s="84" t="s">
        <v>96</v>
      </c>
      <c r="AB29" s="84" t="s">
        <v>96</v>
      </c>
      <c r="AC29" s="9"/>
      <c r="AD29" s="9"/>
      <c r="AE29" s="89"/>
      <c r="AF29" s="84"/>
      <c r="AG29" s="9"/>
      <c r="AH29" s="9"/>
      <c r="AI29" s="8"/>
      <c r="AJ29" s="209" t="s">
        <v>99</v>
      </c>
      <c r="AK29" s="11"/>
      <c r="AL29" s="5"/>
      <c r="AM29" s="12" t="s">
        <v>23</v>
      </c>
      <c r="AN29" s="13" t="s">
        <v>24</v>
      </c>
      <c r="AO29" s="13" t="s">
        <v>25</v>
      </c>
      <c r="AP29" s="14" t="s">
        <v>11</v>
      </c>
      <c r="AQ29" s="15" t="s">
        <v>23</v>
      </c>
      <c r="AR29" s="13" t="s">
        <v>24</v>
      </c>
      <c r="AS29" s="13" t="s">
        <v>25</v>
      </c>
      <c r="AT29" s="14" t="s">
        <v>11</v>
      </c>
      <c r="AU29" s="16" t="s">
        <v>23</v>
      </c>
      <c r="AV29" s="17" t="s">
        <v>24</v>
      </c>
      <c r="AW29" s="17" t="s">
        <v>25</v>
      </c>
      <c r="AX29" s="18" t="s">
        <v>11</v>
      </c>
      <c r="AY29" s="19" t="s">
        <v>23</v>
      </c>
      <c r="AZ29" s="17" t="s">
        <v>24</v>
      </c>
      <c r="BA29" s="17" t="s">
        <v>25</v>
      </c>
      <c r="BB29" s="18" t="s">
        <v>11</v>
      </c>
    </row>
    <row r="30" spans="1:54">
      <c r="A30" s="207"/>
      <c r="B30" s="208"/>
      <c r="C30" s="20" t="s">
        <v>26</v>
      </c>
      <c r="D30" s="85"/>
      <c r="E30" s="21">
        <v>1</v>
      </c>
      <c r="F30" s="21">
        <v>1</v>
      </c>
      <c r="G30" s="21">
        <v>1</v>
      </c>
      <c r="H30" s="21">
        <v>1</v>
      </c>
      <c r="I30" s="21">
        <v>1</v>
      </c>
      <c r="J30" s="90"/>
      <c r="K30" s="85"/>
      <c r="L30" s="21">
        <v>1</v>
      </c>
      <c r="M30" s="21">
        <v>1</v>
      </c>
      <c r="N30" s="21">
        <v>1</v>
      </c>
      <c r="O30" s="21">
        <v>1</v>
      </c>
      <c r="P30" s="21">
        <v>1</v>
      </c>
      <c r="Q30" s="90"/>
      <c r="R30" s="85"/>
      <c r="S30" s="21">
        <v>1</v>
      </c>
      <c r="T30" s="21">
        <v>1</v>
      </c>
      <c r="U30" s="21">
        <v>1</v>
      </c>
      <c r="V30" s="21">
        <v>1</v>
      </c>
      <c r="W30" s="21">
        <v>1</v>
      </c>
      <c r="X30" s="90"/>
      <c r="Y30" s="85"/>
      <c r="Z30" s="21">
        <v>1</v>
      </c>
      <c r="AA30" s="21">
        <v>1</v>
      </c>
      <c r="AB30" s="21">
        <v>1</v>
      </c>
      <c r="AC30" s="21">
        <v>1</v>
      </c>
      <c r="AD30" s="21">
        <v>1</v>
      </c>
      <c r="AE30" s="90"/>
      <c r="AF30" s="85"/>
      <c r="AG30" s="21">
        <v>1</v>
      </c>
      <c r="AH30" s="22">
        <v>1</v>
      </c>
      <c r="AI30" s="23">
        <f t="shared" ref="AI30:AI37" si="10">SUM(D30:AH30)</f>
        <v>22</v>
      </c>
      <c r="AJ30" s="209"/>
      <c r="AK30" s="24"/>
      <c r="AL30" s="5"/>
      <c r="AM30" s="25" t="s">
        <v>27</v>
      </c>
      <c r="AN30" s="26">
        <v>4140000</v>
      </c>
      <c r="AO30" s="27" t="str">
        <f>IF(AI30&gt;=AP27,"1")</f>
        <v>1</v>
      </c>
      <c r="AP30" s="28">
        <f>AN30*AO30</f>
        <v>4140000</v>
      </c>
      <c r="AQ30" s="29" t="s">
        <v>28</v>
      </c>
      <c r="AR30" s="26" t="b">
        <f>IF((AJ29="만근"),IF(AI30&lt;AP27,AN30-AT31))</f>
        <v>0</v>
      </c>
      <c r="AS30" s="27"/>
      <c r="AT30" s="28" t="b">
        <f>AR30</f>
        <v>0</v>
      </c>
      <c r="AU30" s="30" t="s">
        <v>15</v>
      </c>
      <c r="AV30" s="31">
        <v>170000</v>
      </c>
      <c r="AW30" s="32">
        <f>IF(AJ29="일할",AI30)</f>
        <v>22</v>
      </c>
      <c r="AX30" s="33">
        <f>AV30*AW30</f>
        <v>3740000</v>
      </c>
      <c r="AY30" s="34" t="s">
        <v>29</v>
      </c>
      <c r="AZ30" s="31">
        <v>204000</v>
      </c>
      <c r="BA30" s="32">
        <f>IF(AJ29="일할",AI35)</f>
        <v>0</v>
      </c>
      <c r="BB30" s="35">
        <f>AZ30*BA30</f>
        <v>0</v>
      </c>
    </row>
    <row r="31" spans="1:54">
      <c r="A31" s="207"/>
      <c r="B31" s="208"/>
      <c r="C31" s="20" t="s">
        <v>30</v>
      </c>
      <c r="D31" s="85"/>
      <c r="E31" s="21"/>
      <c r="F31" s="21"/>
      <c r="G31" s="21"/>
      <c r="H31" s="21"/>
      <c r="I31" s="21"/>
      <c r="J31" s="90"/>
      <c r="K31" s="85"/>
      <c r="L31" s="21"/>
      <c r="M31" s="21"/>
      <c r="N31" s="21"/>
      <c r="O31" s="21"/>
      <c r="P31" s="21"/>
      <c r="Q31" s="90"/>
      <c r="R31" s="85"/>
      <c r="S31" s="21"/>
      <c r="T31" s="21"/>
      <c r="U31" s="21"/>
      <c r="V31" s="21"/>
      <c r="W31" s="21"/>
      <c r="X31" s="90"/>
      <c r="Y31" s="85"/>
      <c r="Z31" s="21"/>
      <c r="AA31" s="21"/>
      <c r="AB31" s="21"/>
      <c r="AC31" s="21"/>
      <c r="AD31" s="21"/>
      <c r="AE31" s="90"/>
      <c r="AF31" s="85"/>
      <c r="AG31" s="21"/>
      <c r="AH31" s="36"/>
      <c r="AI31" s="23">
        <f t="shared" si="10"/>
        <v>0</v>
      </c>
      <c r="AJ31" s="209"/>
      <c r="AK31" s="24"/>
      <c r="AL31" s="5"/>
      <c r="AM31" s="37" t="s">
        <v>31</v>
      </c>
      <c r="AN31" s="38">
        <v>200000</v>
      </c>
      <c r="AO31" s="39">
        <f>IF(AI30&gt;=AP27,AI31-AR27)</f>
        <v>-2</v>
      </c>
      <c r="AP31" s="40">
        <f t="shared" ref="AP31:AP34" si="11">AN31*AO31</f>
        <v>-400000</v>
      </c>
      <c r="AQ31" s="41" t="s">
        <v>32</v>
      </c>
      <c r="AR31" s="42">
        <v>170000</v>
      </c>
      <c r="AS31" s="43">
        <f>AP27-AI30</f>
        <v>0</v>
      </c>
      <c r="AT31" s="44">
        <f>AR31*AS31</f>
        <v>0</v>
      </c>
      <c r="AU31" s="45" t="s">
        <v>30</v>
      </c>
      <c r="AV31" s="46">
        <v>200000</v>
      </c>
      <c r="AW31" s="47">
        <f>IF(AJ29="일할",AI31)</f>
        <v>0</v>
      </c>
      <c r="AX31" s="48">
        <f t="shared" ref="AX31:AX34" si="12">AV31*AW31</f>
        <v>0</v>
      </c>
      <c r="AY31" s="49" t="s">
        <v>33</v>
      </c>
      <c r="AZ31" s="50">
        <v>240000</v>
      </c>
      <c r="BA31" s="51">
        <f>IF(AJ29="일할",AI36)</f>
        <v>0</v>
      </c>
      <c r="BB31" s="52">
        <f>AZ31*BA31</f>
        <v>0</v>
      </c>
    </row>
    <row r="32" spans="1:54">
      <c r="A32" s="207"/>
      <c r="B32" s="208"/>
      <c r="C32" s="20" t="s">
        <v>34</v>
      </c>
      <c r="D32" s="85"/>
      <c r="E32" s="21"/>
      <c r="F32" s="21"/>
      <c r="G32" s="21"/>
      <c r="H32" s="21"/>
      <c r="I32" s="21"/>
      <c r="J32" s="90"/>
      <c r="K32" s="85"/>
      <c r="L32" s="21"/>
      <c r="M32" s="21"/>
      <c r="N32" s="21"/>
      <c r="O32" s="21"/>
      <c r="P32" s="21"/>
      <c r="Q32" s="90"/>
      <c r="R32" s="85"/>
      <c r="S32" s="21"/>
      <c r="T32" s="21"/>
      <c r="U32" s="21"/>
      <c r="V32" s="21"/>
      <c r="W32" s="21"/>
      <c r="X32" s="90"/>
      <c r="Y32" s="85"/>
      <c r="Z32" s="21"/>
      <c r="AA32" s="21"/>
      <c r="AB32" s="21"/>
      <c r="AC32" s="21"/>
      <c r="AD32" s="21"/>
      <c r="AE32" s="90"/>
      <c r="AF32" s="85"/>
      <c r="AG32" s="21"/>
      <c r="AH32" s="36"/>
      <c r="AI32" s="23">
        <f t="shared" si="10"/>
        <v>0</v>
      </c>
      <c r="AJ32" s="209"/>
      <c r="AK32" s="24"/>
      <c r="AL32" s="5"/>
      <c r="AM32" s="53" t="s">
        <v>35</v>
      </c>
      <c r="AN32" s="38">
        <v>22000</v>
      </c>
      <c r="AO32" s="39" t="b">
        <f>IF(AJ29="만근",AI33)</f>
        <v>0</v>
      </c>
      <c r="AP32" s="54">
        <f t="shared" si="11"/>
        <v>0</v>
      </c>
      <c r="AQ32" s="55" t="s">
        <v>36</v>
      </c>
      <c r="AR32" s="56" t="b">
        <f>IF(AJ29="만근",200000)</f>
        <v>0</v>
      </c>
      <c r="AS32" s="57" t="b">
        <f>IF(AI30&lt;AP27,AI31-AR27)</f>
        <v>0</v>
      </c>
      <c r="AT32" s="58">
        <f>AR32*AS32</f>
        <v>0</v>
      </c>
      <c r="AU32" s="59" t="s">
        <v>37</v>
      </c>
      <c r="AV32" s="46">
        <v>22000</v>
      </c>
      <c r="AW32" s="51">
        <f>IF(AJ29="일할",AI33)</f>
        <v>0</v>
      </c>
      <c r="AX32" s="60">
        <f t="shared" si="12"/>
        <v>0</v>
      </c>
      <c r="AY32" s="101" t="s">
        <v>86</v>
      </c>
      <c r="AZ32" s="102">
        <v>60000</v>
      </c>
      <c r="BA32" s="47">
        <f>IF(AJ29="일할",AI32)</f>
        <v>0</v>
      </c>
      <c r="BB32" s="52">
        <f>AZ32*BA32</f>
        <v>0</v>
      </c>
    </row>
    <row r="33" spans="1:54" ht="18" thickBot="1">
      <c r="A33" s="207"/>
      <c r="B33" s="208"/>
      <c r="C33" s="20" t="s">
        <v>38</v>
      </c>
      <c r="D33" s="85"/>
      <c r="E33" s="21"/>
      <c r="F33" s="21"/>
      <c r="G33" s="21"/>
      <c r="H33" s="21"/>
      <c r="I33" s="21"/>
      <c r="J33" s="90"/>
      <c r="K33" s="85"/>
      <c r="L33" s="21"/>
      <c r="M33" s="21"/>
      <c r="N33" s="21"/>
      <c r="O33" s="21"/>
      <c r="P33" s="21"/>
      <c r="Q33" s="90"/>
      <c r="R33" s="85"/>
      <c r="S33" s="21"/>
      <c r="T33" s="21"/>
      <c r="U33" s="21"/>
      <c r="V33" s="21"/>
      <c r="W33" s="21"/>
      <c r="X33" s="90"/>
      <c r="Y33" s="85"/>
      <c r="Z33" s="21"/>
      <c r="AA33" s="21"/>
      <c r="AB33" s="21"/>
      <c r="AC33" s="21"/>
      <c r="AD33" s="21"/>
      <c r="AE33" s="90"/>
      <c r="AF33" s="85"/>
      <c r="AG33" s="21"/>
      <c r="AH33" s="22"/>
      <c r="AI33" s="23">
        <f t="shared" si="10"/>
        <v>0</v>
      </c>
      <c r="AJ33" s="209"/>
      <c r="AK33" s="24"/>
      <c r="AL33" s="5"/>
      <c r="AM33" s="53" t="s">
        <v>39</v>
      </c>
      <c r="AN33" s="38">
        <v>29000</v>
      </c>
      <c r="AO33" s="39" t="b">
        <f>IF(AI34="만근",AI34)</f>
        <v>0</v>
      </c>
      <c r="AP33" s="40">
        <f t="shared" si="11"/>
        <v>0</v>
      </c>
      <c r="AQ33" s="61"/>
      <c r="AR33" s="62"/>
      <c r="AS33" s="63"/>
      <c r="AT33" s="64"/>
      <c r="AU33" s="59" t="s">
        <v>40</v>
      </c>
      <c r="AV33" s="46">
        <v>29000</v>
      </c>
      <c r="AW33" s="65">
        <f>IF(AJ29="일할",AI34)</f>
        <v>0</v>
      </c>
      <c r="AX33" s="48">
        <f t="shared" si="12"/>
        <v>0</v>
      </c>
      <c r="AY33" s="66"/>
      <c r="AZ33" s="67"/>
      <c r="BA33" s="68"/>
      <c r="BB33" s="69"/>
    </row>
    <row r="34" spans="1:54" ht="21" thickBot="1">
      <c r="A34" s="207"/>
      <c r="B34" s="208"/>
      <c r="C34" s="20" t="s">
        <v>41</v>
      </c>
      <c r="D34" s="86"/>
      <c r="E34" s="70"/>
      <c r="F34" s="70"/>
      <c r="G34" s="70"/>
      <c r="H34" s="70"/>
      <c r="I34" s="71"/>
      <c r="J34" s="91"/>
      <c r="K34" s="86"/>
      <c r="L34" s="70"/>
      <c r="M34" s="70"/>
      <c r="N34" s="70"/>
      <c r="O34" s="70"/>
      <c r="P34" s="70"/>
      <c r="Q34" s="91"/>
      <c r="R34" s="86"/>
      <c r="S34" s="70"/>
      <c r="T34" s="70"/>
      <c r="U34" s="70"/>
      <c r="V34" s="70"/>
      <c r="W34" s="70"/>
      <c r="X34" s="91"/>
      <c r="Y34" s="86"/>
      <c r="Z34" s="70"/>
      <c r="AA34" s="70"/>
      <c r="AB34" s="70"/>
      <c r="AC34" s="70"/>
      <c r="AD34" s="70"/>
      <c r="AE34" s="93"/>
      <c r="AF34" s="86"/>
      <c r="AG34" s="70"/>
      <c r="AH34" s="70"/>
      <c r="AI34" s="23">
        <f t="shared" si="10"/>
        <v>0</v>
      </c>
      <c r="AJ34" s="209"/>
      <c r="AK34" s="24"/>
      <c r="AL34" s="5"/>
      <c r="AM34" s="72" t="s">
        <v>42</v>
      </c>
      <c r="AN34" s="73">
        <v>60000</v>
      </c>
      <c r="AO34" s="74" t="b">
        <f>IF(AJ29="만근",AI32)</f>
        <v>0</v>
      </c>
      <c r="AP34" s="75">
        <f t="shared" si="11"/>
        <v>0</v>
      </c>
      <c r="AQ34" s="76" t="s">
        <v>43</v>
      </c>
      <c r="AR34" s="210">
        <f>SUM(AP30+AP31+AP32+AP33+AP34+AT30+AT32)</f>
        <v>3740000</v>
      </c>
      <c r="AS34" s="211"/>
      <c r="AT34" s="212"/>
      <c r="AU34" s="77" t="s">
        <v>44</v>
      </c>
      <c r="AV34" s="78">
        <v>26400</v>
      </c>
      <c r="AW34" s="79">
        <f>IF(AJ29="일할",AI37)</f>
        <v>0</v>
      </c>
      <c r="AX34" s="80">
        <f t="shared" si="12"/>
        <v>0</v>
      </c>
      <c r="AY34" s="81" t="s">
        <v>45</v>
      </c>
      <c r="AZ34" s="213">
        <f>AX30+AX31+AX32+AX33+AX34+BB30+BB31+BB32</f>
        <v>3740000</v>
      </c>
      <c r="BA34" s="213"/>
      <c r="BB34" s="214"/>
    </row>
    <row r="35" spans="1:54">
      <c r="A35" s="207"/>
      <c r="B35" s="208"/>
      <c r="C35" s="20" t="s">
        <v>46</v>
      </c>
      <c r="D35" s="86"/>
      <c r="E35" s="70"/>
      <c r="F35" s="70"/>
      <c r="G35" s="70"/>
      <c r="H35" s="70"/>
      <c r="I35" s="70"/>
      <c r="J35" s="91"/>
      <c r="K35" s="86"/>
      <c r="L35" s="70"/>
      <c r="M35" s="70"/>
      <c r="N35" s="70"/>
      <c r="O35" s="22"/>
      <c r="P35" s="70"/>
      <c r="Q35" s="91"/>
      <c r="R35" s="86"/>
      <c r="S35" s="70"/>
      <c r="T35" s="70"/>
      <c r="U35" s="22"/>
      <c r="V35" s="70"/>
      <c r="W35" s="70"/>
      <c r="X35" s="91"/>
      <c r="Y35" s="86"/>
      <c r="Z35" s="70"/>
      <c r="AA35" s="70"/>
      <c r="AB35" s="70"/>
      <c r="AC35" s="70"/>
      <c r="AD35" s="70"/>
      <c r="AE35" s="91"/>
      <c r="AF35" s="86"/>
      <c r="AG35" s="70"/>
      <c r="AH35" s="70"/>
      <c r="AI35" s="23">
        <f t="shared" si="10"/>
        <v>0</v>
      </c>
      <c r="AJ35" s="209"/>
      <c r="AK35" s="24"/>
      <c r="AL35" s="5"/>
    </row>
    <row r="36" spans="1:54">
      <c r="A36" s="207"/>
      <c r="B36" s="208"/>
      <c r="C36" s="20" t="s">
        <v>47</v>
      </c>
      <c r="D36" s="86"/>
      <c r="E36" s="70"/>
      <c r="F36" s="70"/>
      <c r="G36" s="70"/>
      <c r="H36" s="70"/>
      <c r="I36" s="70"/>
      <c r="J36" s="91"/>
      <c r="K36" s="86"/>
      <c r="L36" s="70"/>
      <c r="M36" s="70"/>
      <c r="N36" s="70"/>
      <c r="O36" s="22"/>
      <c r="P36" s="70"/>
      <c r="Q36" s="91"/>
      <c r="R36" s="86"/>
      <c r="S36" s="70"/>
      <c r="T36" s="70"/>
      <c r="U36" s="22"/>
      <c r="V36" s="70"/>
      <c r="W36" s="70"/>
      <c r="X36" s="91"/>
      <c r="Y36" s="86"/>
      <c r="Z36" s="70"/>
      <c r="AA36" s="70"/>
      <c r="AB36" s="70"/>
      <c r="AC36" s="70"/>
      <c r="AD36" s="70"/>
      <c r="AE36" s="91"/>
      <c r="AF36" s="86"/>
      <c r="AG36" s="70"/>
      <c r="AH36" s="70"/>
      <c r="AI36" s="23">
        <f t="shared" si="10"/>
        <v>0</v>
      </c>
      <c r="AJ36" s="209"/>
      <c r="AK36" s="24"/>
      <c r="AL36" s="5"/>
    </row>
    <row r="37" spans="1:54">
      <c r="A37" s="207"/>
      <c r="B37" s="208"/>
      <c r="C37" s="20" t="s">
        <v>48</v>
      </c>
      <c r="D37" s="86"/>
      <c r="E37" s="70"/>
      <c r="F37" s="70"/>
      <c r="G37" s="70"/>
      <c r="H37" s="70"/>
      <c r="I37" s="70"/>
      <c r="J37" s="91"/>
      <c r="K37" s="86"/>
      <c r="L37" s="70"/>
      <c r="M37" s="70"/>
      <c r="N37" s="70"/>
      <c r="O37" s="22"/>
      <c r="P37" s="70"/>
      <c r="Q37" s="91"/>
      <c r="R37" s="86"/>
      <c r="S37" s="70"/>
      <c r="T37" s="70"/>
      <c r="U37" s="22"/>
      <c r="V37" s="70"/>
      <c r="W37" s="70"/>
      <c r="X37" s="91"/>
      <c r="Y37" s="86"/>
      <c r="Z37" s="70"/>
      <c r="AA37" s="70"/>
      <c r="AB37" s="70"/>
      <c r="AC37" s="70"/>
      <c r="AD37" s="70"/>
      <c r="AE37" s="91"/>
      <c r="AF37" s="86"/>
      <c r="AG37" s="70"/>
      <c r="AH37" s="70"/>
      <c r="AI37" s="23">
        <f t="shared" si="10"/>
        <v>0</v>
      </c>
      <c r="AJ37" s="209"/>
      <c r="AK37" s="24"/>
      <c r="AL37" s="5"/>
    </row>
    <row r="38" spans="1:54" ht="20.399999999999999">
      <c r="A38" s="196" t="s">
        <v>1</v>
      </c>
      <c r="B38" s="196" t="s">
        <v>2</v>
      </c>
      <c r="C38" s="196" t="s">
        <v>3</v>
      </c>
      <c r="D38" s="4">
        <f>D27</f>
        <v>25</v>
      </c>
      <c r="E38" s="3">
        <f t="shared" ref="E38:AH38" si="13">E27</f>
        <v>26</v>
      </c>
      <c r="F38" s="3">
        <f t="shared" si="13"/>
        <v>27</v>
      </c>
      <c r="G38" s="3">
        <f t="shared" si="13"/>
        <v>28</v>
      </c>
      <c r="H38" s="3">
        <f t="shared" si="13"/>
        <v>29</v>
      </c>
      <c r="I38" s="3">
        <f t="shared" si="13"/>
        <v>30</v>
      </c>
      <c r="J38" s="82">
        <f t="shared" si="13"/>
        <v>31</v>
      </c>
      <c r="K38" s="4">
        <f t="shared" si="13"/>
        <v>1</v>
      </c>
      <c r="L38" s="3">
        <f t="shared" si="13"/>
        <v>2</v>
      </c>
      <c r="M38" s="3">
        <f t="shared" si="13"/>
        <v>3</v>
      </c>
      <c r="N38" s="3">
        <f t="shared" si="13"/>
        <v>4</v>
      </c>
      <c r="O38" s="3">
        <f t="shared" si="13"/>
        <v>5</v>
      </c>
      <c r="P38" s="3">
        <f t="shared" si="13"/>
        <v>6</v>
      </c>
      <c r="Q38" s="82">
        <f t="shared" si="13"/>
        <v>7</v>
      </c>
      <c r="R38" s="4">
        <f t="shared" si="13"/>
        <v>8</v>
      </c>
      <c r="S38" s="3">
        <f t="shared" si="13"/>
        <v>9</v>
      </c>
      <c r="T38" s="3">
        <f t="shared" si="13"/>
        <v>10</v>
      </c>
      <c r="U38" s="3">
        <f t="shared" si="13"/>
        <v>11</v>
      </c>
      <c r="V38" s="3">
        <f t="shared" si="13"/>
        <v>12</v>
      </c>
      <c r="W38" s="3">
        <f t="shared" si="13"/>
        <v>13</v>
      </c>
      <c r="X38" s="82">
        <f t="shared" si="13"/>
        <v>14</v>
      </c>
      <c r="Y38" s="4">
        <f t="shared" si="13"/>
        <v>15</v>
      </c>
      <c r="Z38" s="3">
        <f t="shared" si="13"/>
        <v>16</v>
      </c>
      <c r="AA38" s="3">
        <f t="shared" si="13"/>
        <v>17</v>
      </c>
      <c r="AB38" s="3">
        <f t="shared" si="13"/>
        <v>18</v>
      </c>
      <c r="AC38" s="3">
        <f t="shared" si="13"/>
        <v>19</v>
      </c>
      <c r="AD38" s="3">
        <f t="shared" si="13"/>
        <v>20</v>
      </c>
      <c r="AE38" s="82">
        <f t="shared" si="13"/>
        <v>21</v>
      </c>
      <c r="AF38" s="4">
        <f t="shared" si="13"/>
        <v>22</v>
      </c>
      <c r="AG38" s="3">
        <f t="shared" si="13"/>
        <v>23</v>
      </c>
      <c r="AH38" s="3">
        <f t="shared" si="13"/>
        <v>24</v>
      </c>
      <c r="AI38" s="196" t="s">
        <v>11</v>
      </c>
      <c r="AJ38" s="196" t="s">
        <v>12</v>
      </c>
      <c r="AK38" s="196" t="s">
        <v>13</v>
      </c>
      <c r="AL38" s="5"/>
      <c r="AM38" s="6" t="s">
        <v>14</v>
      </c>
      <c r="AN38" s="6" t="s">
        <v>51</v>
      </c>
      <c r="AO38" s="7" t="s">
        <v>15</v>
      </c>
      <c r="AP38" s="6">
        <v>22</v>
      </c>
      <c r="AQ38" s="6" t="s">
        <v>16</v>
      </c>
      <c r="AR38" s="6">
        <f>24-AP38</f>
        <v>2</v>
      </c>
      <c r="AS38" s="198" t="s">
        <v>17</v>
      </c>
      <c r="AT38" s="199"/>
      <c r="AU38" s="198" t="s">
        <v>18</v>
      </c>
      <c r="AV38" s="200"/>
      <c r="AW38" s="200"/>
      <c r="AX38" s="200"/>
      <c r="AY38" s="200"/>
      <c r="AZ38" s="200"/>
      <c r="BA38" s="200"/>
      <c r="BB38" s="199"/>
    </row>
    <row r="39" spans="1:54" ht="20.399999999999999">
      <c r="A39" s="197"/>
      <c r="B39" s="197"/>
      <c r="C39" s="197"/>
      <c r="D39" s="4" t="str">
        <f>D28</f>
        <v>일</v>
      </c>
      <c r="E39" s="3" t="str">
        <f t="shared" ref="E39:AH39" si="14">E28</f>
        <v>월</v>
      </c>
      <c r="F39" s="3" t="str">
        <f t="shared" si="14"/>
        <v>화</v>
      </c>
      <c r="G39" s="3" t="str">
        <f t="shared" si="14"/>
        <v>수</v>
      </c>
      <c r="H39" s="3" t="str">
        <f t="shared" si="14"/>
        <v>목</v>
      </c>
      <c r="I39" s="3" t="str">
        <f t="shared" si="14"/>
        <v>금</v>
      </c>
      <c r="J39" s="82" t="str">
        <f t="shared" si="14"/>
        <v>토</v>
      </c>
      <c r="K39" s="4" t="str">
        <f t="shared" si="14"/>
        <v>일</v>
      </c>
      <c r="L39" s="3" t="str">
        <f t="shared" si="14"/>
        <v>월</v>
      </c>
      <c r="M39" s="3" t="str">
        <f t="shared" si="14"/>
        <v>화</v>
      </c>
      <c r="N39" s="3" t="str">
        <f t="shared" si="14"/>
        <v>수</v>
      </c>
      <c r="O39" s="3" t="str">
        <f t="shared" si="14"/>
        <v>목</v>
      </c>
      <c r="P39" s="3" t="str">
        <f t="shared" si="14"/>
        <v>금</v>
      </c>
      <c r="Q39" s="82" t="str">
        <f t="shared" si="14"/>
        <v>토</v>
      </c>
      <c r="R39" s="4" t="str">
        <f t="shared" si="14"/>
        <v>일</v>
      </c>
      <c r="S39" s="3" t="str">
        <f t="shared" si="14"/>
        <v>월</v>
      </c>
      <c r="T39" s="3" t="str">
        <f t="shared" si="14"/>
        <v>화</v>
      </c>
      <c r="U39" s="3" t="str">
        <f t="shared" si="14"/>
        <v>수</v>
      </c>
      <c r="V39" s="3" t="str">
        <f t="shared" si="14"/>
        <v>목</v>
      </c>
      <c r="W39" s="3" t="str">
        <f t="shared" si="14"/>
        <v>금</v>
      </c>
      <c r="X39" s="82" t="str">
        <f t="shared" si="14"/>
        <v>토</v>
      </c>
      <c r="Y39" s="4" t="str">
        <f t="shared" si="14"/>
        <v>일</v>
      </c>
      <c r="Z39" s="3" t="str">
        <f t="shared" si="14"/>
        <v>월</v>
      </c>
      <c r="AA39" s="3" t="str">
        <f t="shared" si="14"/>
        <v>화</v>
      </c>
      <c r="AB39" s="3" t="str">
        <f t="shared" si="14"/>
        <v>수</v>
      </c>
      <c r="AC39" s="3" t="str">
        <f t="shared" si="14"/>
        <v>목</v>
      </c>
      <c r="AD39" s="3" t="str">
        <f t="shared" si="14"/>
        <v>금</v>
      </c>
      <c r="AE39" s="82" t="str">
        <f t="shared" si="14"/>
        <v>토</v>
      </c>
      <c r="AF39" s="4" t="str">
        <f t="shared" si="14"/>
        <v>일</v>
      </c>
      <c r="AG39" s="3" t="str">
        <f t="shared" si="14"/>
        <v>월</v>
      </c>
      <c r="AH39" s="3" t="str">
        <f t="shared" si="14"/>
        <v>화</v>
      </c>
      <c r="AI39" s="197"/>
      <c r="AJ39" s="197"/>
      <c r="AK39" s="197"/>
      <c r="AL39" s="5"/>
      <c r="AM39" s="201" t="s">
        <v>19</v>
      </c>
      <c r="AN39" s="202"/>
      <c r="AO39" s="202"/>
      <c r="AP39" s="202"/>
      <c r="AQ39" s="202"/>
      <c r="AR39" s="202"/>
      <c r="AS39" s="202"/>
      <c r="AT39" s="203"/>
      <c r="AU39" s="204" t="s">
        <v>20</v>
      </c>
      <c r="AV39" s="205"/>
      <c r="AW39" s="205"/>
      <c r="AX39" s="205"/>
      <c r="AY39" s="205"/>
      <c r="AZ39" s="205"/>
      <c r="BA39" s="205"/>
      <c r="BB39" s="206"/>
    </row>
    <row r="40" spans="1:54" ht="21" thickBot="1">
      <c r="A40" s="207">
        <v>4</v>
      </c>
      <c r="B40" s="208"/>
      <c r="C40" s="8" t="s">
        <v>21</v>
      </c>
      <c r="D40" s="84"/>
      <c r="E40" s="10"/>
      <c r="F40" s="9"/>
      <c r="G40" s="9"/>
      <c r="H40" s="10"/>
      <c r="I40" s="9"/>
      <c r="J40" s="89"/>
      <c r="K40" s="84"/>
      <c r="L40" s="9"/>
      <c r="M40" s="9"/>
      <c r="N40" s="9"/>
      <c r="O40" s="9"/>
      <c r="P40" s="9"/>
      <c r="Q40" s="89"/>
      <c r="R40" s="84"/>
      <c r="S40" s="9"/>
      <c r="T40" s="9"/>
      <c r="U40" s="9"/>
      <c r="V40" s="9"/>
      <c r="W40" s="9"/>
      <c r="X40" s="89"/>
      <c r="Y40" s="84"/>
      <c r="Z40" s="9"/>
      <c r="AA40" s="9"/>
      <c r="AB40" s="9"/>
      <c r="AC40" s="9"/>
      <c r="AD40" s="9"/>
      <c r="AE40" s="89"/>
      <c r="AF40" s="84"/>
      <c r="AG40" s="9"/>
      <c r="AH40" s="9"/>
      <c r="AI40" s="8"/>
      <c r="AJ40" s="209"/>
      <c r="AK40" s="11"/>
      <c r="AL40" s="5"/>
      <c r="AM40" s="12" t="s">
        <v>23</v>
      </c>
      <c r="AN40" s="13" t="s">
        <v>24</v>
      </c>
      <c r="AO40" s="13" t="s">
        <v>25</v>
      </c>
      <c r="AP40" s="14" t="s">
        <v>11</v>
      </c>
      <c r="AQ40" s="15" t="s">
        <v>23</v>
      </c>
      <c r="AR40" s="13" t="s">
        <v>24</v>
      </c>
      <c r="AS40" s="13" t="s">
        <v>25</v>
      </c>
      <c r="AT40" s="14" t="s">
        <v>11</v>
      </c>
      <c r="AU40" s="16" t="s">
        <v>23</v>
      </c>
      <c r="AV40" s="17" t="s">
        <v>24</v>
      </c>
      <c r="AW40" s="17" t="s">
        <v>25</v>
      </c>
      <c r="AX40" s="18" t="s">
        <v>11</v>
      </c>
      <c r="AY40" s="19" t="s">
        <v>23</v>
      </c>
      <c r="AZ40" s="17" t="s">
        <v>24</v>
      </c>
      <c r="BA40" s="17" t="s">
        <v>25</v>
      </c>
      <c r="BB40" s="18" t="s">
        <v>11</v>
      </c>
    </row>
    <row r="41" spans="1:54">
      <c r="A41" s="207"/>
      <c r="B41" s="208"/>
      <c r="C41" s="20" t="s">
        <v>26</v>
      </c>
      <c r="D41" s="85"/>
      <c r="E41" s="21"/>
      <c r="F41" s="21"/>
      <c r="G41" s="21"/>
      <c r="H41" s="21"/>
      <c r="I41" s="21"/>
      <c r="J41" s="90"/>
      <c r="K41" s="85"/>
      <c r="L41" s="21"/>
      <c r="M41" s="21"/>
      <c r="N41" s="21"/>
      <c r="O41" s="21"/>
      <c r="P41" s="21"/>
      <c r="Q41" s="90"/>
      <c r="R41" s="85"/>
      <c r="S41" s="21"/>
      <c r="T41" s="21"/>
      <c r="U41" s="21"/>
      <c r="V41" s="21"/>
      <c r="W41" s="21"/>
      <c r="X41" s="90"/>
      <c r="Y41" s="85"/>
      <c r="Z41" s="21"/>
      <c r="AA41" s="21"/>
      <c r="AB41" s="21"/>
      <c r="AC41" s="21"/>
      <c r="AD41" s="21"/>
      <c r="AE41" s="90"/>
      <c r="AF41" s="85"/>
      <c r="AG41" s="21"/>
      <c r="AH41" s="22"/>
      <c r="AI41" s="23">
        <f t="shared" ref="AI41:AI48" si="15">SUM(D41:AH41)</f>
        <v>0</v>
      </c>
      <c r="AJ41" s="209"/>
      <c r="AK41" s="24"/>
      <c r="AL41" s="5"/>
      <c r="AM41" s="25" t="s">
        <v>27</v>
      </c>
      <c r="AN41" s="26">
        <v>4140000</v>
      </c>
      <c r="AO41" s="27" t="b">
        <f>IF(AI41&gt;=AP38,"1")</f>
        <v>0</v>
      </c>
      <c r="AP41" s="28">
        <f>AN41*AO41</f>
        <v>0</v>
      </c>
      <c r="AQ41" s="29" t="s">
        <v>28</v>
      </c>
      <c r="AR41" s="26" t="b">
        <f>IF((AJ40="만근"),IF(AI41&lt;AP38,AN41-AT42))</f>
        <v>0</v>
      </c>
      <c r="AS41" s="27"/>
      <c r="AT41" s="28" t="b">
        <f>AR41</f>
        <v>0</v>
      </c>
      <c r="AU41" s="30" t="s">
        <v>15</v>
      </c>
      <c r="AV41" s="31">
        <v>170000</v>
      </c>
      <c r="AW41" s="32" t="b">
        <f>IF(AJ40="일할",AI41)</f>
        <v>0</v>
      </c>
      <c r="AX41" s="33">
        <f>AV41*AW41</f>
        <v>0</v>
      </c>
      <c r="AY41" s="34" t="s">
        <v>29</v>
      </c>
      <c r="AZ41" s="31">
        <v>204000</v>
      </c>
      <c r="BA41" s="32" t="b">
        <f>IF(AJ40="일할",AI46)</f>
        <v>0</v>
      </c>
      <c r="BB41" s="35">
        <f>AZ41*BA41</f>
        <v>0</v>
      </c>
    </row>
    <row r="42" spans="1:54">
      <c r="A42" s="207"/>
      <c r="B42" s="208"/>
      <c r="C42" s="20" t="s">
        <v>30</v>
      </c>
      <c r="D42" s="85"/>
      <c r="E42" s="21"/>
      <c r="F42" s="21"/>
      <c r="G42" s="21"/>
      <c r="H42" s="21"/>
      <c r="I42" s="21"/>
      <c r="J42" s="90"/>
      <c r="K42" s="85"/>
      <c r="L42" s="21"/>
      <c r="M42" s="21"/>
      <c r="N42" s="21"/>
      <c r="O42" s="21"/>
      <c r="P42" s="21"/>
      <c r="Q42" s="90"/>
      <c r="R42" s="85"/>
      <c r="S42" s="21"/>
      <c r="T42" s="21"/>
      <c r="U42" s="21"/>
      <c r="V42" s="21"/>
      <c r="W42" s="21"/>
      <c r="X42" s="90"/>
      <c r="Y42" s="85"/>
      <c r="Z42" s="21"/>
      <c r="AA42" s="21"/>
      <c r="AB42" s="21"/>
      <c r="AC42" s="21"/>
      <c r="AD42" s="21"/>
      <c r="AE42" s="90"/>
      <c r="AF42" s="85"/>
      <c r="AG42" s="21"/>
      <c r="AH42" s="36"/>
      <c r="AI42" s="23">
        <f t="shared" si="15"/>
        <v>0</v>
      </c>
      <c r="AJ42" s="209"/>
      <c r="AK42" s="24"/>
      <c r="AL42" s="5"/>
      <c r="AM42" s="37" t="s">
        <v>31</v>
      </c>
      <c r="AN42" s="38">
        <v>200000</v>
      </c>
      <c r="AO42" s="39" t="b">
        <f>IF(AI41&gt;=AP38,AI42-AR38)</f>
        <v>0</v>
      </c>
      <c r="AP42" s="40">
        <f t="shared" ref="AP42:AP45" si="16">AN42*AO42</f>
        <v>0</v>
      </c>
      <c r="AQ42" s="41" t="s">
        <v>32</v>
      </c>
      <c r="AR42" s="42">
        <v>170000</v>
      </c>
      <c r="AS42" s="43">
        <f>AP38-AI41</f>
        <v>22</v>
      </c>
      <c r="AT42" s="44">
        <f>AR42*AS42</f>
        <v>3740000</v>
      </c>
      <c r="AU42" s="45" t="s">
        <v>30</v>
      </c>
      <c r="AV42" s="46">
        <v>200000</v>
      </c>
      <c r="AW42" s="47" t="b">
        <f>IF(AJ40="일할",AI42)</f>
        <v>0</v>
      </c>
      <c r="AX42" s="48">
        <f t="shared" ref="AX42:AX45" si="17">AV42*AW42</f>
        <v>0</v>
      </c>
      <c r="AY42" s="49" t="s">
        <v>33</v>
      </c>
      <c r="AZ42" s="50">
        <v>240000</v>
      </c>
      <c r="BA42" s="51" t="b">
        <f>IF(AJ40="일할",AI47)</f>
        <v>0</v>
      </c>
      <c r="BB42" s="52">
        <f>AZ42*BA42</f>
        <v>0</v>
      </c>
    </row>
    <row r="43" spans="1:54">
      <c r="A43" s="207"/>
      <c r="B43" s="208"/>
      <c r="C43" s="20" t="s">
        <v>34</v>
      </c>
      <c r="D43" s="85"/>
      <c r="E43" s="21"/>
      <c r="F43" s="21"/>
      <c r="G43" s="21"/>
      <c r="H43" s="21"/>
      <c r="I43" s="21"/>
      <c r="J43" s="90"/>
      <c r="K43" s="85"/>
      <c r="L43" s="21"/>
      <c r="M43" s="21"/>
      <c r="N43" s="21"/>
      <c r="O43" s="21"/>
      <c r="P43" s="21"/>
      <c r="Q43" s="90"/>
      <c r="R43" s="85"/>
      <c r="S43" s="21"/>
      <c r="T43" s="21"/>
      <c r="U43" s="21"/>
      <c r="V43" s="21"/>
      <c r="W43" s="21"/>
      <c r="X43" s="90"/>
      <c r="Y43" s="85"/>
      <c r="Z43" s="21"/>
      <c r="AA43" s="21"/>
      <c r="AB43" s="21"/>
      <c r="AC43" s="21"/>
      <c r="AD43" s="21"/>
      <c r="AE43" s="90"/>
      <c r="AF43" s="85"/>
      <c r="AG43" s="21"/>
      <c r="AH43" s="36"/>
      <c r="AI43" s="23">
        <f t="shared" si="15"/>
        <v>0</v>
      </c>
      <c r="AJ43" s="209"/>
      <c r="AK43" s="24"/>
      <c r="AL43" s="5"/>
      <c r="AM43" s="53" t="s">
        <v>35</v>
      </c>
      <c r="AN43" s="38">
        <v>22000</v>
      </c>
      <c r="AO43" s="39" t="b">
        <f>IF(AJ40="만근",AI44)</f>
        <v>0</v>
      </c>
      <c r="AP43" s="54">
        <f t="shared" si="16"/>
        <v>0</v>
      </c>
      <c r="AQ43" s="55" t="s">
        <v>36</v>
      </c>
      <c r="AR43" s="56" t="b">
        <f>IF(AJ40="만근",200000)</f>
        <v>0</v>
      </c>
      <c r="AS43" s="57">
        <f>IF(AI41&lt;AP38,AI42-AR38)</f>
        <v>-2</v>
      </c>
      <c r="AT43" s="58">
        <f>AR43*AS43</f>
        <v>0</v>
      </c>
      <c r="AU43" s="59" t="s">
        <v>37</v>
      </c>
      <c r="AV43" s="46">
        <v>22000</v>
      </c>
      <c r="AW43" s="51" t="b">
        <f>IF(AJ40="일할",AI44)</f>
        <v>0</v>
      </c>
      <c r="AX43" s="60">
        <f t="shared" si="17"/>
        <v>0</v>
      </c>
      <c r="AY43" s="101" t="s">
        <v>86</v>
      </c>
      <c r="AZ43" s="102">
        <v>60000</v>
      </c>
      <c r="BA43" s="47" t="b">
        <f>IF(AJ40="일할",AI43)</f>
        <v>0</v>
      </c>
      <c r="BB43" s="52">
        <f>AZ43*BA43</f>
        <v>0</v>
      </c>
    </row>
    <row r="44" spans="1:54" ht="18" thickBot="1">
      <c r="A44" s="207"/>
      <c r="B44" s="208"/>
      <c r="C44" s="20" t="s">
        <v>38</v>
      </c>
      <c r="D44" s="85"/>
      <c r="E44" s="21"/>
      <c r="F44" s="21"/>
      <c r="G44" s="21"/>
      <c r="H44" s="21"/>
      <c r="I44" s="21"/>
      <c r="J44" s="90"/>
      <c r="K44" s="85"/>
      <c r="L44" s="21"/>
      <c r="M44" s="21"/>
      <c r="N44" s="21"/>
      <c r="O44" s="21"/>
      <c r="P44" s="21"/>
      <c r="Q44" s="90"/>
      <c r="R44" s="85"/>
      <c r="S44" s="21"/>
      <c r="T44" s="21"/>
      <c r="U44" s="21"/>
      <c r="V44" s="21"/>
      <c r="W44" s="21"/>
      <c r="X44" s="90"/>
      <c r="Y44" s="85"/>
      <c r="Z44" s="21"/>
      <c r="AA44" s="21"/>
      <c r="AB44" s="21"/>
      <c r="AC44" s="21"/>
      <c r="AD44" s="21"/>
      <c r="AE44" s="90"/>
      <c r="AF44" s="85"/>
      <c r="AG44" s="21"/>
      <c r="AH44" s="22"/>
      <c r="AI44" s="23">
        <f t="shared" si="15"/>
        <v>0</v>
      </c>
      <c r="AJ44" s="209"/>
      <c r="AK44" s="24"/>
      <c r="AL44" s="5"/>
      <c r="AM44" s="53" t="s">
        <v>39</v>
      </c>
      <c r="AN44" s="38">
        <v>29000</v>
      </c>
      <c r="AO44" s="39" t="b">
        <f>IF(AI45="만근",AI45)</f>
        <v>0</v>
      </c>
      <c r="AP44" s="40">
        <f t="shared" si="16"/>
        <v>0</v>
      </c>
      <c r="AQ44" s="61"/>
      <c r="AR44" s="62"/>
      <c r="AS44" s="63"/>
      <c r="AT44" s="64"/>
      <c r="AU44" s="59" t="s">
        <v>40</v>
      </c>
      <c r="AV44" s="46">
        <v>29000</v>
      </c>
      <c r="AW44" s="65" t="b">
        <f>IF(AJ40="일할",AI45)</f>
        <v>0</v>
      </c>
      <c r="AX44" s="48">
        <f t="shared" si="17"/>
        <v>0</v>
      </c>
      <c r="AY44" s="66"/>
      <c r="AZ44" s="67"/>
      <c r="BA44" s="68"/>
      <c r="BB44" s="69"/>
    </row>
    <row r="45" spans="1:54" ht="21" thickBot="1">
      <c r="A45" s="207"/>
      <c r="B45" s="208"/>
      <c r="C45" s="20" t="s">
        <v>41</v>
      </c>
      <c r="D45" s="86"/>
      <c r="E45" s="70"/>
      <c r="F45" s="70"/>
      <c r="G45" s="70"/>
      <c r="H45" s="70"/>
      <c r="I45" s="71"/>
      <c r="J45" s="91"/>
      <c r="K45" s="86"/>
      <c r="L45" s="70"/>
      <c r="M45" s="70"/>
      <c r="N45" s="70"/>
      <c r="O45" s="70"/>
      <c r="P45" s="70"/>
      <c r="Q45" s="91"/>
      <c r="R45" s="86"/>
      <c r="S45" s="70"/>
      <c r="T45" s="70"/>
      <c r="U45" s="70"/>
      <c r="V45" s="70"/>
      <c r="W45" s="70"/>
      <c r="X45" s="91"/>
      <c r="Y45" s="86"/>
      <c r="Z45" s="70"/>
      <c r="AA45" s="70"/>
      <c r="AB45" s="70"/>
      <c r="AC45" s="70"/>
      <c r="AD45" s="70"/>
      <c r="AE45" s="93"/>
      <c r="AF45" s="86"/>
      <c r="AG45" s="70"/>
      <c r="AH45" s="70"/>
      <c r="AI45" s="23">
        <f t="shared" si="15"/>
        <v>0</v>
      </c>
      <c r="AJ45" s="209"/>
      <c r="AK45" s="24"/>
      <c r="AL45" s="5"/>
      <c r="AM45" s="72" t="s">
        <v>42</v>
      </c>
      <c r="AN45" s="73">
        <v>60000</v>
      </c>
      <c r="AO45" s="74" t="b">
        <f>IF(AJ40="만근",AI43)</f>
        <v>0</v>
      </c>
      <c r="AP45" s="75">
        <f t="shared" si="16"/>
        <v>0</v>
      </c>
      <c r="AQ45" s="76" t="s">
        <v>43</v>
      </c>
      <c r="AR45" s="210">
        <f>SUM(AP41+AP42+AP43+AP44+AP45+AT41+AT43)</f>
        <v>0</v>
      </c>
      <c r="AS45" s="211"/>
      <c r="AT45" s="212"/>
      <c r="AU45" s="77" t="s">
        <v>44</v>
      </c>
      <c r="AV45" s="78">
        <v>26400</v>
      </c>
      <c r="AW45" s="79" t="b">
        <f>IF(AJ40="일할",AI48)</f>
        <v>0</v>
      </c>
      <c r="AX45" s="80">
        <f t="shared" si="17"/>
        <v>0</v>
      </c>
      <c r="AY45" s="81" t="s">
        <v>45</v>
      </c>
      <c r="AZ45" s="213">
        <f>AX41+AX42+AX43+AX44+AX45+BB41+BB42+BB43</f>
        <v>0</v>
      </c>
      <c r="BA45" s="213"/>
      <c r="BB45" s="214"/>
    </row>
    <row r="46" spans="1:54">
      <c r="A46" s="207"/>
      <c r="B46" s="208"/>
      <c r="C46" s="20" t="s">
        <v>46</v>
      </c>
      <c r="D46" s="86"/>
      <c r="E46" s="70"/>
      <c r="F46" s="70"/>
      <c r="G46" s="70"/>
      <c r="H46" s="70"/>
      <c r="I46" s="70"/>
      <c r="J46" s="91"/>
      <c r="K46" s="86"/>
      <c r="L46" s="70"/>
      <c r="M46" s="70"/>
      <c r="N46" s="70"/>
      <c r="O46" s="22"/>
      <c r="P46" s="70"/>
      <c r="Q46" s="91"/>
      <c r="R46" s="86"/>
      <c r="S46" s="70"/>
      <c r="T46" s="70"/>
      <c r="U46" s="22"/>
      <c r="V46" s="70"/>
      <c r="W46" s="70"/>
      <c r="X46" s="91"/>
      <c r="Y46" s="86"/>
      <c r="Z46" s="70"/>
      <c r="AA46" s="70"/>
      <c r="AB46" s="70"/>
      <c r="AC46" s="70"/>
      <c r="AD46" s="70"/>
      <c r="AE46" s="91"/>
      <c r="AF46" s="86"/>
      <c r="AG46" s="70"/>
      <c r="AH46" s="70"/>
      <c r="AI46" s="23">
        <f t="shared" si="15"/>
        <v>0</v>
      </c>
      <c r="AJ46" s="209"/>
      <c r="AK46" s="24"/>
      <c r="AL46" s="5"/>
    </row>
    <row r="47" spans="1:54">
      <c r="A47" s="207"/>
      <c r="B47" s="208"/>
      <c r="C47" s="20" t="s">
        <v>47</v>
      </c>
      <c r="D47" s="86"/>
      <c r="E47" s="70"/>
      <c r="F47" s="70"/>
      <c r="G47" s="70"/>
      <c r="H47" s="70"/>
      <c r="I47" s="70"/>
      <c r="J47" s="91"/>
      <c r="K47" s="86"/>
      <c r="L47" s="70"/>
      <c r="M47" s="70"/>
      <c r="N47" s="70"/>
      <c r="O47" s="22"/>
      <c r="P47" s="70"/>
      <c r="Q47" s="91"/>
      <c r="R47" s="86"/>
      <c r="S47" s="70"/>
      <c r="T47" s="70"/>
      <c r="U47" s="22"/>
      <c r="V47" s="70"/>
      <c r="W47" s="70"/>
      <c r="X47" s="91"/>
      <c r="Y47" s="86"/>
      <c r="Z47" s="70"/>
      <c r="AA47" s="70"/>
      <c r="AB47" s="70"/>
      <c r="AC47" s="70"/>
      <c r="AD47" s="70"/>
      <c r="AE47" s="91"/>
      <c r="AF47" s="86"/>
      <c r="AG47" s="70"/>
      <c r="AH47" s="70"/>
      <c r="AI47" s="23">
        <f t="shared" si="15"/>
        <v>0</v>
      </c>
      <c r="AJ47" s="209"/>
      <c r="AK47" s="24"/>
      <c r="AL47" s="5"/>
    </row>
    <row r="48" spans="1:54">
      <c r="A48" s="207"/>
      <c r="B48" s="208"/>
      <c r="C48" s="20" t="s">
        <v>48</v>
      </c>
      <c r="D48" s="86"/>
      <c r="E48" s="70"/>
      <c r="F48" s="70"/>
      <c r="G48" s="70"/>
      <c r="H48" s="70"/>
      <c r="I48" s="70"/>
      <c r="J48" s="91"/>
      <c r="K48" s="86"/>
      <c r="L48" s="70"/>
      <c r="M48" s="70"/>
      <c r="N48" s="70"/>
      <c r="O48" s="22"/>
      <c r="P48" s="70"/>
      <c r="Q48" s="91"/>
      <c r="R48" s="86"/>
      <c r="S48" s="70"/>
      <c r="T48" s="70"/>
      <c r="U48" s="22"/>
      <c r="V48" s="70"/>
      <c r="W48" s="70"/>
      <c r="X48" s="91"/>
      <c r="Y48" s="86"/>
      <c r="Z48" s="70"/>
      <c r="AA48" s="70"/>
      <c r="AB48" s="70"/>
      <c r="AC48" s="70"/>
      <c r="AD48" s="70"/>
      <c r="AE48" s="91"/>
      <c r="AF48" s="86"/>
      <c r="AG48" s="70"/>
      <c r="AH48" s="70"/>
      <c r="AI48" s="23">
        <f t="shared" si="15"/>
        <v>0</v>
      </c>
      <c r="AJ48" s="209"/>
      <c r="AK48" s="24"/>
      <c r="AL48" s="5"/>
    </row>
    <row r="49" spans="1:54" ht="20.399999999999999" hidden="1">
      <c r="A49" s="196" t="s">
        <v>1</v>
      </c>
      <c r="B49" s="196" t="s">
        <v>2</v>
      </c>
      <c r="C49" s="196" t="s">
        <v>3</v>
      </c>
      <c r="D49" s="4">
        <f>D38</f>
        <v>25</v>
      </c>
      <c r="E49" s="3">
        <f t="shared" ref="E49:AH49" si="18">E38</f>
        <v>26</v>
      </c>
      <c r="F49" s="3">
        <f t="shared" si="18"/>
        <v>27</v>
      </c>
      <c r="G49" s="3">
        <f t="shared" si="18"/>
        <v>28</v>
      </c>
      <c r="H49" s="3">
        <f t="shared" si="18"/>
        <v>29</v>
      </c>
      <c r="I49" s="3">
        <f t="shared" si="18"/>
        <v>30</v>
      </c>
      <c r="J49" s="82">
        <f t="shared" si="18"/>
        <v>31</v>
      </c>
      <c r="K49" s="4">
        <f t="shared" si="18"/>
        <v>1</v>
      </c>
      <c r="L49" s="3">
        <f t="shared" si="18"/>
        <v>2</v>
      </c>
      <c r="M49" s="3">
        <f t="shared" si="18"/>
        <v>3</v>
      </c>
      <c r="N49" s="3">
        <f t="shared" si="18"/>
        <v>4</v>
      </c>
      <c r="O49" s="3">
        <f t="shared" si="18"/>
        <v>5</v>
      </c>
      <c r="P49" s="3">
        <f t="shared" si="18"/>
        <v>6</v>
      </c>
      <c r="Q49" s="82">
        <f t="shared" si="18"/>
        <v>7</v>
      </c>
      <c r="R49" s="4">
        <f t="shared" si="18"/>
        <v>8</v>
      </c>
      <c r="S49" s="3">
        <f t="shared" si="18"/>
        <v>9</v>
      </c>
      <c r="T49" s="3">
        <f t="shared" si="18"/>
        <v>10</v>
      </c>
      <c r="U49" s="3">
        <f t="shared" si="18"/>
        <v>11</v>
      </c>
      <c r="V49" s="3">
        <f t="shared" si="18"/>
        <v>12</v>
      </c>
      <c r="W49" s="3">
        <f t="shared" si="18"/>
        <v>13</v>
      </c>
      <c r="X49" s="82">
        <f t="shared" si="18"/>
        <v>14</v>
      </c>
      <c r="Y49" s="4">
        <f t="shared" si="18"/>
        <v>15</v>
      </c>
      <c r="Z49" s="3">
        <f t="shared" si="18"/>
        <v>16</v>
      </c>
      <c r="AA49" s="3">
        <f t="shared" si="18"/>
        <v>17</v>
      </c>
      <c r="AB49" s="3">
        <f t="shared" si="18"/>
        <v>18</v>
      </c>
      <c r="AC49" s="3">
        <f t="shared" si="18"/>
        <v>19</v>
      </c>
      <c r="AD49" s="3">
        <f t="shared" si="18"/>
        <v>20</v>
      </c>
      <c r="AE49" s="82">
        <f t="shared" si="18"/>
        <v>21</v>
      </c>
      <c r="AF49" s="4">
        <f t="shared" si="18"/>
        <v>22</v>
      </c>
      <c r="AG49" s="3">
        <f t="shared" si="18"/>
        <v>23</v>
      </c>
      <c r="AH49" s="3">
        <f t="shared" si="18"/>
        <v>24</v>
      </c>
      <c r="AI49" s="196" t="s">
        <v>11</v>
      </c>
      <c r="AJ49" s="196" t="s">
        <v>12</v>
      </c>
      <c r="AK49" s="196" t="s">
        <v>13</v>
      </c>
      <c r="AL49" s="5"/>
      <c r="AM49" s="6" t="s">
        <v>14</v>
      </c>
      <c r="AN49" s="6" t="s">
        <v>51</v>
      </c>
      <c r="AO49" s="7" t="s">
        <v>15</v>
      </c>
      <c r="AP49" s="6">
        <v>22</v>
      </c>
      <c r="AQ49" s="6" t="s">
        <v>16</v>
      </c>
      <c r="AR49" s="6">
        <f>24-AP49</f>
        <v>2</v>
      </c>
      <c r="AS49" s="198" t="s">
        <v>17</v>
      </c>
      <c r="AT49" s="199"/>
      <c r="AU49" s="198" t="s">
        <v>18</v>
      </c>
      <c r="AV49" s="200"/>
      <c r="AW49" s="200"/>
      <c r="AX49" s="200"/>
      <c r="AY49" s="200"/>
      <c r="AZ49" s="200"/>
      <c r="BA49" s="200"/>
      <c r="BB49" s="199"/>
    </row>
    <row r="50" spans="1:54" ht="20.399999999999999" hidden="1">
      <c r="A50" s="197"/>
      <c r="B50" s="197"/>
      <c r="C50" s="197"/>
      <c r="D50" s="4" t="str">
        <f>D39</f>
        <v>일</v>
      </c>
      <c r="E50" s="3" t="str">
        <f t="shared" ref="E50:AH50" si="19">E39</f>
        <v>월</v>
      </c>
      <c r="F50" s="3" t="str">
        <f t="shared" si="19"/>
        <v>화</v>
      </c>
      <c r="G50" s="3" t="str">
        <f t="shared" si="19"/>
        <v>수</v>
      </c>
      <c r="H50" s="3" t="str">
        <f t="shared" si="19"/>
        <v>목</v>
      </c>
      <c r="I50" s="3" t="str">
        <f t="shared" si="19"/>
        <v>금</v>
      </c>
      <c r="J50" s="82" t="str">
        <f t="shared" si="19"/>
        <v>토</v>
      </c>
      <c r="K50" s="4" t="str">
        <f t="shared" si="19"/>
        <v>일</v>
      </c>
      <c r="L50" s="3" t="str">
        <f t="shared" si="19"/>
        <v>월</v>
      </c>
      <c r="M50" s="3" t="str">
        <f t="shared" si="19"/>
        <v>화</v>
      </c>
      <c r="N50" s="3" t="str">
        <f t="shared" si="19"/>
        <v>수</v>
      </c>
      <c r="O50" s="3" t="str">
        <f t="shared" si="19"/>
        <v>목</v>
      </c>
      <c r="P50" s="3" t="str">
        <f t="shared" si="19"/>
        <v>금</v>
      </c>
      <c r="Q50" s="82" t="str">
        <f t="shared" si="19"/>
        <v>토</v>
      </c>
      <c r="R50" s="4" t="str">
        <f t="shared" si="19"/>
        <v>일</v>
      </c>
      <c r="S50" s="3" t="str">
        <f t="shared" si="19"/>
        <v>월</v>
      </c>
      <c r="T50" s="3" t="str">
        <f t="shared" si="19"/>
        <v>화</v>
      </c>
      <c r="U50" s="3" t="str">
        <f t="shared" si="19"/>
        <v>수</v>
      </c>
      <c r="V50" s="3" t="str">
        <f t="shared" si="19"/>
        <v>목</v>
      </c>
      <c r="W50" s="3" t="str">
        <f t="shared" si="19"/>
        <v>금</v>
      </c>
      <c r="X50" s="82" t="str">
        <f t="shared" si="19"/>
        <v>토</v>
      </c>
      <c r="Y50" s="4" t="str">
        <f t="shared" si="19"/>
        <v>일</v>
      </c>
      <c r="Z50" s="3" t="str">
        <f t="shared" si="19"/>
        <v>월</v>
      </c>
      <c r="AA50" s="3" t="str">
        <f t="shared" si="19"/>
        <v>화</v>
      </c>
      <c r="AB50" s="3" t="str">
        <f t="shared" si="19"/>
        <v>수</v>
      </c>
      <c r="AC50" s="3" t="str">
        <f t="shared" si="19"/>
        <v>목</v>
      </c>
      <c r="AD50" s="3" t="str">
        <f t="shared" si="19"/>
        <v>금</v>
      </c>
      <c r="AE50" s="82" t="str">
        <f t="shared" si="19"/>
        <v>토</v>
      </c>
      <c r="AF50" s="4" t="str">
        <f t="shared" si="19"/>
        <v>일</v>
      </c>
      <c r="AG50" s="3" t="str">
        <f t="shared" si="19"/>
        <v>월</v>
      </c>
      <c r="AH50" s="3" t="str">
        <f t="shared" si="19"/>
        <v>화</v>
      </c>
      <c r="AI50" s="197"/>
      <c r="AJ50" s="197"/>
      <c r="AK50" s="197"/>
      <c r="AL50" s="5"/>
      <c r="AM50" s="201" t="s">
        <v>19</v>
      </c>
      <c r="AN50" s="202"/>
      <c r="AO50" s="202"/>
      <c r="AP50" s="202"/>
      <c r="AQ50" s="202"/>
      <c r="AR50" s="202"/>
      <c r="AS50" s="202"/>
      <c r="AT50" s="203"/>
      <c r="AU50" s="204" t="s">
        <v>20</v>
      </c>
      <c r="AV50" s="205"/>
      <c r="AW50" s="205"/>
      <c r="AX50" s="205"/>
      <c r="AY50" s="205"/>
      <c r="AZ50" s="205"/>
      <c r="BA50" s="205"/>
      <c r="BB50" s="206"/>
    </row>
    <row r="51" spans="1:54" ht="21" hidden="1" thickBot="1">
      <c r="A51" s="207">
        <v>5</v>
      </c>
      <c r="B51" s="208"/>
      <c r="C51" s="8" t="s">
        <v>21</v>
      </c>
      <c r="D51" s="84"/>
      <c r="E51" s="10"/>
      <c r="F51" s="9"/>
      <c r="G51" s="9"/>
      <c r="H51" s="10"/>
      <c r="I51" s="9"/>
      <c r="J51" s="89"/>
      <c r="K51" s="84"/>
      <c r="L51" s="9"/>
      <c r="M51" s="9"/>
      <c r="N51" s="9"/>
      <c r="O51" s="9"/>
      <c r="P51" s="9"/>
      <c r="Q51" s="89"/>
      <c r="R51" s="84"/>
      <c r="S51" s="9"/>
      <c r="T51" s="9"/>
      <c r="U51" s="9"/>
      <c r="V51" s="9"/>
      <c r="W51" s="9"/>
      <c r="X51" s="89"/>
      <c r="Y51" s="84"/>
      <c r="Z51" s="9"/>
      <c r="AA51" s="9"/>
      <c r="AB51" s="9"/>
      <c r="AC51" s="9"/>
      <c r="AD51" s="9"/>
      <c r="AE51" s="89"/>
      <c r="AF51" s="84"/>
      <c r="AG51" s="9"/>
      <c r="AH51" s="9"/>
      <c r="AI51" s="8"/>
      <c r="AJ51" s="209" t="s">
        <v>22</v>
      </c>
      <c r="AK51" s="11"/>
      <c r="AL51" s="5"/>
      <c r="AM51" s="12" t="s">
        <v>23</v>
      </c>
      <c r="AN51" s="13" t="s">
        <v>24</v>
      </c>
      <c r="AO51" s="13" t="s">
        <v>25</v>
      </c>
      <c r="AP51" s="14" t="s">
        <v>11</v>
      </c>
      <c r="AQ51" s="15" t="s">
        <v>23</v>
      </c>
      <c r="AR51" s="13" t="s">
        <v>24</v>
      </c>
      <c r="AS51" s="13" t="s">
        <v>25</v>
      </c>
      <c r="AT51" s="14" t="s">
        <v>11</v>
      </c>
      <c r="AU51" s="16" t="s">
        <v>23</v>
      </c>
      <c r="AV51" s="17" t="s">
        <v>24</v>
      </c>
      <c r="AW51" s="17" t="s">
        <v>25</v>
      </c>
      <c r="AX51" s="18" t="s">
        <v>11</v>
      </c>
      <c r="AY51" s="19" t="s">
        <v>23</v>
      </c>
      <c r="AZ51" s="17" t="s">
        <v>24</v>
      </c>
      <c r="BA51" s="17" t="s">
        <v>25</v>
      </c>
      <c r="BB51" s="18" t="s">
        <v>11</v>
      </c>
    </row>
    <row r="52" spans="1:54" hidden="1">
      <c r="A52" s="207"/>
      <c r="B52" s="208"/>
      <c r="C52" s="20" t="s">
        <v>26</v>
      </c>
      <c r="D52" s="85"/>
      <c r="E52" s="21"/>
      <c r="F52" s="21"/>
      <c r="G52" s="21"/>
      <c r="H52" s="21"/>
      <c r="I52" s="21"/>
      <c r="J52" s="90"/>
      <c r="K52" s="85"/>
      <c r="L52" s="21"/>
      <c r="M52" s="21"/>
      <c r="N52" s="21"/>
      <c r="O52" s="21"/>
      <c r="P52" s="21"/>
      <c r="Q52" s="90"/>
      <c r="R52" s="85"/>
      <c r="S52" s="21"/>
      <c r="T52" s="21"/>
      <c r="U52" s="21"/>
      <c r="V52" s="21"/>
      <c r="W52" s="21"/>
      <c r="X52" s="90"/>
      <c r="Y52" s="85"/>
      <c r="Z52" s="21"/>
      <c r="AA52" s="21"/>
      <c r="AB52" s="21"/>
      <c r="AC52" s="21"/>
      <c r="AD52" s="21"/>
      <c r="AE52" s="90"/>
      <c r="AF52" s="85"/>
      <c r="AG52" s="21"/>
      <c r="AH52" s="22"/>
      <c r="AI52" s="23">
        <f t="shared" ref="AI52:AI59" si="20">SUM(D52:AH52)</f>
        <v>0</v>
      </c>
      <c r="AJ52" s="209"/>
      <c r="AK52" s="24"/>
      <c r="AL52" s="5"/>
      <c r="AM52" s="25" t="s">
        <v>27</v>
      </c>
      <c r="AN52" s="26">
        <v>4140000</v>
      </c>
      <c r="AO52" s="27" t="b">
        <f>IF(AI52&gt;=AP49,"1")</f>
        <v>0</v>
      </c>
      <c r="AP52" s="28">
        <f>AN52*AO52</f>
        <v>0</v>
      </c>
      <c r="AQ52" s="29" t="s">
        <v>28</v>
      </c>
      <c r="AR52" s="26">
        <f>IF((AJ51="만근"),IF(AI52&lt;AP49,AN52-AT53))</f>
        <v>400000</v>
      </c>
      <c r="AS52" s="27"/>
      <c r="AT52" s="28">
        <f>AR52</f>
        <v>400000</v>
      </c>
      <c r="AU52" s="30" t="s">
        <v>15</v>
      </c>
      <c r="AV52" s="31">
        <v>170000</v>
      </c>
      <c r="AW52" s="32" t="b">
        <f>IF(AJ51="일할",AI52)</f>
        <v>0</v>
      </c>
      <c r="AX52" s="33">
        <f>AV52*AW52</f>
        <v>0</v>
      </c>
      <c r="AY52" s="34" t="s">
        <v>29</v>
      </c>
      <c r="AZ52" s="31">
        <v>204000</v>
      </c>
      <c r="BA52" s="32" t="b">
        <f>IF(AJ51="일할",AI57)</f>
        <v>0</v>
      </c>
      <c r="BB52" s="35">
        <f>AZ52*BA52</f>
        <v>0</v>
      </c>
    </row>
    <row r="53" spans="1:54" hidden="1">
      <c r="A53" s="207"/>
      <c r="B53" s="208"/>
      <c r="C53" s="20" t="s">
        <v>30</v>
      </c>
      <c r="D53" s="85"/>
      <c r="E53" s="21"/>
      <c r="F53" s="21"/>
      <c r="G53" s="21"/>
      <c r="H53" s="21"/>
      <c r="I53" s="21"/>
      <c r="J53" s="90"/>
      <c r="K53" s="85"/>
      <c r="L53" s="21"/>
      <c r="M53" s="21"/>
      <c r="N53" s="21"/>
      <c r="O53" s="21"/>
      <c r="P53" s="21"/>
      <c r="Q53" s="90"/>
      <c r="R53" s="85"/>
      <c r="S53" s="21"/>
      <c r="T53" s="21"/>
      <c r="U53" s="21"/>
      <c r="V53" s="21"/>
      <c r="W53" s="21"/>
      <c r="X53" s="90"/>
      <c r="Y53" s="85"/>
      <c r="Z53" s="21"/>
      <c r="AA53" s="21"/>
      <c r="AB53" s="21"/>
      <c r="AC53" s="21"/>
      <c r="AD53" s="21"/>
      <c r="AE53" s="90"/>
      <c r="AF53" s="85"/>
      <c r="AG53" s="21"/>
      <c r="AH53" s="36"/>
      <c r="AI53" s="23">
        <f t="shared" si="20"/>
        <v>0</v>
      </c>
      <c r="AJ53" s="209"/>
      <c r="AK53" s="24"/>
      <c r="AL53" s="5"/>
      <c r="AM53" s="37" t="s">
        <v>31</v>
      </c>
      <c r="AN53" s="38">
        <v>200000</v>
      </c>
      <c r="AO53" s="39" t="b">
        <f>IF(AI52&gt;=AP49,AI53-AR49)</f>
        <v>0</v>
      </c>
      <c r="AP53" s="40">
        <f t="shared" ref="AP53:AP56" si="21">AN53*AO53</f>
        <v>0</v>
      </c>
      <c r="AQ53" s="41" t="s">
        <v>32</v>
      </c>
      <c r="AR53" s="42">
        <v>170000</v>
      </c>
      <c r="AS53" s="43">
        <f>AP49-AI52</f>
        <v>22</v>
      </c>
      <c r="AT53" s="44">
        <f>AR53*AS53</f>
        <v>3740000</v>
      </c>
      <c r="AU53" s="45" t="s">
        <v>30</v>
      </c>
      <c r="AV53" s="46">
        <v>200000</v>
      </c>
      <c r="AW53" s="47" t="b">
        <f>IF(AJ51="일할",AI53)</f>
        <v>0</v>
      </c>
      <c r="AX53" s="48">
        <f t="shared" ref="AX53:AX56" si="22">AV53*AW53</f>
        <v>0</v>
      </c>
      <c r="AY53" s="49" t="s">
        <v>33</v>
      </c>
      <c r="AZ53" s="50">
        <v>240000</v>
      </c>
      <c r="BA53" s="51" t="b">
        <f>IF(AJ51="일할",AI58)</f>
        <v>0</v>
      </c>
      <c r="BB53" s="52">
        <f>AZ53*BA53</f>
        <v>0</v>
      </c>
    </row>
    <row r="54" spans="1:54" hidden="1">
      <c r="A54" s="207"/>
      <c r="B54" s="208"/>
      <c r="C54" s="20" t="s">
        <v>34</v>
      </c>
      <c r="D54" s="85"/>
      <c r="E54" s="21"/>
      <c r="F54" s="21"/>
      <c r="G54" s="21"/>
      <c r="H54" s="21"/>
      <c r="I54" s="21"/>
      <c r="J54" s="90"/>
      <c r="K54" s="85"/>
      <c r="L54" s="21"/>
      <c r="M54" s="21"/>
      <c r="N54" s="21"/>
      <c r="O54" s="21"/>
      <c r="P54" s="21"/>
      <c r="Q54" s="90"/>
      <c r="R54" s="85"/>
      <c r="S54" s="21"/>
      <c r="T54" s="21"/>
      <c r="U54" s="21"/>
      <c r="V54" s="21"/>
      <c r="W54" s="21"/>
      <c r="X54" s="90"/>
      <c r="Y54" s="85"/>
      <c r="Z54" s="21"/>
      <c r="AA54" s="21"/>
      <c r="AB54" s="21"/>
      <c r="AC54" s="21"/>
      <c r="AD54" s="21"/>
      <c r="AE54" s="90"/>
      <c r="AF54" s="85"/>
      <c r="AG54" s="21"/>
      <c r="AH54" s="36"/>
      <c r="AI54" s="23">
        <f t="shared" si="20"/>
        <v>0</v>
      </c>
      <c r="AJ54" s="209"/>
      <c r="AK54" s="24"/>
      <c r="AL54" s="5"/>
      <c r="AM54" s="53" t="s">
        <v>35</v>
      </c>
      <c r="AN54" s="38">
        <v>22000</v>
      </c>
      <c r="AO54" s="39">
        <f>IF(AJ51="만근",AI55)</f>
        <v>0</v>
      </c>
      <c r="AP54" s="54">
        <f t="shared" si="21"/>
        <v>0</v>
      </c>
      <c r="AQ54" s="55" t="s">
        <v>36</v>
      </c>
      <c r="AR54" s="56">
        <f>IF(AJ51="만근",200000)</f>
        <v>200000</v>
      </c>
      <c r="AS54" s="57">
        <f>IF(AI52&lt;AP49,AI53-AR49)</f>
        <v>-2</v>
      </c>
      <c r="AT54" s="58">
        <f>AR54*AS54</f>
        <v>-400000</v>
      </c>
      <c r="AU54" s="59" t="s">
        <v>37</v>
      </c>
      <c r="AV54" s="46">
        <v>22000</v>
      </c>
      <c r="AW54" s="51" t="b">
        <f>IF(AJ51="일할",AI55)</f>
        <v>0</v>
      </c>
      <c r="AX54" s="60">
        <f t="shared" si="22"/>
        <v>0</v>
      </c>
      <c r="AY54" s="101" t="s">
        <v>86</v>
      </c>
      <c r="AZ54" s="102">
        <v>60000</v>
      </c>
      <c r="BA54" s="47" t="b">
        <f>IF(AJ51="일할",AI54)</f>
        <v>0</v>
      </c>
      <c r="BB54" s="52">
        <f>AZ54*BA54</f>
        <v>0</v>
      </c>
    </row>
    <row r="55" spans="1:54" ht="18" hidden="1" thickBot="1">
      <c r="A55" s="207"/>
      <c r="B55" s="208"/>
      <c r="C55" s="20" t="s">
        <v>38</v>
      </c>
      <c r="D55" s="85"/>
      <c r="E55" s="21"/>
      <c r="F55" s="21"/>
      <c r="G55" s="21"/>
      <c r="H55" s="21"/>
      <c r="I55" s="21"/>
      <c r="J55" s="90"/>
      <c r="K55" s="85"/>
      <c r="L55" s="21"/>
      <c r="M55" s="21"/>
      <c r="N55" s="21"/>
      <c r="O55" s="21"/>
      <c r="P55" s="21"/>
      <c r="Q55" s="90"/>
      <c r="R55" s="85"/>
      <c r="S55" s="21"/>
      <c r="T55" s="21"/>
      <c r="U55" s="21"/>
      <c r="V55" s="21"/>
      <c r="W55" s="21"/>
      <c r="X55" s="90"/>
      <c r="Y55" s="85"/>
      <c r="Z55" s="21"/>
      <c r="AA55" s="21"/>
      <c r="AB55" s="21"/>
      <c r="AC55" s="21"/>
      <c r="AD55" s="21"/>
      <c r="AE55" s="90"/>
      <c r="AF55" s="85"/>
      <c r="AG55" s="21"/>
      <c r="AH55" s="22"/>
      <c r="AI55" s="23">
        <f t="shared" si="20"/>
        <v>0</v>
      </c>
      <c r="AJ55" s="209"/>
      <c r="AK55" s="24"/>
      <c r="AL55" s="5"/>
      <c r="AM55" s="53" t="s">
        <v>39</v>
      </c>
      <c r="AN55" s="38">
        <v>29000</v>
      </c>
      <c r="AO55" s="39" t="b">
        <f>IF(AI56="만근",AI56)</f>
        <v>0</v>
      </c>
      <c r="AP55" s="40">
        <f t="shared" si="21"/>
        <v>0</v>
      </c>
      <c r="AQ55" s="61"/>
      <c r="AR55" s="62"/>
      <c r="AS55" s="63"/>
      <c r="AT55" s="64"/>
      <c r="AU55" s="59" t="s">
        <v>40</v>
      </c>
      <c r="AV55" s="46">
        <v>29000</v>
      </c>
      <c r="AW55" s="65" t="b">
        <f>IF(AJ51="일할",AI56)</f>
        <v>0</v>
      </c>
      <c r="AX55" s="48">
        <f t="shared" si="22"/>
        <v>0</v>
      </c>
      <c r="AY55" s="66"/>
      <c r="AZ55" s="67"/>
      <c r="BA55" s="68"/>
      <c r="BB55" s="69"/>
    </row>
    <row r="56" spans="1:54" ht="21" hidden="1" thickBot="1">
      <c r="A56" s="207"/>
      <c r="B56" s="208"/>
      <c r="C56" s="20" t="s">
        <v>41</v>
      </c>
      <c r="D56" s="86"/>
      <c r="E56" s="70"/>
      <c r="F56" s="70"/>
      <c r="G56" s="70"/>
      <c r="H56" s="70"/>
      <c r="I56" s="71"/>
      <c r="J56" s="91"/>
      <c r="K56" s="86"/>
      <c r="L56" s="70"/>
      <c r="M56" s="70"/>
      <c r="N56" s="70"/>
      <c r="O56" s="70"/>
      <c r="P56" s="70"/>
      <c r="Q56" s="91"/>
      <c r="R56" s="86"/>
      <c r="S56" s="70"/>
      <c r="T56" s="70"/>
      <c r="U56" s="70"/>
      <c r="V56" s="70"/>
      <c r="W56" s="70"/>
      <c r="X56" s="91"/>
      <c r="Y56" s="86"/>
      <c r="Z56" s="70"/>
      <c r="AA56" s="70"/>
      <c r="AB56" s="70"/>
      <c r="AC56" s="70"/>
      <c r="AD56" s="70"/>
      <c r="AE56" s="93"/>
      <c r="AF56" s="86"/>
      <c r="AG56" s="70"/>
      <c r="AH56" s="70"/>
      <c r="AI56" s="23">
        <f t="shared" si="20"/>
        <v>0</v>
      </c>
      <c r="AJ56" s="209"/>
      <c r="AK56" s="24"/>
      <c r="AL56" s="5"/>
      <c r="AM56" s="72" t="s">
        <v>42</v>
      </c>
      <c r="AN56" s="73">
        <v>60000</v>
      </c>
      <c r="AO56" s="74">
        <f>IF(AJ51="만근",AI54)</f>
        <v>0</v>
      </c>
      <c r="AP56" s="75">
        <f t="shared" si="21"/>
        <v>0</v>
      </c>
      <c r="AQ56" s="76" t="s">
        <v>43</v>
      </c>
      <c r="AR56" s="210">
        <f>SUM(AP52+AP53+AP54+AP55+AP56+AT52+AT54)</f>
        <v>0</v>
      </c>
      <c r="AS56" s="211"/>
      <c r="AT56" s="212"/>
      <c r="AU56" s="77" t="s">
        <v>44</v>
      </c>
      <c r="AV56" s="78">
        <v>26400</v>
      </c>
      <c r="AW56" s="79" t="b">
        <f>IF(AJ51="일할",AI59)</f>
        <v>0</v>
      </c>
      <c r="AX56" s="80">
        <f t="shared" si="22"/>
        <v>0</v>
      </c>
      <c r="AY56" s="81" t="s">
        <v>45</v>
      </c>
      <c r="AZ56" s="213">
        <f>AX52+AX53+AX54+AX55+AX56+BB52+BB53+BB54</f>
        <v>0</v>
      </c>
      <c r="BA56" s="213"/>
      <c r="BB56" s="214"/>
    </row>
    <row r="57" spans="1:54" hidden="1">
      <c r="A57" s="207"/>
      <c r="B57" s="208"/>
      <c r="C57" s="20" t="s">
        <v>46</v>
      </c>
      <c r="D57" s="86"/>
      <c r="E57" s="70"/>
      <c r="F57" s="70"/>
      <c r="G57" s="70"/>
      <c r="H57" s="70"/>
      <c r="I57" s="70"/>
      <c r="J57" s="91"/>
      <c r="K57" s="86"/>
      <c r="L57" s="70"/>
      <c r="M57" s="70"/>
      <c r="N57" s="70"/>
      <c r="O57" s="22"/>
      <c r="P57" s="70"/>
      <c r="Q57" s="91"/>
      <c r="R57" s="86"/>
      <c r="S57" s="70"/>
      <c r="T57" s="70"/>
      <c r="U57" s="22"/>
      <c r="V57" s="70"/>
      <c r="W57" s="70"/>
      <c r="X57" s="91"/>
      <c r="Y57" s="86"/>
      <c r="Z57" s="70"/>
      <c r="AA57" s="70"/>
      <c r="AB57" s="70"/>
      <c r="AC57" s="70"/>
      <c r="AD57" s="70"/>
      <c r="AE57" s="91"/>
      <c r="AF57" s="86"/>
      <c r="AG57" s="70"/>
      <c r="AH57" s="70"/>
      <c r="AI57" s="23">
        <f t="shared" si="20"/>
        <v>0</v>
      </c>
      <c r="AJ57" s="209"/>
      <c r="AK57" s="24"/>
      <c r="AL57" s="5"/>
    </row>
    <row r="58" spans="1:54" hidden="1">
      <c r="A58" s="207"/>
      <c r="B58" s="208"/>
      <c r="C58" s="20" t="s">
        <v>47</v>
      </c>
      <c r="D58" s="86"/>
      <c r="E58" s="70"/>
      <c r="F58" s="70"/>
      <c r="G58" s="70"/>
      <c r="H58" s="70"/>
      <c r="I58" s="70"/>
      <c r="J58" s="91"/>
      <c r="K58" s="86"/>
      <c r="L58" s="70"/>
      <c r="M58" s="70"/>
      <c r="N58" s="70"/>
      <c r="O58" s="22"/>
      <c r="P58" s="70"/>
      <c r="Q58" s="91"/>
      <c r="R58" s="86"/>
      <c r="S58" s="70"/>
      <c r="T58" s="70"/>
      <c r="U58" s="22"/>
      <c r="V58" s="70"/>
      <c r="W58" s="70"/>
      <c r="X58" s="91"/>
      <c r="Y58" s="86"/>
      <c r="Z58" s="70"/>
      <c r="AA58" s="70"/>
      <c r="AB58" s="70"/>
      <c r="AC58" s="70"/>
      <c r="AD58" s="70"/>
      <c r="AE58" s="91"/>
      <c r="AF58" s="86"/>
      <c r="AG58" s="70"/>
      <c r="AH58" s="70"/>
      <c r="AI58" s="23">
        <f t="shared" si="20"/>
        <v>0</v>
      </c>
      <c r="AJ58" s="209"/>
      <c r="AK58" s="24"/>
      <c r="AL58" s="5"/>
    </row>
    <row r="59" spans="1:54" hidden="1">
      <c r="A59" s="207"/>
      <c r="B59" s="208"/>
      <c r="C59" s="20" t="s">
        <v>48</v>
      </c>
      <c r="D59" s="86"/>
      <c r="E59" s="70"/>
      <c r="F59" s="70"/>
      <c r="G59" s="70"/>
      <c r="H59" s="70"/>
      <c r="I59" s="70"/>
      <c r="J59" s="91"/>
      <c r="K59" s="86"/>
      <c r="L59" s="70"/>
      <c r="M59" s="70"/>
      <c r="N59" s="70"/>
      <c r="O59" s="22"/>
      <c r="P59" s="70"/>
      <c r="Q59" s="91"/>
      <c r="R59" s="86"/>
      <c r="S59" s="70"/>
      <c r="T59" s="70"/>
      <c r="U59" s="22"/>
      <c r="V59" s="70"/>
      <c r="W59" s="70"/>
      <c r="X59" s="91"/>
      <c r="Y59" s="86"/>
      <c r="Z59" s="70"/>
      <c r="AA59" s="70"/>
      <c r="AB59" s="70"/>
      <c r="AC59" s="70"/>
      <c r="AD59" s="70"/>
      <c r="AE59" s="91"/>
      <c r="AF59" s="86"/>
      <c r="AG59" s="70"/>
      <c r="AH59" s="70"/>
      <c r="AI59" s="23">
        <f t="shared" si="20"/>
        <v>0</v>
      </c>
      <c r="AJ59" s="209"/>
      <c r="AK59" s="24"/>
      <c r="AL59" s="5"/>
    </row>
    <row r="60" spans="1:54" ht="20.399999999999999" hidden="1">
      <c r="A60" s="196" t="s">
        <v>1</v>
      </c>
      <c r="B60" s="196" t="s">
        <v>2</v>
      </c>
      <c r="C60" s="196" t="s">
        <v>3</v>
      </c>
      <c r="D60" s="4">
        <f>D49</f>
        <v>25</v>
      </c>
      <c r="E60" s="3">
        <f t="shared" ref="E60:AH60" si="23">E49</f>
        <v>26</v>
      </c>
      <c r="F60" s="3">
        <f t="shared" si="23"/>
        <v>27</v>
      </c>
      <c r="G60" s="3">
        <f t="shared" si="23"/>
        <v>28</v>
      </c>
      <c r="H60" s="3">
        <f t="shared" si="23"/>
        <v>29</v>
      </c>
      <c r="I60" s="3">
        <f t="shared" si="23"/>
        <v>30</v>
      </c>
      <c r="J60" s="82">
        <f t="shared" si="23"/>
        <v>31</v>
      </c>
      <c r="K60" s="4">
        <f t="shared" si="23"/>
        <v>1</v>
      </c>
      <c r="L60" s="3">
        <f t="shared" si="23"/>
        <v>2</v>
      </c>
      <c r="M60" s="3">
        <f t="shared" si="23"/>
        <v>3</v>
      </c>
      <c r="N60" s="3">
        <f t="shared" si="23"/>
        <v>4</v>
      </c>
      <c r="O60" s="3">
        <f t="shared" si="23"/>
        <v>5</v>
      </c>
      <c r="P60" s="3">
        <f t="shared" si="23"/>
        <v>6</v>
      </c>
      <c r="Q60" s="82">
        <f t="shared" si="23"/>
        <v>7</v>
      </c>
      <c r="R60" s="4">
        <f t="shared" si="23"/>
        <v>8</v>
      </c>
      <c r="S60" s="3">
        <f t="shared" si="23"/>
        <v>9</v>
      </c>
      <c r="T60" s="3">
        <f t="shared" si="23"/>
        <v>10</v>
      </c>
      <c r="U60" s="3">
        <f t="shared" si="23"/>
        <v>11</v>
      </c>
      <c r="V60" s="3">
        <f t="shared" si="23"/>
        <v>12</v>
      </c>
      <c r="W60" s="3">
        <f t="shared" si="23"/>
        <v>13</v>
      </c>
      <c r="X60" s="82">
        <f t="shared" si="23"/>
        <v>14</v>
      </c>
      <c r="Y60" s="4">
        <f t="shared" si="23"/>
        <v>15</v>
      </c>
      <c r="Z60" s="3">
        <f t="shared" si="23"/>
        <v>16</v>
      </c>
      <c r="AA60" s="3">
        <f t="shared" si="23"/>
        <v>17</v>
      </c>
      <c r="AB60" s="3">
        <f t="shared" si="23"/>
        <v>18</v>
      </c>
      <c r="AC60" s="3">
        <f t="shared" si="23"/>
        <v>19</v>
      </c>
      <c r="AD60" s="3">
        <f t="shared" si="23"/>
        <v>20</v>
      </c>
      <c r="AE60" s="82">
        <f t="shared" si="23"/>
        <v>21</v>
      </c>
      <c r="AF60" s="4">
        <f t="shared" si="23"/>
        <v>22</v>
      </c>
      <c r="AG60" s="3">
        <f t="shared" si="23"/>
        <v>23</v>
      </c>
      <c r="AH60" s="3">
        <f t="shared" si="23"/>
        <v>24</v>
      </c>
      <c r="AI60" s="196" t="s">
        <v>11</v>
      </c>
      <c r="AJ60" s="196" t="s">
        <v>12</v>
      </c>
      <c r="AK60" s="196" t="s">
        <v>13</v>
      </c>
      <c r="AL60" s="5"/>
      <c r="AM60" s="6" t="s">
        <v>14</v>
      </c>
      <c r="AN60" s="6" t="s">
        <v>51</v>
      </c>
      <c r="AO60" s="7" t="s">
        <v>15</v>
      </c>
      <c r="AP60" s="6">
        <v>22</v>
      </c>
      <c r="AQ60" s="6" t="s">
        <v>16</v>
      </c>
      <c r="AR60" s="6">
        <f>24-AP60</f>
        <v>2</v>
      </c>
      <c r="AS60" s="198" t="s">
        <v>17</v>
      </c>
      <c r="AT60" s="199"/>
      <c r="AU60" s="198" t="s">
        <v>18</v>
      </c>
      <c r="AV60" s="200"/>
      <c r="AW60" s="200"/>
      <c r="AX60" s="200"/>
      <c r="AY60" s="200"/>
      <c r="AZ60" s="200"/>
      <c r="BA60" s="200"/>
      <c r="BB60" s="199"/>
    </row>
    <row r="61" spans="1:54" ht="20.399999999999999" hidden="1">
      <c r="A61" s="197"/>
      <c r="B61" s="197"/>
      <c r="C61" s="197"/>
      <c r="D61" s="4" t="str">
        <f>D50</f>
        <v>일</v>
      </c>
      <c r="E61" s="3" t="str">
        <f t="shared" ref="E61:AH61" si="24">E50</f>
        <v>월</v>
      </c>
      <c r="F61" s="3" t="str">
        <f t="shared" si="24"/>
        <v>화</v>
      </c>
      <c r="G61" s="3" t="str">
        <f t="shared" si="24"/>
        <v>수</v>
      </c>
      <c r="H61" s="3" t="str">
        <f t="shared" si="24"/>
        <v>목</v>
      </c>
      <c r="I61" s="3" t="str">
        <f t="shared" si="24"/>
        <v>금</v>
      </c>
      <c r="J61" s="82" t="str">
        <f t="shared" si="24"/>
        <v>토</v>
      </c>
      <c r="K61" s="4" t="str">
        <f t="shared" si="24"/>
        <v>일</v>
      </c>
      <c r="L61" s="3" t="str">
        <f t="shared" si="24"/>
        <v>월</v>
      </c>
      <c r="M61" s="3" t="str">
        <f t="shared" si="24"/>
        <v>화</v>
      </c>
      <c r="N61" s="3" t="str">
        <f t="shared" si="24"/>
        <v>수</v>
      </c>
      <c r="O61" s="3" t="str">
        <f t="shared" si="24"/>
        <v>목</v>
      </c>
      <c r="P61" s="3" t="str">
        <f t="shared" si="24"/>
        <v>금</v>
      </c>
      <c r="Q61" s="82" t="str">
        <f t="shared" si="24"/>
        <v>토</v>
      </c>
      <c r="R61" s="4" t="str">
        <f t="shared" si="24"/>
        <v>일</v>
      </c>
      <c r="S61" s="3" t="str">
        <f t="shared" si="24"/>
        <v>월</v>
      </c>
      <c r="T61" s="3" t="str">
        <f t="shared" si="24"/>
        <v>화</v>
      </c>
      <c r="U61" s="3" t="str">
        <f t="shared" si="24"/>
        <v>수</v>
      </c>
      <c r="V61" s="3" t="str">
        <f t="shared" si="24"/>
        <v>목</v>
      </c>
      <c r="W61" s="3" t="str">
        <f t="shared" si="24"/>
        <v>금</v>
      </c>
      <c r="X61" s="82" t="str">
        <f t="shared" si="24"/>
        <v>토</v>
      </c>
      <c r="Y61" s="4" t="str">
        <f t="shared" si="24"/>
        <v>일</v>
      </c>
      <c r="Z61" s="3" t="str">
        <f t="shared" si="24"/>
        <v>월</v>
      </c>
      <c r="AA61" s="3" t="str">
        <f t="shared" si="24"/>
        <v>화</v>
      </c>
      <c r="AB61" s="3" t="str">
        <f t="shared" si="24"/>
        <v>수</v>
      </c>
      <c r="AC61" s="3" t="str">
        <f t="shared" si="24"/>
        <v>목</v>
      </c>
      <c r="AD61" s="3" t="str">
        <f t="shared" si="24"/>
        <v>금</v>
      </c>
      <c r="AE61" s="82" t="str">
        <f t="shared" si="24"/>
        <v>토</v>
      </c>
      <c r="AF61" s="4" t="str">
        <f t="shared" si="24"/>
        <v>일</v>
      </c>
      <c r="AG61" s="3" t="str">
        <f t="shared" si="24"/>
        <v>월</v>
      </c>
      <c r="AH61" s="3" t="str">
        <f t="shared" si="24"/>
        <v>화</v>
      </c>
      <c r="AI61" s="197"/>
      <c r="AJ61" s="197"/>
      <c r="AK61" s="197"/>
      <c r="AL61" s="5"/>
      <c r="AM61" s="201" t="s">
        <v>19</v>
      </c>
      <c r="AN61" s="202"/>
      <c r="AO61" s="202"/>
      <c r="AP61" s="202"/>
      <c r="AQ61" s="202"/>
      <c r="AR61" s="202"/>
      <c r="AS61" s="202"/>
      <c r="AT61" s="203"/>
      <c r="AU61" s="204" t="s">
        <v>20</v>
      </c>
      <c r="AV61" s="205"/>
      <c r="AW61" s="205"/>
      <c r="AX61" s="205"/>
      <c r="AY61" s="205"/>
      <c r="AZ61" s="205"/>
      <c r="BA61" s="205"/>
      <c r="BB61" s="206"/>
    </row>
    <row r="62" spans="1:54" ht="21" hidden="1" thickBot="1">
      <c r="A62" s="207">
        <v>6</v>
      </c>
      <c r="B62" s="208"/>
      <c r="C62" s="8" t="s">
        <v>21</v>
      </c>
      <c r="D62" s="84"/>
      <c r="E62" s="10"/>
      <c r="F62" s="9"/>
      <c r="G62" s="9"/>
      <c r="H62" s="10"/>
      <c r="I62" s="9"/>
      <c r="J62" s="89"/>
      <c r="K62" s="84"/>
      <c r="L62" s="9"/>
      <c r="M62" s="9"/>
      <c r="N62" s="9"/>
      <c r="O62" s="9"/>
      <c r="P62" s="9"/>
      <c r="Q62" s="89"/>
      <c r="R62" s="84"/>
      <c r="S62" s="9"/>
      <c r="T62" s="9"/>
      <c r="U62" s="9"/>
      <c r="V62" s="9"/>
      <c r="W62" s="9"/>
      <c r="X62" s="89"/>
      <c r="Y62" s="84"/>
      <c r="Z62" s="9"/>
      <c r="AA62" s="9"/>
      <c r="AB62" s="9"/>
      <c r="AC62" s="9"/>
      <c r="AD62" s="9"/>
      <c r="AE62" s="89"/>
      <c r="AF62" s="84"/>
      <c r="AG62" s="9"/>
      <c r="AH62" s="9"/>
      <c r="AI62" s="8"/>
      <c r="AJ62" s="209" t="s">
        <v>22</v>
      </c>
      <c r="AK62" s="11"/>
      <c r="AL62" s="5"/>
      <c r="AM62" s="12" t="s">
        <v>23</v>
      </c>
      <c r="AN62" s="13" t="s">
        <v>24</v>
      </c>
      <c r="AO62" s="13" t="s">
        <v>25</v>
      </c>
      <c r="AP62" s="14" t="s">
        <v>11</v>
      </c>
      <c r="AQ62" s="15" t="s">
        <v>23</v>
      </c>
      <c r="AR62" s="13" t="s">
        <v>24</v>
      </c>
      <c r="AS62" s="13" t="s">
        <v>25</v>
      </c>
      <c r="AT62" s="14" t="s">
        <v>11</v>
      </c>
      <c r="AU62" s="16" t="s">
        <v>23</v>
      </c>
      <c r="AV62" s="17" t="s">
        <v>24</v>
      </c>
      <c r="AW62" s="17" t="s">
        <v>25</v>
      </c>
      <c r="AX62" s="18" t="s">
        <v>11</v>
      </c>
      <c r="AY62" s="19" t="s">
        <v>23</v>
      </c>
      <c r="AZ62" s="17" t="s">
        <v>24</v>
      </c>
      <c r="BA62" s="17" t="s">
        <v>25</v>
      </c>
      <c r="BB62" s="18" t="s">
        <v>11</v>
      </c>
    </row>
    <row r="63" spans="1:54" hidden="1">
      <c r="A63" s="207"/>
      <c r="B63" s="208"/>
      <c r="C63" s="20" t="s">
        <v>26</v>
      </c>
      <c r="D63" s="85"/>
      <c r="E63" s="21"/>
      <c r="F63" s="21"/>
      <c r="G63" s="21"/>
      <c r="H63" s="21"/>
      <c r="I63" s="21"/>
      <c r="J63" s="90"/>
      <c r="K63" s="85"/>
      <c r="L63" s="21"/>
      <c r="M63" s="21"/>
      <c r="N63" s="21"/>
      <c r="O63" s="21"/>
      <c r="P63" s="21"/>
      <c r="Q63" s="90"/>
      <c r="R63" s="85"/>
      <c r="S63" s="21"/>
      <c r="T63" s="21"/>
      <c r="U63" s="21"/>
      <c r="V63" s="21"/>
      <c r="W63" s="21"/>
      <c r="X63" s="90"/>
      <c r="Y63" s="85"/>
      <c r="Z63" s="21"/>
      <c r="AA63" s="21"/>
      <c r="AB63" s="21"/>
      <c r="AC63" s="21"/>
      <c r="AD63" s="21"/>
      <c r="AE63" s="90"/>
      <c r="AF63" s="85"/>
      <c r="AG63" s="21"/>
      <c r="AH63" s="22"/>
      <c r="AI63" s="23">
        <f t="shared" ref="AI63:AI70" si="25">SUM(D63:AH63)</f>
        <v>0</v>
      </c>
      <c r="AJ63" s="209"/>
      <c r="AK63" s="24"/>
      <c r="AL63" s="5"/>
      <c r="AM63" s="25" t="s">
        <v>27</v>
      </c>
      <c r="AN63" s="26">
        <v>4140000</v>
      </c>
      <c r="AO63" s="27" t="b">
        <f>IF(AI63&gt;=AP60,"1")</f>
        <v>0</v>
      </c>
      <c r="AP63" s="28">
        <f>AN63*AO63</f>
        <v>0</v>
      </c>
      <c r="AQ63" s="29" t="s">
        <v>28</v>
      </c>
      <c r="AR63" s="26">
        <f>IF((AJ62="만근"),IF(AI63&lt;AP60,AN63-AT64))</f>
        <v>400000</v>
      </c>
      <c r="AS63" s="27"/>
      <c r="AT63" s="28">
        <f>AR63</f>
        <v>400000</v>
      </c>
      <c r="AU63" s="30" t="s">
        <v>15</v>
      </c>
      <c r="AV63" s="31">
        <v>170000</v>
      </c>
      <c r="AW63" s="32" t="b">
        <f>IF(AJ62="일할",AI63)</f>
        <v>0</v>
      </c>
      <c r="AX63" s="33">
        <f>AV63*AW63</f>
        <v>0</v>
      </c>
      <c r="AY63" s="34" t="s">
        <v>29</v>
      </c>
      <c r="AZ63" s="31">
        <v>204000</v>
      </c>
      <c r="BA63" s="32" t="b">
        <f>IF(AJ62="일할",AI68)</f>
        <v>0</v>
      </c>
      <c r="BB63" s="35">
        <f>AZ63*BA63</f>
        <v>0</v>
      </c>
    </row>
    <row r="64" spans="1:54" hidden="1">
      <c r="A64" s="207"/>
      <c r="B64" s="208"/>
      <c r="C64" s="20" t="s">
        <v>30</v>
      </c>
      <c r="D64" s="85"/>
      <c r="E64" s="21"/>
      <c r="F64" s="21"/>
      <c r="G64" s="21"/>
      <c r="H64" s="21"/>
      <c r="I64" s="21"/>
      <c r="J64" s="90"/>
      <c r="K64" s="85"/>
      <c r="L64" s="21"/>
      <c r="M64" s="21"/>
      <c r="N64" s="21"/>
      <c r="O64" s="21"/>
      <c r="P64" s="21"/>
      <c r="Q64" s="90"/>
      <c r="R64" s="85"/>
      <c r="S64" s="21"/>
      <c r="T64" s="21"/>
      <c r="U64" s="21"/>
      <c r="V64" s="21"/>
      <c r="W64" s="21"/>
      <c r="X64" s="90"/>
      <c r="Y64" s="85"/>
      <c r="Z64" s="21"/>
      <c r="AA64" s="21"/>
      <c r="AB64" s="21"/>
      <c r="AC64" s="21"/>
      <c r="AD64" s="21"/>
      <c r="AE64" s="90"/>
      <c r="AF64" s="85"/>
      <c r="AG64" s="21"/>
      <c r="AH64" s="36"/>
      <c r="AI64" s="23">
        <f t="shared" si="25"/>
        <v>0</v>
      </c>
      <c r="AJ64" s="209"/>
      <c r="AK64" s="24"/>
      <c r="AL64" s="5"/>
      <c r="AM64" s="37" t="s">
        <v>31</v>
      </c>
      <c r="AN64" s="38">
        <v>200000</v>
      </c>
      <c r="AO64" s="39" t="b">
        <f>IF(AI63&gt;=AP60,AI64-AR60)</f>
        <v>0</v>
      </c>
      <c r="AP64" s="40">
        <f t="shared" ref="AP64:AP67" si="26">AN64*AO64</f>
        <v>0</v>
      </c>
      <c r="AQ64" s="41" t="s">
        <v>32</v>
      </c>
      <c r="AR64" s="42">
        <v>170000</v>
      </c>
      <c r="AS64" s="43">
        <f>AP60-AI63</f>
        <v>22</v>
      </c>
      <c r="AT64" s="44">
        <f>AR64*AS64</f>
        <v>3740000</v>
      </c>
      <c r="AU64" s="45" t="s">
        <v>30</v>
      </c>
      <c r="AV64" s="46">
        <v>200000</v>
      </c>
      <c r="AW64" s="47" t="b">
        <f>IF(AJ62="일할",AI64)</f>
        <v>0</v>
      </c>
      <c r="AX64" s="48">
        <f t="shared" ref="AX64:AX67" si="27">AV64*AW64</f>
        <v>0</v>
      </c>
      <c r="AY64" s="49" t="s">
        <v>33</v>
      </c>
      <c r="AZ64" s="50">
        <v>240000</v>
      </c>
      <c r="BA64" s="51" t="b">
        <f>IF(AJ62="일할",AI69)</f>
        <v>0</v>
      </c>
      <c r="BB64" s="52">
        <f>AZ64*BA64</f>
        <v>0</v>
      </c>
    </row>
    <row r="65" spans="1:54" hidden="1">
      <c r="A65" s="207"/>
      <c r="B65" s="208"/>
      <c r="C65" s="20" t="s">
        <v>34</v>
      </c>
      <c r="D65" s="85"/>
      <c r="E65" s="21"/>
      <c r="F65" s="21"/>
      <c r="G65" s="21"/>
      <c r="H65" s="21"/>
      <c r="I65" s="21"/>
      <c r="J65" s="90"/>
      <c r="K65" s="85"/>
      <c r="L65" s="21"/>
      <c r="M65" s="21"/>
      <c r="N65" s="21"/>
      <c r="O65" s="21"/>
      <c r="P65" s="21"/>
      <c r="Q65" s="90"/>
      <c r="R65" s="85"/>
      <c r="S65" s="21"/>
      <c r="T65" s="21"/>
      <c r="U65" s="21"/>
      <c r="V65" s="21"/>
      <c r="W65" s="21"/>
      <c r="X65" s="90"/>
      <c r="Y65" s="85"/>
      <c r="Z65" s="21"/>
      <c r="AA65" s="21"/>
      <c r="AB65" s="21"/>
      <c r="AC65" s="21"/>
      <c r="AD65" s="21"/>
      <c r="AE65" s="90"/>
      <c r="AF65" s="85"/>
      <c r="AG65" s="21"/>
      <c r="AH65" s="36"/>
      <c r="AI65" s="23">
        <f t="shared" si="25"/>
        <v>0</v>
      </c>
      <c r="AJ65" s="209"/>
      <c r="AK65" s="24"/>
      <c r="AL65" s="5"/>
      <c r="AM65" s="53" t="s">
        <v>35</v>
      </c>
      <c r="AN65" s="38">
        <v>22000</v>
      </c>
      <c r="AO65" s="39">
        <f>IF(AJ62="만근",AI66)</f>
        <v>0</v>
      </c>
      <c r="AP65" s="54">
        <f t="shared" si="26"/>
        <v>0</v>
      </c>
      <c r="AQ65" s="55" t="s">
        <v>36</v>
      </c>
      <c r="AR65" s="56">
        <f>IF(AJ62="만근",200000)</f>
        <v>200000</v>
      </c>
      <c r="AS65" s="57">
        <f>IF(AI63&lt;AP60,AI64-AR60)</f>
        <v>-2</v>
      </c>
      <c r="AT65" s="58">
        <f>AR65*AS65</f>
        <v>-400000</v>
      </c>
      <c r="AU65" s="59" t="s">
        <v>37</v>
      </c>
      <c r="AV65" s="46">
        <v>22000</v>
      </c>
      <c r="AW65" s="51" t="b">
        <f>IF(AJ62="일할",AI66)</f>
        <v>0</v>
      </c>
      <c r="AX65" s="60">
        <f t="shared" si="27"/>
        <v>0</v>
      </c>
      <c r="AY65" s="101" t="s">
        <v>86</v>
      </c>
      <c r="AZ65" s="102">
        <v>60000</v>
      </c>
      <c r="BA65" s="47" t="b">
        <f>IF(AJ62="일할",AI65)</f>
        <v>0</v>
      </c>
      <c r="BB65" s="52">
        <f>AZ65*BA65</f>
        <v>0</v>
      </c>
    </row>
    <row r="66" spans="1:54" ht="18" hidden="1" thickBot="1">
      <c r="A66" s="207"/>
      <c r="B66" s="208"/>
      <c r="C66" s="20" t="s">
        <v>38</v>
      </c>
      <c r="D66" s="85"/>
      <c r="E66" s="21"/>
      <c r="F66" s="21"/>
      <c r="G66" s="21"/>
      <c r="H66" s="21"/>
      <c r="I66" s="21"/>
      <c r="J66" s="90"/>
      <c r="K66" s="85"/>
      <c r="L66" s="21"/>
      <c r="M66" s="21"/>
      <c r="N66" s="21"/>
      <c r="O66" s="21"/>
      <c r="P66" s="21"/>
      <c r="Q66" s="90"/>
      <c r="R66" s="85"/>
      <c r="S66" s="21"/>
      <c r="T66" s="21"/>
      <c r="U66" s="21"/>
      <c r="V66" s="21"/>
      <c r="W66" s="21"/>
      <c r="X66" s="90"/>
      <c r="Y66" s="85"/>
      <c r="Z66" s="21"/>
      <c r="AA66" s="21"/>
      <c r="AB66" s="21"/>
      <c r="AC66" s="21"/>
      <c r="AD66" s="21"/>
      <c r="AE66" s="90"/>
      <c r="AF66" s="85"/>
      <c r="AG66" s="21"/>
      <c r="AH66" s="22"/>
      <c r="AI66" s="23">
        <f t="shared" si="25"/>
        <v>0</v>
      </c>
      <c r="AJ66" s="209"/>
      <c r="AK66" s="24"/>
      <c r="AL66" s="5"/>
      <c r="AM66" s="53" t="s">
        <v>39</v>
      </c>
      <c r="AN66" s="38">
        <v>29000</v>
      </c>
      <c r="AO66" s="39" t="b">
        <f>IF(AI67="만근",AI67)</f>
        <v>0</v>
      </c>
      <c r="AP66" s="40">
        <f t="shared" si="26"/>
        <v>0</v>
      </c>
      <c r="AQ66" s="61"/>
      <c r="AR66" s="62"/>
      <c r="AS66" s="63"/>
      <c r="AT66" s="64"/>
      <c r="AU66" s="59" t="s">
        <v>40</v>
      </c>
      <c r="AV66" s="46">
        <v>29000</v>
      </c>
      <c r="AW66" s="65" t="b">
        <f>IF(AJ62="일할",AI67)</f>
        <v>0</v>
      </c>
      <c r="AX66" s="48">
        <f t="shared" si="27"/>
        <v>0</v>
      </c>
      <c r="AY66" s="66"/>
      <c r="AZ66" s="67"/>
      <c r="BA66" s="68"/>
      <c r="BB66" s="69"/>
    </row>
    <row r="67" spans="1:54" ht="21" hidden="1" thickBot="1">
      <c r="A67" s="207"/>
      <c r="B67" s="208"/>
      <c r="C67" s="20" t="s">
        <v>41</v>
      </c>
      <c r="D67" s="86"/>
      <c r="E67" s="70"/>
      <c r="F67" s="70"/>
      <c r="G67" s="70"/>
      <c r="H67" s="70"/>
      <c r="I67" s="71"/>
      <c r="J67" s="91"/>
      <c r="K67" s="86"/>
      <c r="L67" s="70"/>
      <c r="M67" s="70"/>
      <c r="N67" s="70"/>
      <c r="O67" s="70"/>
      <c r="P67" s="70"/>
      <c r="Q67" s="91"/>
      <c r="R67" s="86"/>
      <c r="S67" s="70"/>
      <c r="T67" s="70"/>
      <c r="U67" s="70"/>
      <c r="V67" s="70"/>
      <c r="W67" s="70"/>
      <c r="X67" s="91"/>
      <c r="Y67" s="86"/>
      <c r="Z67" s="70"/>
      <c r="AA67" s="70"/>
      <c r="AB67" s="70"/>
      <c r="AC67" s="70"/>
      <c r="AD67" s="70"/>
      <c r="AE67" s="93"/>
      <c r="AF67" s="86"/>
      <c r="AG67" s="70"/>
      <c r="AH67" s="70"/>
      <c r="AI67" s="23">
        <f t="shared" si="25"/>
        <v>0</v>
      </c>
      <c r="AJ67" s="209"/>
      <c r="AK67" s="24"/>
      <c r="AL67" s="5"/>
      <c r="AM67" s="72" t="s">
        <v>42</v>
      </c>
      <c r="AN67" s="73">
        <v>60000</v>
      </c>
      <c r="AO67" s="74">
        <f>IF(AJ62="만근",AI65)</f>
        <v>0</v>
      </c>
      <c r="AP67" s="75">
        <f t="shared" si="26"/>
        <v>0</v>
      </c>
      <c r="AQ67" s="76" t="s">
        <v>43</v>
      </c>
      <c r="AR67" s="210">
        <f>SUM(AP63+AP64+AP65+AP66+AP67+AT63+AT65)</f>
        <v>0</v>
      </c>
      <c r="AS67" s="211"/>
      <c r="AT67" s="212"/>
      <c r="AU67" s="77" t="s">
        <v>44</v>
      </c>
      <c r="AV67" s="78">
        <v>26400</v>
      </c>
      <c r="AW67" s="79" t="b">
        <f>IF(AJ62="일할",AI70)</f>
        <v>0</v>
      </c>
      <c r="AX67" s="80">
        <f t="shared" si="27"/>
        <v>0</v>
      </c>
      <c r="AY67" s="81" t="s">
        <v>45</v>
      </c>
      <c r="AZ67" s="213">
        <f>AX63+AX64+AX65+AX66+AX67+BB63+BB64+BB65</f>
        <v>0</v>
      </c>
      <c r="BA67" s="213"/>
      <c r="BB67" s="214"/>
    </row>
    <row r="68" spans="1:54" hidden="1">
      <c r="A68" s="207"/>
      <c r="B68" s="208"/>
      <c r="C68" s="20" t="s">
        <v>46</v>
      </c>
      <c r="D68" s="86"/>
      <c r="E68" s="70"/>
      <c r="F68" s="70"/>
      <c r="G68" s="70"/>
      <c r="H68" s="70"/>
      <c r="I68" s="70"/>
      <c r="J68" s="91"/>
      <c r="K68" s="86"/>
      <c r="L68" s="70"/>
      <c r="M68" s="70"/>
      <c r="N68" s="70"/>
      <c r="O68" s="22"/>
      <c r="P68" s="70"/>
      <c r="Q68" s="91"/>
      <c r="R68" s="86"/>
      <c r="S68" s="70"/>
      <c r="T68" s="70"/>
      <c r="U68" s="22"/>
      <c r="V68" s="70"/>
      <c r="W68" s="70"/>
      <c r="X68" s="91"/>
      <c r="Y68" s="86"/>
      <c r="Z68" s="70"/>
      <c r="AA68" s="70"/>
      <c r="AB68" s="70"/>
      <c r="AC68" s="70"/>
      <c r="AD68" s="70"/>
      <c r="AE68" s="91"/>
      <c r="AF68" s="86"/>
      <c r="AG68" s="70"/>
      <c r="AH68" s="70"/>
      <c r="AI68" s="23">
        <f t="shared" si="25"/>
        <v>0</v>
      </c>
      <c r="AJ68" s="209"/>
      <c r="AK68" s="24"/>
      <c r="AL68" s="5"/>
    </row>
    <row r="69" spans="1:54" hidden="1">
      <c r="A69" s="207"/>
      <c r="B69" s="208"/>
      <c r="C69" s="20" t="s">
        <v>47</v>
      </c>
      <c r="D69" s="86"/>
      <c r="E69" s="70"/>
      <c r="F69" s="70"/>
      <c r="G69" s="70"/>
      <c r="H69" s="70"/>
      <c r="I69" s="70"/>
      <c r="J69" s="91"/>
      <c r="K69" s="86"/>
      <c r="L69" s="70"/>
      <c r="M69" s="70"/>
      <c r="N69" s="70"/>
      <c r="O69" s="22"/>
      <c r="P69" s="70"/>
      <c r="Q69" s="91"/>
      <c r="R69" s="86"/>
      <c r="S69" s="70"/>
      <c r="T69" s="70"/>
      <c r="U69" s="22"/>
      <c r="V69" s="70"/>
      <c r="W69" s="70"/>
      <c r="X69" s="91"/>
      <c r="Y69" s="86"/>
      <c r="Z69" s="70"/>
      <c r="AA69" s="70"/>
      <c r="AB69" s="70"/>
      <c r="AC69" s="70"/>
      <c r="AD69" s="70"/>
      <c r="AE69" s="91"/>
      <c r="AF69" s="86"/>
      <c r="AG69" s="70"/>
      <c r="AH69" s="70"/>
      <c r="AI69" s="23">
        <f t="shared" si="25"/>
        <v>0</v>
      </c>
      <c r="AJ69" s="209"/>
      <c r="AK69" s="24"/>
      <c r="AL69" s="5"/>
    </row>
    <row r="70" spans="1:54" hidden="1">
      <c r="A70" s="207"/>
      <c r="B70" s="208"/>
      <c r="C70" s="20" t="s">
        <v>48</v>
      </c>
      <c r="D70" s="86"/>
      <c r="E70" s="70"/>
      <c r="F70" s="70"/>
      <c r="G70" s="70"/>
      <c r="H70" s="70"/>
      <c r="I70" s="70"/>
      <c r="J70" s="91"/>
      <c r="K70" s="86"/>
      <c r="L70" s="70"/>
      <c r="M70" s="70"/>
      <c r="N70" s="70"/>
      <c r="O70" s="22"/>
      <c r="P70" s="70"/>
      <c r="Q70" s="91"/>
      <c r="R70" s="86"/>
      <c r="S70" s="70"/>
      <c r="T70" s="70"/>
      <c r="U70" s="22"/>
      <c r="V70" s="70"/>
      <c r="W70" s="70"/>
      <c r="X70" s="91"/>
      <c r="Y70" s="86"/>
      <c r="Z70" s="70"/>
      <c r="AA70" s="70"/>
      <c r="AB70" s="70"/>
      <c r="AC70" s="70"/>
      <c r="AD70" s="70"/>
      <c r="AE70" s="91"/>
      <c r="AF70" s="86"/>
      <c r="AG70" s="70"/>
      <c r="AH70" s="70"/>
      <c r="AI70" s="23">
        <f t="shared" si="25"/>
        <v>0</v>
      </c>
      <c r="AJ70" s="209"/>
      <c r="AK70" s="24"/>
      <c r="AL70" s="5"/>
    </row>
    <row r="71" spans="1:54" ht="20.399999999999999" hidden="1">
      <c r="A71" s="196" t="s">
        <v>1</v>
      </c>
      <c r="B71" s="196" t="s">
        <v>2</v>
      </c>
      <c r="C71" s="196" t="s">
        <v>3</v>
      </c>
      <c r="D71" s="4">
        <f>D60</f>
        <v>25</v>
      </c>
      <c r="E71" s="3">
        <f t="shared" ref="E71:AH71" si="28">E60</f>
        <v>26</v>
      </c>
      <c r="F71" s="3">
        <f t="shared" si="28"/>
        <v>27</v>
      </c>
      <c r="G71" s="3">
        <f t="shared" si="28"/>
        <v>28</v>
      </c>
      <c r="H71" s="3">
        <f t="shared" si="28"/>
        <v>29</v>
      </c>
      <c r="I71" s="3">
        <f t="shared" si="28"/>
        <v>30</v>
      </c>
      <c r="J71" s="82">
        <f t="shared" si="28"/>
        <v>31</v>
      </c>
      <c r="K71" s="4">
        <f t="shared" si="28"/>
        <v>1</v>
      </c>
      <c r="L71" s="3">
        <f t="shared" si="28"/>
        <v>2</v>
      </c>
      <c r="M71" s="3">
        <f t="shared" si="28"/>
        <v>3</v>
      </c>
      <c r="N71" s="3">
        <f t="shared" si="28"/>
        <v>4</v>
      </c>
      <c r="O71" s="3">
        <f t="shared" si="28"/>
        <v>5</v>
      </c>
      <c r="P71" s="3">
        <f t="shared" si="28"/>
        <v>6</v>
      </c>
      <c r="Q71" s="82">
        <f t="shared" si="28"/>
        <v>7</v>
      </c>
      <c r="R71" s="4">
        <f t="shared" si="28"/>
        <v>8</v>
      </c>
      <c r="S71" s="3">
        <f t="shared" si="28"/>
        <v>9</v>
      </c>
      <c r="T71" s="3">
        <f t="shared" si="28"/>
        <v>10</v>
      </c>
      <c r="U71" s="3">
        <f t="shared" si="28"/>
        <v>11</v>
      </c>
      <c r="V71" s="3">
        <f t="shared" si="28"/>
        <v>12</v>
      </c>
      <c r="W71" s="3">
        <f t="shared" si="28"/>
        <v>13</v>
      </c>
      <c r="X71" s="82">
        <f t="shared" si="28"/>
        <v>14</v>
      </c>
      <c r="Y71" s="4">
        <f t="shared" si="28"/>
        <v>15</v>
      </c>
      <c r="Z71" s="3">
        <f t="shared" si="28"/>
        <v>16</v>
      </c>
      <c r="AA71" s="3">
        <f t="shared" si="28"/>
        <v>17</v>
      </c>
      <c r="AB71" s="3">
        <f t="shared" si="28"/>
        <v>18</v>
      </c>
      <c r="AC71" s="3">
        <f t="shared" si="28"/>
        <v>19</v>
      </c>
      <c r="AD71" s="3">
        <f t="shared" si="28"/>
        <v>20</v>
      </c>
      <c r="AE71" s="82">
        <f t="shared" si="28"/>
        <v>21</v>
      </c>
      <c r="AF71" s="4">
        <f t="shared" si="28"/>
        <v>22</v>
      </c>
      <c r="AG71" s="3">
        <f t="shared" si="28"/>
        <v>23</v>
      </c>
      <c r="AH71" s="3">
        <f t="shared" si="28"/>
        <v>24</v>
      </c>
      <c r="AI71" s="196" t="s">
        <v>11</v>
      </c>
      <c r="AJ71" s="196" t="s">
        <v>12</v>
      </c>
      <c r="AK71" s="196" t="s">
        <v>13</v>
      </c>
      <c r="AL71" s="5"/>
      <c r="AM71" s="6" t="s">
        <v>14</v>
      </c>
      <c r="AN71" s="6" t="s">
        <v>51</v>
      </c>
      <c r="AO71" s="7" t="s">
        <v>15</v>
      </c>
      <c r="AP71" s="6">
        <v>22</v>
      </c>
      <c r="AQ71" s="6" t="s">
        <v>16</v>
      </c>
      <c r="AR71" s="6">
        <f>24-AP71</f>
        <v>2</v>
      </c>
      <c r="AS71" s="198" t="s">
        <v>17</v>
      </c>
      <c r="AT71" s="199"/>
      <c r="AU71" s="198" t="s">
        <v>18</v>
      </c>
      <c r="AV71" s="200"/>
      <c r="AW71" s="200"/>
      <c r="AX71" s="200"/>
      <c r="AY71" s="200"/>
      <c r="AZ71" s="200"/>
      <c r="BA71" s="200"/>
      <c r="BB71" s="199"/>
    </row>
    <row r="72" spans="1:54" ht="20.399999999999999" hidden="1">
      <c r="A72" s="197"/>
      <c r="B72" s="197"/>
      <c r="C72" s="197"/>
      <c r="D72" s="4" t="str">
        <f>D61</f>
        <v>일</v>
      </c>
      <c r="E72" s="3" t="str">
        <f t="shared" ref="E72:AH72" si="29">E61</f>
        <v>월</v>
      </c>
      <c r="F72" s="3" t="str">
        <f t="shared" si="29"/>
        <v>화</v>
      </c>
      <c r="G72" s="3" t="str">
        <f t="shared" si="29"/>
        <v>수</v>
      </c>
      <c r="H72" s="3" t="str">
        <f t="shared" si="29"/>
        <v>목</v>
      </c>
      <c r="I72" s="3" t="str">
        <f t="shared" si="29"/>
        <v>금</v>
      </c>
      <c r="J72" s="82" t="str">
        <f t="shared" si="29"/>
        <v>토</v>
      </c>
      <c r="K72" s="4" t="str">
        <f t="shared" si="29"/>
        <v>일</v>
      </c>
      <c r="L72" s="3" t="str">
        <f t="shared" si="29"/>
        <v>월</v>
      </c>
      <c r="M72" s="3" t="str">
        <f t="shared" si="29"/>
        <v>화</v>
      </c>
      <c r="N72" s="3" t="str">
        <f t="shared" si="29"/>
        <v>수</v>
      </c>
      <c r="O72" s="3" t="str">
        <f t="shared" si="29"/>
        <v>목</v>
      </c>
      <c r="P72" s="3" t="str">
        <f t="shared" si="29"/>
        <v>금</v>
      </c>
      <c r="Q72" s="82" t="str">
        <f t="shared" si="29"/>
        <v>토</v>
      </c>
      <c r="R72" s="4" t="str">
        <f t="shared" si="29"/>
        <v>일</v>
      </c>
      <c r="S72" s="3" t="str">
        <f t="shared" si="29"/>
        <v>월</v>
      </c>
      <c r="T72" s="3" t="str">
        <f t="shared" si="29"/>
        <v>화</v>
      </c>
      <c r="U72" s="3" t="str">
        <f t="shared" si="29"/>
        <v>수</v>
      </c>
      <c r="V72" s="3" t="str">
        <f t="shared" si="29"/>
        <v>목</v>
      </c>
      <c r="W72" s="3" t="str">
        <f t="shared" si="29"/>
        <v>금</v>
      </c>
      <c r="X72" s="82" t="str">
        <f t="shared" si="29"/>
        <v>토</v>
      </c>
      <c r="Y72" s="4" t="str">
        <f t="shared" si="29"/>
        <v>일</v>
      </c>
      <c r="Z72" s="3" t="str">
        <f t="shared" si="29"/>
        <v>월</v>
      </c>
      <c r="AA72" s="3" t="str">
        <f t="shared" si="29"/>
        <v>화</v>
      </c>
      <c r="AB72" s="3" t="str">
        <f t="shared" si="29"/>
        <v>수</v>
      </c>
      <c r="AC72" s="3" t="str">
        <f t="shared" si="29"/>
        <v>목</v>
      </c>
      <c r="AD72" s="3" t="str">
        <f t="shared" si="29"/>
        <v>금</v>
      </c>
      <c r="AE72" s="82" t="str">
        <f t="shared" si="29"/>
        <v>토</v>
      </c>
      <c r="AF72" s="4" t="str">
        <f t="shared" si="29"/>
        <v>일</v>
      </c>
      <c r="AG72" s="3" t="str">
        <f t="shared" si="29"/>
        <v>월</v>
      </c>
      <c r="AH72" s="3" t="str">
        <f t="shared" si="29"/>
        <v>화</v>
      </c>
      <c r="AI72" s="197"/>
      <c r="AJ72" s="197"/>
      <c r="AK72" s="197"/>
      <c r="AL72" s="5"/>
      <c r="AM72" s="201" t="s">
        <v>19</v>
      </c>
      <c r="AN72" s="202"/>
      <c r="AO72" s="202"/>
      <c r="AP72" s="202"/>
      <c r="AQ72" s="202"/>
      <c r="AR72" s="202"/>
      <c r="AS72" s="202"/>
      <c r="AT72" s="203"/>
      <c r="AU72" s="204" t="s">
        <v>20</v>
      </c>
      <c r="AV72" s="205"/>
      <c r="AW72" s="205"/>
      <c r="AX72" s="205"/>
      <c r="AY72" s="205"/>
      <c r="AZ72" s="205"/>
      <c r="BA72" s="205"/>
      <c r="BB72" s="206"/>
    </row>
    <row r="73" spans="1:54" ht="21" hidden="1" thickBot="1">
      <c r="A73" s="207">
        <v>7</v>
      </c>
      <c r="B73" s="208"/>
      <c r="C73" s="8" t="s">
        <v>21</v>
      </c>
      <c r="D73" s="84"/>
      <c r="E73" s="10"/>
      <c r="F73" s="9"/>
      <c r="G73" s="9"/>
      <c r="H73" s="10"/>
      <c r="I73" s="9"/>
      <c r="J73" s="89"/>
      <c r="K73" s="84"/>
      <c r="L73" s="9"/>
      <c r="M73" s="9"/>
      <c r="N73" s="9"/>
      <c r="O73" s="9"/>
      <c r="P73" s="9"/>
      <c r="Q73" s="89"/>
      <c r="R73" s="84"/>
      <c r="S73" s="9"/>
      <c r="T73" s="9"/>
      <c r="U73" s="9"/>
      <c r="V73" s="9"/>
      <c r="W73" s="9"/>
      <c r="X73" s="89"/>
      <c r="Y73" s="84"/>
      <c r="Z73" s="9"/>
      <c r="AA73" s="9"/>
      <c r="AB73" s="9"/>
      <c r="AC73" s="9"/>
      <c r="AD73" s="9"/>
      <c r="AE73" s="89"/>
      <c r="AF73" s="84"/>
      <c r="AG73" s="9"/>
      <c r="AH73" s="9"/>
      <c r="AI73" s="8"/>
      <c r="AJ73" s="209" t="s">
        <v>22</v>
      </c>
      <c r="AK73" s="11"/>
      <c r="AL73" s="5"/>
      <c r="AM73" s="12" t="s">
        <v>23</v>
      </c>
      <c r="AN73" s="13" t="s">
        <v>24</v>
      </c>
      <c r="AO73" s="13" t="s">
        <v>25</v>
      </c>
      <c r="AP73" s="14" t="s">
        <v>11</v>
      </c>
      <c r="AQ73" s="15" t="s">
        <v>23</v>
      </c>
      <c r="AR73" s="13" t="s">
        <v>24</v>
      </c>
      <c r="AS73" s="13" t="s">
        <v>25</v>
      </c>
      <c r="AT73" s="14" t="s">
        <v>11</v>
      </c>
      <c r="AU73" s="16" t="s">
        <v>23</v>
      </c>
      <c r="AV73" s="17" t="s">
        <v>24</v>
      </c>
      <c r="AW73" s="17" t="s">
        <v>25</v>
      </c>
      <c r="AX73" s="18" t="s">
        <v>11</v>
      </c>
      <c r="AY73" s="19" t="s">
        <v>23</v>
      </c>
      <c r="AZ73" s="17" t="s">
        <v>24</v>
      </c>
      <c r="BA73" s="17" t="s">
        <v>25</v>
      </c>
      <c r="BB73" s="18" t="s">
        <v>11</v>
      </c>
    </row>
    <row r="74" spans="1:54" hidden="1">
      <c r="A74" s="207"/>
      <c r="B74" s="208"/>
      <c r="C74" s="20" t="s">
        <v>26</v>
      </c>
      <c r="D74" s="85"/>
      <c r="E74" s="21"/>
      <c r="F74" s="21"/>
      <c r="G74" s="21"/>
      <c r="H74" s="21"/>
      <c r="I74" s="21"/>
      <c r="J74" s="90"/>
      <c r="K74" s="85"/>
      <c r="L74" s="21"/>
      <c r="M74" s="21"/>
      <c r="N74" s="21"/>
      <c r="O74" s="21"/>
      <c r="P74" s="21"/>
      <c r="Q74" s="90"/>
      <c r="R74" s="85"/>
      <c r="S74" s="21"/>
      <c r="T74" s="21"/>
      <c r="U74" s="21"/>
      <c r="V74" s="21"/>
      <c r="W74" s="21"/>
      <c r="X74" s="90"/>
      <c r="Y74" s="85"/>
      <c r="Z74" s="21"/>
      <c r="AA74" s="21"/>
      <c r="AB74" s="21"/>
      <c r="AC74" s="21"/>
      <c r="AD74" s="21"/>
      <c r="AE74" s="90"/>
      <c r="AF74" s="85"/>
      <c r="AG74" s="21"/>
      <c r="AH74" s="22"/>
      <c r="AI74" s="23">
        <f t="shared" ref="AI74:AI81" si="30">SUM(D74:AH74)</f>
        <v>0</v>
      </c>
      <c r="AJ74" s="209"/>
      <c r="AK74" s="24"/>
      <c r="AL74" s="5"/>
      <c r="AM74" s="25" t="s">
        <v>27</v>
      </c>
      <c r="AN74" s="26">
        <v>4140000</v>
      </c>
      <c r="AO74" s="27" t="b">
        <f>IF(AI74&gt;=AP71,"1")</f>
        <v>0</v>
      </c>
      <c r="AP74" s="28">
        <f>AN74*AO74</f>
        <v>0</v>
      </c>
      <c r="AQ74" s="29" t="s">
        <v>28</v>
      </c>
      <c r="AR74" s="26">
        <f>IF((AJ73="만근"),IF(AI74&lt;AP71,AN74-AT75))</f>
        <v>400000</v>
      </c>
      <c r="AS74" s="27"/>
      <c r="AT74" s="28">
        <f>AR74</f>
        <v>400000</v>
      </c>
      <c r="AU74" s="30" t="s">
        <v>15</v>
      </c>
      <c r="AV74" s="31">
        <v>170000</v>
      </c>
      <c r="AW74" s="32" t="b">
        <f>IF(AJ73="일할",AI74)</f>
        <v>0</v>
      </c>
      <c r="AX74" s="33">
        <f>AV74*AW74</f>
        <v>0</v>
      </c>
      <c r="AY74" s="34" t="s">
        <v>29</v>
      </c>
      <c r="AZ74" s="31">
        <v>204000</v>
      </c>
      <c r="BA74" s="32" t="b">
        <f>IF(AJ73="일할",AI79)</f>
        <v>0</v>
      </c>
      <c r="BB74" s="35">
        <f>AZ74*BA74</f>
        <v>0</v>
      </c>
    </row>
    <row r="75" spans="1:54" hidden="1">
      <c r="A75" s="207"/>
      <c r="B75" s="208"/>
      <c r="C75" s="20" t="s">
        <v>30</v>
      </c>
      <c r="D75" s="85"/>
      <c r="E75" s="21"/>
      <c r="F75" s="21"/>
      <c r="G75" s="21"/>
      <c r="H75" s="21"/>
      <c r="I75" s="21"/>
      <c r="J75" s="90"/>
      <c r="K75" s="85"/>
      <c r="L75" s="21"/>
      <c r="M75" s="21"/>
      <c r="N75" s="21"/>
      <c r="O75" s="21"/>
      <c r="P75" s="21"/>
      <c r="Q75" s="90"/>
      <c r="R75" s="85"/>
      <c r="S75" s="21"/>
      <c r="T75" s="21"/>
      <c r="U75" s="21"/>
      <c r="V75" s="21"/>
      <c r="W75" s="21"/>
      <c r="X75" s="90"/>
      <c r="Y75" s="85"/>
      <c r="Z75" s="21"/>
      <c r="AA75" s="21"/>
      <c r="AB75" s="21"/>
      <c r="AC75" s="21"/>
      <c r="AD75" s="21"/>
      <c r="AE75" s="90"/>
      <c r="AF75" s="85"/>
      <c r="AG75" s="21"/>
      <c r="AH75" s="36"/>
      <c r="AI75" s="23">
        <f t="shared" si="30"/>
        <v>0</v>
      </c>
      <c r="AJ75" s="209"/>
      <c r="AK75" s="24"/>
      <c r="AL75" s="5"/>
      <c r="AM75" s="37" t="s">
        <v>31</v>
      </c>
      <c r="AN75" s="38">
        <v>200000</v>
      </c>
      <c r="AO75" s="39" t="b">
        <f>IF(AI74&gt;=AP71,AI75-AR71)</f>
        <v>0</v>
      </c>
      <c r="AP75" s="40">
        <f t="shared" ref="AP75:AP78" si="31">AN75*AO75</f>
        <v>0</v>
      </c>
      <c r="AQ75" s="41" t="s">
        <v>32</v>
      </c>
      <c r="AR75" s="42">
        <v>170000</v>
      </c>
      <c r="AS75" s="43">
        <f>AP71-AI74</f>
        <v>22</v>
      </c>
      <c r="AT75" s="44">
        <f>AR75*AS75</f>
        <v>3740000</v>
      </c>
      <c r="AU75" s="45" t="s">
        <v>30</v>
      </c>
      <c r="AV75" s="46">
        <v>200000</v>
      </c>
      <c r="AW75" s="47" t="b">
        <f>IF(AJ73="일할",AI75)</f>
        <v>0</v>
      </c>
      <c r="AX75" s="48">
        <f t="shared" ref="AX75:AX78" si="32">AV75*AW75</f>
        <v>0</v>
      </c>
      <c r="AY75" s="49" t="s">
        <v>33</v>
      </c>
      <c r="AZ75" s="50">
        <v>240000</v>
      </c>
      <c r="BA75" s="51" t="b">
        <f>IF(AJ73="일할",AI80)</f>
        <v>0</v>
      </c>
      <c r="BB75" s="52">
        <f>AZ75*BA75</f>
        <v>0</v>
      </c>
    </row>
    <row r="76" spans="1:54" hidden="1">
      <c r="A76" s="207"/>
      <c r="B76" s="208"/>
      <c r="C76" s="20" t="s">
        <v>34</v>
      </c>
      <c r="D76" s="85"/>
      <c r="E76" s="21"/>
      <c r="F76" s="21"/>
      <c r="G76" s="21"/>
      <c r="H76" s="21"/>
      <c r="I76" s="21"/>
      <c r="J76" s="90"/>
      <c r="K76" s="85"/>
      <c r="L76" s="21"/>
      <c r="M76" s="21"/>
      <c r="N76" s="21"/>
      <c r="O76" s="21"/>
      <c r="P76" s="21"/>
      <c r="Q76" s="90"/>
      <c r="R76" s="85"/>
      <c r="S76" s="21"/>
      <c r="T76" s="21"/>
      <c r="U76" s="21"/>
      <c r="V76" s="21"/>
      <c r="W76" s="21"/>
      <c r="X76" s="90"/>
      <c r="Y76" s="85"/>
      <c r="Z76" s="21"/>
      <c r="AA76" s="21"/>
      <c r="AB76" s="21"/>
      <c r="AC76" s="21"/>
      <c r="AD76" s="21"/>
      <c r="AE76" s="90"/>
      <c r="AF76" s="85"/>
      <c r="AG76" s="21"/>
      <c r="AH76" s="36"/>
      <c r="AI76" s="23">
        <f t="shared" si="30"/>
        <v>0</v>
      </c>
      <c r="AJ76" s="209"/>
      <c r="AK76" s="24"/>
      <c r="AL76" s="5"/>
      <c r="AM76" s="53" t="s">
        <v>35</v>
      </c>
      <c r="AN76" s="38">
        <v>22000</v>
      </c>
      <c r="AO76" s="39">
        <f>IF(AJ73="만근",AI77)</f>
        <v>0</v>
      </c>
      <c r="AP76" s="54">
        <f t="shared" si="31"/>
        <v>0</v>
      </c>
      <c r="AQ76" s="55" t="s">
        <v>36</v>
      </c>
      <c r="AR76" s="56">
        <f>IF(AJ73="만근",200000)</f>
        <v>200000</v>
      </c>
      <c r="AS76" s="57">
        <f>IF(AI74&lt;AP71,AI75-AR71)</f>
        <v>-2</v>
      </c>
      <c r="AT76" s="58">
        <f>AR76*AS76</f>
        <v>-400000</v>
      </c>
      <c r="AU76" s="59" t="s">
        <v>37</v>
      </c>
      <c r="AV76" s="46">
        <v>22000</v>
      </c>
      <c r="AW76" s="51" t="b">
        <f>IF(AJ73="일할",AI77)</f>
        <v>0</v>
      </c>
      <c r="AX76" s="60">
        <f t="shared" si="32"/>
        <v>0</v>
      </c>
      <c r="AY76" s="101" t="s">
        <v>86</v>
      </c>
      <c r="AZ76" s="102">
        <v>60000</v>
      </c>
      <c r="BA76" s="47" t="b">
        <f>IF(AJ73="일할",AI76)</f>
        <v>0</v>
      </c>
      <c r="BB76" s="52">
        <f>AZ76*BA76</f>
        <v>0</v>
      </c>
    </row>
    <row r="77" spans="1:54" ht="18" hidden="1" thickBot="1">
      <c r="A77" s="207"/>
      <c r="B77" s="208"/>
      <c r="C77" s="20" t="s">
        <v>38</v>
      </c>
      <c r="D77" s="85"/>
      <c r="E77" s="21"/>
      <c r="F77" s="21"/>
      <c r="G77" s="21"/>
      <c r="H77" s="21"/>
      <c r="I77" s="21"/>
      <c r="J77" s="90"/>
      <c r="K77" s="85"/>
      <c r="L77" s="21"/>
      <c r="M77" s="21"/>
      <c r="N77" s="21"/>
      <c r="O77" s="21"/>
      <c r="P77" s="21"/>
      <c r="Q77" s="90"/>
      <c r="R77" s="85"/>
      <c r="S77" s="21"/>
      <c r="T77" s="21"/>
      <c r="U77" s="21"/>
      <c r="V77" s="21"/>
      <c r="W77" s="21"/>
      <c r="X77" s="90"/>
      <c r="Y77" s="85"/>
      <c r="Z77" s="21"/>
      <c r="AA77" s="21"/>
      <c r="AB77" s="21"/>
      <c r="AC77" s="21"/>
      <c r="AD77" s="21"/>
      <c r="AE77" s="90"/>
      <c r="AF77" s="85"/>
      <c r="AG77" s="21"/>
      <c r="AH77" s="22"/>
      <c r="AI77" s="23">
        <f t="shared" si="30"/>
        <v>0</v>
      </c>
      <c r="AJ77" s="209"/>
      <c r="AK77" s="24"/>
      <c r="AL77" s="5"/>
      <c r="AM77" s="53" t="s">
        <v>39</v>
      </c>
      <c r="AN77" s="38">
        <v>29000</v>
      </c>
      <c r="AO77" s="39" t="b">
        <f>IF(AI78="만근",AI78)</f>
        <v>0</v>
      </c>
      <c r="AP77" s="40">
        <f t="shared" si="31"/>
        <v>0</v>
      </c>
      <c r="AQ77" s="61"/>
      <c r="AR77" s="62"/>
      <c r="AS77" s="63"/>
      <c r="AT77" s="64"/>
      <c r="AU77" s="59" t="s">
        <v>40</v>
      </c>
      <c r="AV77" s="46">
        <v>29000</v>
      </c>
      <c r="AW77" s="65" t="b">
        <f>IF(AJ73="일할",AI78)</f>
        <v>0</v>
      </c>
      <c r="AX77" s="48">
        <f t="shared" si="32"/>
        <v>0</v>
      </c>
      <c r="AY77" s="66"/>
      <c r="AZ77" s="67"/>
      <c r="BA77" s="68"/>
      <c r="BB77" s="69"/>
    </row>
    <row r="78" spans="1:54" ht="21" hidden="1" thickBot="1">
      <c r="A78" s="207"/>
      <c r="B78" s="208"/>
      <c r="C78" s="20" t="s">
        <v>41</v>
      </c>
      <c r="D78" s="86"/>
      <c r="E78" s="70"/>
      <c r="F78" s="70"/>
      <c r="G78" s="70"/>
      <c r="H78" s="70"/>
      <c r="I78" s="71"/>
      <c r="J78" s="91"/>
      <c r="K78" s="86"/>
      <c r="L78" s="70"/>
      <c r="M78" s="70"/>
      <c r="N78" s="70"/>
      <c r="O78" s="70"/>
      <c r="P78" s="70"/>
      <c r="Q78" s="91"/>
      <c r="R78" s="86"/>
      <c r="S78" s="70"/>
      <c r="T78" s="70"/>
      <c r="U78" s="70"/>
      <c r="V78" s="70"/>
      <c r="W78" s="70"/>
      <c r="X78" s="91"/>
      <c r="Y78" s="86"/>
      <c r="Z78" s="70"/>
      <c r="AA78" s="70"/>
      <c r="AB78" s="70"/>
      <c r="AC78" s="70"/>
      <c r="AD78" s="70"/>
      <c r="AE78" s="93"/>
      <c r="AF78" s="86"/>
      <c r="AG78" s="70"/>
      <c r="AH78" s="70"/>
      <c r="AI78" s="23">
        <f t="shared" si="30"/>
        <v>0</v>
      </c>
      <c r="AJ78" s="209"/>
      <c r="AK78" s="24"/>
      <c r="AL78" s="5"/>
      <c r="AM78" s="72" t="s">
        <v>42</v>
      </c>
      <c r="AN78" s="73">
        <v>60000</v>
      </c>
      <c r="AO78" s="74">
        <f>IF(AJ73="만근",AI76)</f>
        <v>0</v>
      </c>
      <c r="AP78" s="75">
        <f t="shared" si="31"/>
        <v>0</v>
      </c>
      <c r="AQ78" s="76" t="s">
        <v>43</v>
      </c>
      <c r="AR78" s="210">
        <f>SUM(AP74+AP75+AP76+AP77+AP78+AT74+AT76)</f>
        <v>0</v>
      </c>
      <c r="AS78" s="211"/>
      <c r="AT78" s="212"/>
      <c r="AU78" s="77" t="s">
        <v>44</v>
      </c>
      <c r="AV78" s="78">
        <v>26400</v>
      </c>
      <c r="AW78" s="79" t="b">
        <f>IF(AJ73="일할",AI81)</f>
        <v>0</v>
      </c>
      <c r="AX78" s="80">
        <f t="shared" si="32"/>
        <v>0</v>
      </c>
      <c r="AY78" s="81" t="s">
        <v>45</v>
      </c>
      <c r="AZ78" s="213">
        <f>AX74+AX75+AX76+AX77+AX78+BB74+BB75+BB76</f>
        <v>0</v>
      </c>
      <c r="BA78" s="213"/>
      <c r="BB78" s="214"/>
    </row>
    <row r="79" spans="1:54" hidden="1">
      <c r="A79" s="207"/>
      <c r="B79" s="208"/>
      <c r="C79" s="20" t="s">
        <v>46</v>
      </c>
      <c r="D79" s="86"/>
      <c r="E79" s="70"/>
      <c r="F79" s="70"/>
      <c r="G79" s="70"/>
      <c r="H79" s="70"/>
      <c r="I79" s="70"/>
      <c r="J79" s="91"/>
      <c r="K79" s="86"/>
      <c r="L79" s="70"/>
      <c r="M79" s="70"/>
      <c r="N79" s="70"/>
      <c r="O79" s="22"/>
      <c r="P79" s="70"/>
      <c r="Q79" s="91"/>
      <c r="R79" s="86"/>
      <c r="S79" s="70"/>
      <c r="T79" s="70"/>
      <c r="U79" s="22"/>
      <c r="V79" s="70"/>
      <c r="W79" s="70"/>
      <c r="X79" s="91"/>
      <c r="Y79" s="86"/>
      <c r="Z79" s="70"/>
      <c r="AA79" s="70"/>
      <c r="AB79" s="70"/>
      <c r="AC79" s="70"/>
      <c r="AD79" s="70"/>
      <c r="AE79" s="91"/>
      <c r="AF79" s="86"/>
      <c r="AG79" s="70"/>
      <c r="AH79" s="70"/>
      <c r="AI79" s="23">
        <f t="shared" si="30"/>
        <v>0</v>
      </c>
      <c r="AJ79" s="209"/>
      <c r="AK79" s="24"/>
      <c r="AL79" s="5"/>
    </row>
    <row r="80" spans="1:54" hidden="1">
      <c r="A80" s="207"/>
      <c r="B80" s="208"/>
      <c r="C80" s="20" t="s">
        <v>47</v>
      </c>
      <c r="D80" s="86"/>
      <c r="E80" s="70"/>
      <c r="F80" s="70"/>
      <c r="G80" s="70"/>
      <c r="H80" s="70"/>
      <c r="I80" s="70"/>
      <c r="J80" s="91"/>
      <c r="K80" s="86"/>
      <c r="L80" s="70"/>
      <c r="M80" s="70"/>
      <c r="N80" s="70"/>
      <c r="O80" s="22"/>
      <c r="P80" s="70"/>
      <c r="Q80" s="91"/>
      <c r="R80" s="86"/>
      <c r="S80" s="70"/>
      <c r="T80" s="70"/>
      <c r="U80" s="22"/>
      <c r="V80" s="70"/>
      <c r="W80" s="70"/>
      <c r="X80" s="91"/>
      <c r="Y80" s="86"/>
      <c r="Z80" s="70"/>
      <c r="AA80" s="70"/>
      <c r="AB80" s="70"/>
      <c r="AC80" s="70"/>
      <c r="AD80" s="70"/>
      <c r="AE80" s="91"/>
      <c r="AF80" s="86"/>
      <c r="AG80" s="70"/>
      <c r="AH80" s="70"/>
      <c r="AI80" s="23">
        <f t="shared" si="30"/>
        <v>0</v>
      </c>
      <c r="AJ80" s="209"/>
      <c r="AK80" s="24"/>
      <c r="AL80" s="5"/>
    </row>
    <row r="81" spans="1:54" hidden="1">
      <c r="A81" s="207"/>
      <c r="B81" s="208"/>
      <c r="C81" s="20" t="s">
        <v>48</v>
      </c>
      <c r="D81" s="86"/>
      <c r="E81" s="70"/>
      <c r="F81" s="70"/>
      <c r="G81" s="70"/>
      <c r="H81" s="70"/>
      <c r="I81" s="70"/>
      <c r="J81" s="91"/>
      <c r="K81" s="86"/>
      <c r="L81" s="70"/>
      <c r="M81" s="70"/>
      <c r="N81" s="70"/>
      <c r="O81" s="22"/>
      <c r="P81" s="70"/>
      <c r="Q81" s="91"/>
      <c r="R81" s="86"/>
      <c r="S81" s="70"/>
      <c r="T81" s="70"/>
      <c r="U81" s="22"/>
      <c r="V81" s="70"/>
      <c r="W81" s="70"/>
      <c r="X81" s="91"/>
      <c r="Y81" s="86"/>
      <c r="Z81" s="70"/>
      <c r="AA81" s="70"/>
      <c r="AB81" s="70"/>
      <c r="AC81" s="70"/>
      <c r="AD81" s="70"/>
      <c r="AE81" s="91"/>
      <c r="AF81" s="86"/>
      <c r="AG81" s="70"/>
      <c r="AH81" s="70"/>
      <c r="AI81" s="23">
        <f t="shared" si="30"/>
        <v>0</v>
      </c>
      <c r="AJ81" s="209"/>
      <c r="AK81" s="24"/>
      <c r="AL81" s="5"/>
    </row>
    <row r="82" spans="1:54" ht="20.399999999999999" hidden="1">
      <c r="A82" s="196" t="s">
        <v>1</v>
      </c>
      <c r="B82" s="196" t="s">
        <v>2</v>
      </c>
      <c r="C82" s="196" t="s">
        <v>3</v>
      </c>
      <c r="D82" s="4">
        <f>D71</f>
        <v>25</v>
      </c>
      <c r="E82" s="3">
        <f t="shared" ref="E82:AH82" si="33">E71</f>
        <v>26</v>
      </c>
      <c r="F82" s="3">
        <f t="shared" si="33"/>
        <v>27</v>
      </c>
      <c r="G82" s="3">
        <f t="shared" si="33"/>
        <v>28</v>
      </c>
      <c r="H82" s="3">
        <f t="shared" si="33"/>
        <v>29</v>
      </c>
      <c r="I82" s="3">
        <f t="shared" si="33"/>
        <v>30</v>
      </c>
      <c r="J82" s="82">
        <f t="shared" si="33"/>
        <v>31</v>
      </c>
      <c r="K82" s="4">
        <f t="shared" si="33"/>
        <v>1</v>
      </c>
      <c r="L82" s="3">
        <f t="shared" si="33"/>
        <v>2</v>
      </c>
      <c r="M82" s="3">
        <f t="shared" si="33"/>
        <v>3</v>
      </c>
      <c r="N82" s="3">
        <f t="shared" si="33"/>
        <v>4</v>
      </c>
      <c r="O82" s="3">
        <f t="shared" si="33"/>
        <v>5</v>
      </c>
      <c r="P82" s="3">
        <f t="shared" si="33"/>
        <v>6</v>
      </c>
      <c r="Q82" s="82">
        <f t="shared" si="33"/>
        <v>7</v>
      </c>
      <c r="R82" s="4">
        <f t="shared" si="33"/>
        <v>8</v>
      </c>
      <c r="S82" s="3">
        <f t="shared" si="33"/>
        <v>9</v>
      </c>
      <c r="T82" s="3">
        <f t="shared" si="33"/>
        <v>10</v>
      </c>
      <c r="U82" s="3">
        <f t="shared" si="33"/>
        <v>11</v>
      </c>
      <c r="V82" s="3">
        <f t="shared" si="33"/>
        <v>12</v>
      </c>
      <c r="W82" s="3">
        <f t="shared" si="33"/>
        <v>13</v>
      </c>
      <c r="X82" s="82">
        <f t="shared" si="33"/>
        <v>14</v>
      </c>
      <c r="Y82" s="4">
        <f t="shared" si="33"/>
        <v>15</v>
      </c>
      <c r="Z82" s="3">
        <f t="shared" si="33"/>
        <v>16</v>
      </c>
      <c r="AA82" s="3">
        <f t="shared" si="33"/>
        <v>17</v>
      </c>
      <c r="AB82" s="3">
        <f t="shared" si="33"/>
        <v>18</v>
      </c>
      <c r="AC82" s="3">
        <f t="shared" si="33"/>
        <v>19</v>
      </c>
      <c r="AD82" s="3">
        <f t="shared" si="33"/>
        <v>20</v>
      </c>
      <c r="AE82" s="82">
        <f t="shared" si="33"/>
        <v>21</v>
      </c>
      <c r="AF82" s="4">
        <f t="shared" si="33"/>
        <v>22</v>
      </c>
      <c r="AG82" s="3">
        <f t="shared" si="33"/>
        <v>23</v>
      </c>
      <c r="AH82" s="3">
        <f t="shared" si="33"/>
        <v>24</v>
      </c>
      <c r="AI82" s="196" t="s">
        <v>11</v>
      </c>
      <c r="AJ82" s="196" t="s">
        <v>12</v>
      </c>
      <c r="AK82" s="196" t="s">
        <v>13</v>
      </c>
      <c r="AL82" s="5"/>
      <c r="AM82" s="6" t="s">
        <v>14</v>
      </c>
      <c r="AN82" s="6" t="s">
        <v>51</v>
      </c>
      <c r="AO82" s="7" t="s">
        <v>15</v>
      </c>
      <c r="AP82" s="6">
        <v>22</v>
      </c>
      <c r="AQ82" s="6" t="s">
        <v>16</v>
      </c>
      <c r="AR82" s="6">
        <f>24-AP82</f>
        <v>2</v>
      </c>
      <c r="AS82" s="198" t="s">
        <v>17</v>
      </c>
      <c r="AT82" s="199"/>
      <c r="AU82" s="198" t="s">
        <v>18</v>
      </c>
      <c r="AV82" s="200"/>
      <c r="AW82" s="200"/>
      <c r="AX82" s="200"/>
      <c r="AY82" s="200"/>
      <c r="AZ82" s="200"/>
      <c r="BA82" s="200"/>
      <c r="BB82" s="199"/>
    </row>
    <row r="83" spans="1:54" ht="20.399999999999999" hidden="1">
      <c r="A83" s="197"/>
      <c r="B83" s="197"/>
      <c r="C83" s="197"/>
      <c r="D83" s="4" t="str">
        <f>D72</f>
        <v>일</v>
      </c>
      <c r="E83" s="3" t="str">
        <f t="shared" ref="E83:AH83" si="34">E72</f>
        <v>월</v>
      </c>
      <c r="F83" s="3" t="str">
        <f t="shared" si="34"/>
        <v>화</v>
      </c>
      <c r="G83" s="3" t="str">
        <f t="shared" si="34"/>
        <v>수</v>
      </c>
      <c r="H83" s="3" t="str">
        <f t="shared" si="34"/>
        <v>목</v>
      </c>
      <c r="I83" s="3" t="str">
        <f t="shared" si="34"/>
        <v>금</v>
      </c>
      <c r="J83" s="82" t="str">
        <f t="shared" si="34"/>
        <v>토</v>
      </c>
      <c r="K83" s="4" t="str">
        <f t="shared" si="34"/>
        <v>일</v>
      </c>
      <c r="L83" s="3" t="str">
        <f t="shared" si="34"/>
        <v>월</v>
      </c>
      <c r="M83" s="3" t="str">
        <f t="shared" si="34"/>
        <v>화</v>
      </c>
      <c r="N83" s="3" t="str">
        <f t="shared" si="34"/>
        <v>수</v>
      </c>
      <c r="O83" s="3" t="str">
        <f t="shared" si="34"/>
        <v>목</v>
      </c>
      <c r="P83" s="3" t="str">
        <f t="shared" si="34"/>
        <v>금</v>
      </c>
      <c r="Q83" s="82" t="str">
        <f t="shared" si="34"/>
        <v>토</v>
      </c>
      <c r="R83" s="4" t="str">
        <f t="shared" si="34"/>
        <v>일</v>
      </c>
      <c r="S83" s="3" t="str">
        <f t="shared" si="34"/>
        <v>월</v>
      </c>
      <c r="T83" s="3" t="str">
        <f t="shared" si="34"/>
        <v>화</v>
      </c>
      <c r="U83" s="3" t="str">
        <f t="shared" si="34"/>
        <v>수</v>
      </c>
      <c r="V83" s="3" t="str">
        <f t="shared" si="34"/>
        <v>목</v>
      </c>
      <c r="W83" s="3" t="str">
        <f t="shared" si="34"/>
        <v>금</v>
      </c>
      <c r="X83" s="82" t="str">
        <f t="shared" si="34"/>
        <v>토</v>
      </c>
      <c r="Y83" s="4" t="str">
        <f t="shared" si="34"/>
        <v>일</v>
      </c>
      <c r="Z83" s="3" t="str">
        <f t="shared" si="34"/>
        <v>월</v>
      </c>
      <c r="AA83" s="3" t="str">
        <f t="shared" si="34"/>
        <v>화</v>
      </c>
      <c r="AB83" s="3" t="str">
        <f t="shared" si="34"/>
        <v>수</v>
      </c>
      <c r="AC83" s="3" t="str">
        <f t="shared" si="34"/>
        <v>목</v>
      </c>
      <c r="AD83" s="3" t="str">
        <f t="shared" si="34"/>
        <v>금</v>
      </c>
      <c r="AE83" s="82" t="str">
        <f t="shared" si="34"/>
        <v>토</v>
      </c>
      <c r="AF83" s="4" t="str">
        <f t="shared" si="34"/>
        <v>일</v>
      </c>
      <c r="AG83" s="3" t="str">
        <f t="shared" si="34"/>
        <v>월</v>
      </c>
      <c r="AH83" s="3" t="str">
        <f t="shared" si="34"/>
        <v>화</v>
      </c>
      <c r="AI83" s="197"/>
      <c r="AJ83" s="197"/>
      <c r="AK83" s="197"/>
      <c r="AL83" s="5"/>
      <c r="AM83" s="201" t="s">
        <v>19</v>
      </c>
      <c r="AN83" s="202"/>
      <c r="AO83" s="202"/>
      <c r="AP83" s="202"/>
      <c r="AQ83" s="202"/>
      <c r="AR83" s="202"/>
      <c r="AS83" s="202"/>
      <c r="AT83" s="203"/>
      <c r="AU83" s="204" t="s">
        <v>20</v>
      </c>
      <c r="AV83" s="205"/>
      <c r="AW83" s="205"/>
      <c r="AX83" s="205"/>
      <c r="AY83" s="205"/>
      <c r="AZ83" s="205"/>
      <c r="BA83" s="205"/>
      <c r="BB83" s="206"/>
    </row>
    <row r="84" spans="1:54" ht="21" hidden="1" thickBot="1">
      <c r="A84" s="207">
        <v>8</v>
      </c>
      <c r="B84" s="208"/>
      <c r="C84" s="8" t="s">
        <v>21</v>
      </c>
      <c r="D84" s="84"/>
      <c r="E84" s="10"/>
      <c r="F84" s="9"/>
      <c r="G84" s="9"/>
      <c r="H84" s="10"/>
      <c r="I84" s="9"/>
      <c r="J84" s="89"/>
      <c r="K84" s="84"/>
      <c r="L84" s="9"/>
      <c r="M84" s="9"/>
      <c r="N84" s="9"/>
      <c r="O84" s="9"/>
      <c r="P84" s="9"/>
      <c r="Q84" s="89"/>
      <c r="R84" s="84"/>
      <c r="S84" s="9"/>
      <c r="T84" s="9"/>
      <c r="U84" s="9"/>
      <c r="V84" s="9"/>
      <c r="W84" s="9"/>
      <c r="X84" s="89"/>
      <c r="Y84" s="84"/>
      <c r="Z84" s="9"/>
      <c r="AA84" s="9"/>
      <c r="AB84" s="9"/>
      <c r="AC84" s="9"/>
      <c r="AD84" s="9"/>
      <c r="AE84" s="89"/>
      <c r="AF84" s="84"/>
      <c r="AG84" s="9"/>
      <c r="AH84" s="9"/>
      <c r="AI84" s="8"/>
      <c r="AJ84" s="209" t="s">
        <v>22</v>
      </c>
      <c r="AK84" s="11"/>
      <c r="AL84" s="5"/>
      <c r="AM84" s="12" t="s">
        <v>23</v>
      </c>
      <c r="AN84" s="13" t="s">
        <v>24</v>
      </c>
      <c r="AO84" s="13" t="s">
        <v>25</v>
      </c>
      <c r="AP84" s="14" t="s">
        <v>11</v>
      </c>
      <c r="AQ84" s="15" t="s">
        <v>23</v>
      </c>
      <c r="AR84" s="13" t="s">
        <v>24</v>
      </c>
      <c r="AS84" s="13" t="s">
        <v>25</v>
      </c>
      <c r="AT84" s="14" t="s">
        <v>11</v>
      </c>
      <c r="AU84" s="16" t="s">
        <v>23</v>
      </c>
      <c r="AV84" s="17" t="s">
        <v>24</v>
      </c>
      <c r="AW84" s="17" t="s">
        <v>25</v>
      </c>
      <c r="AX84" s="18" t="s">
        <v>11</v>
      </c>
      <c r="AY84" s="19" t="s">
        <v>23</v>
      </c>
      <c r="AZ84" s="17" t="s">
        <v>24</v>
      </c>
      <c r="BA84" s="17" t="s">
        <v>25</v>
      </c>
      <c r="BB84" s="18" t="s">
        <v>11</v>
      </c>
    </row>
    <row r="85" spans="1:54" hidden="1">
      <c r="A85" s="207"/>
      <c r="B85" s="208"/>
      <c r="C85" s="20" t="s">
        <v>26</v>
      </c>
      <c r="D85" s="85"/>
      <c r="E85" s="21"/>
      <c r="F85" s="21"/>
      <c r="G85" s="21"/>
      <c r="H85" s="21"/>
      <c r="I85" s="21"/>
      <c r="J85" s="90"/>
      <c r="K85" s="85"/>
      <c r="L85" s="21"/>
      <c r="M85" s="21"/>
      <c r="N85" s="21"/>
      <c r="O85" s="21"/>
      <c r="P85" s="21"/>
      <c r="Q85" s="90"/>
      <c r="R85" s="85"/>
      <c r="S85" s="21"/>
      <c r="T85" s="21"/>
      <c r="U85" s="21"/>
      <c r="V85" s="21"/>
      <c r="W85" s="21"/>
      <c r="X85" s="90"/>
      <c r="Y85" s="85"/>
      <c r="Z85" s="21"/>
      <c r="AA85" s="21"/>
      <c r="AB85" s="21"/>
      <c r="AC85" s="21"/>
      <c r="AD85" s="21"/>
      <c r="AE85" s="90"/>
      <c r="AF85" s="85"/>
      <c r="AG85" s="21"/>
      <c r="AH85" s="22"/>
      <c r="AI85" s="23">
        <f t="shared" ref="AI85:AI92" si="35">SUM(D85:AH85)</f>
        <v>0</v>
      </c>
      <c r="AJ85" s="209"/>
      <c r="AK85" s="24"/>
      <c r="AL85" s="5"/>
      <c r="AM85" s="25" t="s">
        <v>27</v>
      </c>
      <c r="AN85" s="26">
        <v>4140000</v>
      </c>
      <c r="AO85" s="27" t="b">
        <f>IF(AI85&gt;=AP82,"1")</f>
        <v>0</v>
      </c>
      <c r="AP85" s="28">
        <f>AN85*AO85</f>
        <v>0</v>
      </c>
      <c r="AQ85" s="29" t="s">
        <v>28</v>
      </c>
      <c r="AR85" s="26">
        <f>IF((AJ84="만근"),IF(AI85&lt;AP82,AN85-AT86))</f>
        <v>400000</v>
      </c>
      <c r="AS85" s="27"/>
      <c r="AT85" s="28">
        <f>AR85</f>
        <v>400000</v>
      </c>
      <c r="AU85" s="30" t="s">
        <v>15</v>
      </c>
      <c r="AV85" s="31">
        <v>170000</v>
      </c>
      <c r="AW85" s="32" t="b">
        <f>IF(AJ84="일할",AI85)</f>
        <v>0</v>
      </c>
      <c r="AX85" s="33">
        <f>AV85*AW85</f>
        <v>0</v>
      </c>
      <c r="AY85" s="34" t="s">
        <v>29</v>
      </c>
      <c r="AZ85" s="31">
        <v>204000</v>
      </c>
      <c r="BA85" s="32" t="b">
        <f>IF(AJ84="일할",AI90)</f>
        <v>0</v>
      </c>
      <c r="BB85" s="35">
        <f>AZ85*BA85</f>
        <v>0</v>
      </c>
    </row>
    <row r="86" spans="1:54" hidden="1">
      <c r="A86" s="207"/>
      <c r="B86" s="208"/>
      <c r="C86" s="20" t="s">
        <v>30</v>
      </c>
      <c r="D86" s="85"/>
      <c r="E86" s="21"/>
      <c r="F86" s="21"/>
      <c r="G86" s="21"/>
      <c r="H86" s="21"/>
      <c r="I86" s="21"/>
      <c r="J86" s="90"/>
      <c r="K86" s="85"/>
      <c r="L86" s="21"/>
      <c r="M86" s="21"/>
      <c r="N86" s="21"/>
      <c r="O86" s="21"/>
      <c r="P86" s="21"/>
      <c r="Q86" s="90"/>
      <c r="R86" s="85"/>
      <c r="S86" s="21"/>
      <c r="T86" s="21"/>
      <c r="U86" s="21"/>
      <c r="V86" s="21"/>
      <c r="W86" s="21"/>
      <c r="X86" s="90"/>
      <c r="Y86" s="85"/>
      <c r="Z86" s="21"/>
      <c r="AA86" s="21"/>
      <c r="AB86" s="21"/>
      <c r="AC86" s="21"/>
      <c r="AD86" s="21"/>
      <c r="AE86" s="90"/>
      <c r="AF86" s="85"/>
      <c r="AG86" s="21"/>
      <c r="AH86" s="36"/>
      <c r="AI86" s="23">
        <f t="shared" si="35"/>
        <v>0</v>
      </c>
      <c r="AJ86" s="209"/>
      <c r="AK86" s="24"/>
      <c r="AL86" s="5"/>
      <c r="AM86" s="37" t="s">
        <v>31</v>
      </c>
      <c r="AN86" s="38">
        <v>200000</v>
      </c>
      <c r="AO86" s="39" t="b">
        <f>IF(AI85&gt;=AP82,AI86-AR82)</f>
        <v>0</v>
      </c>
      <c r="AP86" s="40">
        <f t="shared" ref="AP86:AP89" si="36">AN86*AO86</f>
        <v>0</v>
      </c>
      <c r="AQ86" s="41" t="s">
        <v>32</v>
      </c>
      <c r="AR86" s="42">
        <v>170000</v>
      </c>
      <c r="AS86" s="43">
        <f>AP82-AI85</f>
        <v>22</v>
      </c>
      <c r="AT86" s="44">
        <f>AR86*AS86</f>
        <v>3740000</v>
      </c>
      <c r="AU86" s="45" t="s">
        <v>30</v>
      </c>
      <c r="AV86" s="46">
        <v>200000</v>
      </c>
      <c r="AW86" s="47" t="b">
        <f>IF(AJ84="일할",AI86)</f>
        <v>0</v>
      </c>
      <c r="AX86" s="48">
        <f t="shared" ref="AX86:AX89" si="37">AV86*AW86</f>
        <v>0</v>
      </c>
      <c r="AY86" s="49" t="s">
        <v>33</v>
      </c>
      <c r="AZ86" s="50">
        <v>240000</v>
      </c>
      <c r="BA86" s="51" t="b">
        <f>IF(AJ84="일할",AI91)</f>
        <v>0</v>
      </c>
      <c r="BB86" s="52">
        <f>AZ86*BA86</f>
        <v>0</v>
      </c>
    </row>
    <row r="87" spans="1:54" hidden="1">
      <c r="A87" s="207"/>
      <c r="B87" s="208"/>
      <c r="C87" s="20" t="s">
        <v>34</v>
      </c>
      <c r="D87" s="85"/>
      <c r="E87" s="21"/>
      <c r="F87" s="21"/>
      <c r="G87" s="21"/>
      <c r="H87" s="21"/>
      <c r="I87" s="21"/>
      <c r="J87" s="90"/>
      <c r="K87" s="85"/>
      <c r="L87" s="21"/>
      <c r="M87" s="21"/>
      <c r="N87" s="21"/>
      <c r="O87" s="21"/>
      <c r="P87" s="21"/>
      <c r="Q87" s="90"/>
      <c r="R87" s="85"/>
      <c r="S87" s="21"/>
      <c r="T87" s="21"/>
      <c r="U87" s="21"/>
      <c r="V87" s="21"/>
      <c r="W87" s="21"/>
      <c r="X87" s="90"/>
      <c r="Y87" s="85"/>
      <c r="Z87" s="21"/>
      <c r="AA87" s="21"/>
      <c r="AB87" s="21"/>
      <c r="AC87" s="21"/>
      <c r="AD87" s="21"/>
      <c r="AE87" s="90"/>
      <c r="AF87" s="85"/>
      <c r="AG87" s="21"/>
      <c r="AH87" s="36"/>
      <c r="AI87" s="23">
        <f t="shared" si="35"/>
        <v>0</v>
      </c>
      <c r="AJ87" s="209"/>
      <c r="AK87" s="24"/>
      <c r="AL87" s="5"/>
      <c r="AM87" s="53" t="s">
        <v>35</v>
      </c>
      <c r="AN87" s="38">
        <v>22000</v>
      </c>
      <c r="AO87" s="39">
        <f>IF(AJ84="만근",AI88)</f>
        <v>0</v>
      </c>
      <c r="AP87" s="54">
        <f t="shared" si="36"/>
        <v>0</v>
      </c>
      <c r="AQ87" s="55" t="s">
        <v>36</v>
      </c>
      <c r="AR87" s="56">
        <f>IF(AJ84="만근",200000)</f>
        <v>200000</v>
      </c>
      <c r="AS87" s="57">
        <f>IF(AI85&lt;AP82,AI86-AR82)</f>
        <v>-2</v>
      </c>
      <c r="AT87" s="58">
        <f>AR87*AS87</f>
        <v>-400000</v>
      </c>
      <c r="AU87" s="59" t="s">
        <v>37</v>
      </c>
      <c r="AV87" s="46">
        <v>22000</v>
      </c>
      <c r="AW87" s="51" t="b">
        <f>IF(AJ84="일할",AI88)</f>
        <v>0</v>
      </c>
      <c r="AX87" s="60">
        <f t="shared" si="37"/>
        <v>0</v>
      </c>
      <c r="AY87" s="101" t="s">
        <v>86</v>
      </c>
      <c r="AZ87" s="102">
        <v>60000</v>
      </c>
      <c r="BA87" s="47" t="b">
        <f>IF(AJ84="일할",AI87)</f>
        <v>0</v>
      </c>
      <c r="BB87" s="52">
        <f>AZ87*BA87</f>
        <v>0</v>
      </c>
    </row>
    <row r="88" spans="1:54" ht="18" hidden="1" thickBot="1">
      <c r="A88" s="207"/>
      <c r="B88" s="208"/>
      <c r="C88" s="20" t="s">
        <v>38</v>
      </c>
      <c r="D88" s="85"/>
      <c r="E88" s="21"/>
      <c r="F88" s="21"/>
      <c r="G88" s="21"/>
      <c r="H88" s="21"/>
      <c r="I88" s="21"/>
      <c r="J88" s="90"/>
      <c r="K88" s="85"/>
      <c r="L88" s="21"/>
      <c r="M88" s="21"/>
      <c r="N88" s="21"/>
      <c r="O88" s="21"/>
      <c r="P88" s="21"/>
      <c r="Q88" s="90"/>
      <c r="R88" s="85"/>
      <c r="S88" s="21"/>
      <c r="T88" s="21"/>
      <c r="U88" s="21"/>
      <c r="V88" s="21"/>
      <c r="W88" s="21"/>
      <c r="X88" s="90"/>
      <c r="Y88" s="85"/>
      <c r="Z88" s="21"/>
      <c r="AA88" s="21"/>
      <c r="AB88" s="21"/>
      <c r="AC88" s="21"/>
      <c r="AD88" s="21"/>
      <c r="AE88" s="90"/>
      <c r="AF88" s="85"/>
      <c r="AG88" s="21"/>
      <c r="AH88" s="22"/>
      <c r="AI88" s="23">
        <f t="shared" si="35"/>
        <v>0</v>
      </c>
      <c r="AJ88" s="209"/>
      <c r="AK88" s="24"/>
      <c r="AL88" s="5"/>
      <c r="AM88" s="53" t="s">
        <v>39</v>
      </c>
      <c r="AN88" s="38">
        <v>29000</v>
      </c>
      <c r="AO88" s="39" t="b">
        <f>IF(AI89="만근",AI89)</f>
        <v>0</v>
      </c>
      <c r="AP88" s="40">
        <f t="shared" si="36"/>
        <v>0</v>
      </c>
      <c r="AQ88" s="61"/>
      <c r="AR88" s="62"/>
      <c r="AS88" s="63"/>
      <c r="AT88" s="64"/>
      <c r="AU88" s="59" t="s">
        <v>40</v>
      </c>
      <c r="AV88" s="46">
        <v>29000</v>
      </c>
      <c r="AW88" s="65" t="b">
        <f>IF(AJ84="일할",AI89)</f>
        <v>0</v>
      </c>
      <c r="AX88" s="48">
        <f t="shared" si="37"/>
        <v>0</v>
      </c>
      <c r="AY88" s="66"/>
      <c r="AZ88" s="67"/>
      <c r="BA88" s="68"/>
      <c r="BB88" s="69"/>
    </row>
    <row r="89" spans="1:54" ht="21" hidden="1" thickBot="1">
      <c r="A89" s="207"/>
      <c r="B89" s="208"/>
      <c r="C89" s="20" t="s">
        <v>41</v>
      </c>
      <c r="D89" s="86"/>
      <c r="E89" s="70"/>
      <c r="F89" s="70"/>
      <c r="G89" s="70"/>
      <c r="H89" s="70"/>
      <c r="I89" s="71"/>
      <c r="J89" s="91"/>
      <c r="K89" s="86"/>
      <c r="L89" s="70"/>
      <c r="M89" s="70"/>
      <c r="N89" s="70"/>
      <c r="O89" s="70"/>
      <c r="P89" s="70"/>
      <c r="Q89" s="91"/>
      <c r="R89" s="86"/>
      <c r="S89" s="70"/>
      <c r="T89" s="70"/>
      <c r="U89" s="70"/>
      <c r="V89" s="70"/>
      <c r="W89" s="70"/>
      <c r="X89" s="91"/>
      <c r="Y89" s="86"/>
      <c r="Z89" s="70"/>
      <c r="AA89" s="70"/>
      <c r="AB89" s="70"/>
      <c r="AC89" s="70"/>
      <c r="AD89" s="70"/>
      <c r="AE89" s="93"/>
      <c r="AF89" s="86"/>
      <c r="AG89" s="70"/>
      <c r="AH89" s="70"/>
      <c r="AI89" s="23">
        <f t="shared" si="35"/>
        <v>0</v>
      </c>
      <c r="AJ89" s="209"/>
      <c r="AK89" s="24"/>
      <c r="AL89" s="5"/>
      <c r="AM89" s="72" t="s">
        <v>42</v>
      </c>
      <c r="AN89" s="73">
        <v>60000</v>
      </c>
      <c r="AO89" s="74">
        <f>IF(AJ84="만근",AI87)</f>
        <v>0</v>
      </c>
      <c r="AP89" s="75">
        <f t="shared" si="36"/>
        <v>0</v>
      </c>
      <c r="AQ89" s="76" t="s">
        <v>43</v>
      </c>
      <c r="AR89" s="210">
        <f>SUM(AP85+AP86+AP87+AP88+AP89+AT85+AT87)</f>
        <v>0</v>
      </c>
      <c r="AS89" s="211"/>
      <c r="AT89" s="212"/>
      <c r="AU89" s="77" t="s">
        <v>44</v>
      </c>
      <c r="AV89" s="78">
        <v>26400</v>
      </c>
      <c r="AW89" s="79" t="b">
        <f>IF(AJ84="일할",AI92)</f>
        <v>0</v>
      </c>
      <c r="AX89" s="80">
        <f t="shared" si="37"/>
        <v>0</v>
      </c>
      <c r="AY89" s="81" t="s">
        <v>45</v>
      </c>
      <c r="AZ89" s="213">
        <f>AX85+AX86+AX87+AX88+AX89+BB85+BB86+BB87</f>
        <v>0</v>
      </c>
      <c r="BA89" s="213"/>
      <c r="BB89" s="214"/>
    </row>
    <row r="90" spans="1:54" hidden="1">
      <c r="A90" s="207"/>
      <c r="B90" s="208"/>
      <c r="C90" s="20" t="s">
        <v>46</v>
      </c>
      <c r="D90" s="86"/>
      <c r="E90" s="70"/>
      <c r="F90" s="70"/>
      <c r="G90" s="70"/>
      <c r="H90" s="70"/>
      <c r="I90" s="70"/>
      <c r="J90" s="91"/>
      <c r="K90" s="86"/>
      <c r="L90" s="70"/>
      <c r="M90" s="70"/>
      <c r="N90" s="70"/>
      <c r="O90" s="22"/>
      <c r="P90" s="70"/>
      <c r="Q90" s="91"/>
      <c r="R90" s="86"/>
      <c r="S90" s="70"/>
      <c r="T90" s="70"/>
      <c r="U90" s="22"/>
      <c r="V90" s="70"/>
      <c r="W90" s="70"/>
      <c r="X90" s="91"/>
      <c r="Y90" s="86"/>
      <c r="Z90" s="70"/>
      <c r="AA90" s="70"/>
      <c r="AB90" s="70"/>
      <c r="AC90" s="70"/>
      <c r="AD90" s="70"/>
      <c r="AE90" s="91"/>
      <c r="AF90" s="86"/>
      <c r="AG90" s="70"/>
      <c r="AH90" s="70"/>
      <c r="AI90" s="23">
        <f t="shared" si="35"/>
        <v>0</v>
      </c>
      <c r="AJ90" s="209"/>
      <c r="AK90" s="24"/>
      <c r="AL90" s="5"/>
    </row>
    <row r="91" spans="1:54" hidden="1">
      <c r="A91" s="207"/>
      <c r="B91" s="208"/>
      <c r="C91" s="20" t="s">
        <v>47</v>
      </c>
      <c r="D91" s="86"/>
      <c r="E91" s="70"/>
      <c r="F91" s="70"/>
      <c r="G91" s="70"/>
      <c r="H91" s="70"/>
      <c r="I91" s="70"/>
      <c r="J91" s="91"/>
      <c r="K91" s="86"/>
      <c r="L91" s="70"/>
      <c r="M91" s="70"/>
      <c r="N91" s="70"/>
      <c r="O91" s="22"/>
      <c r="P91" s="70"/>
      <c r="Q91" s="91"/>
      <c r="R91" s="86"/>
      <c r="S91" s="70"/>
      <c r="T91" s="70"/>
      <c r="U91" s="22"/>
      <c r="V91" s="70"/>
      <c r="W91" s="70"/>
      <c r="X91" s="91"/>
      <c r="Y91" s="86"/>
      <c r="Z91" s="70"/>
      <c r="AA91" s="70"/>
      <c r="AB91" s="70"/>
      <c r="AC91" s="70"/>
      <c r="AD91" s="70"/>
      <c r="AE91" s="91"/>
      <c r="AF91" s="86"/>
      <c r="AG91" s="70"/>
      <c r="AH91" s="70"/>
      <c r="AI91" s="23">
        <f t="shared" si="35"/>
        <v>0</v>
      </c>
      <c r="AJ91" s="209"/>
      <c r="AK91" s="24"/>
      <c r="AL91" s="5"/>
    </row>
    <row r="92" spans="1:54" hidden="1">
      <c r="A92" s="207"/>
      <c r="B92" s="208"/>
      <c r="C92" s="20" t="s">
        <v>48</v>
      </c>
      <c r="D92" s="86"/>
      <c r="E92" s="70"/>
      <c r="F92" s="70"/>
      <c r="G92" s="70"/>
      <c r="H92" s="70"/>
      <c r="I92" s="70"/>
      <c r="J92" s="91"/>
      <c r="K92" s="86"/>
      <c r="L92" s="70"/>
      <c r="M92" s="70"/>
      <c r="N92" s="70"/>
      <c r="O92" s="22"/>
      <c r="P92" s="70"/>
      <c r="Q92" s="91"/>
      <c r="R92" s="86"/>
      <c r="S92" s="70"/>
      <c r="T92" s="70"/>
      <c r="U92" s="22"/>
      <c r="V92" s="70"/>
      <c r="W92" s="70"/>
      <c r="X92" s="91"/>
      <c r="Y92" s="86"/>
      <c r="Z92" s="70"/>
      <c r="AA92" s="70"/>
      <c r="AB92" s="70"/>
      <c r="AC92" s="70"/>
      <c r="AD92" s="70"/>
      <c r="AE92" s="91"/>
      <c r="AF92" s="86"/>
      <c r="AG92" s="70"/>
      <c r="AH92" s="70"/>
      <c r="AI92" s="23">
        <f t="shared" si="35"/>
        <v>0</v>
      </c>
      <c r="AJ92" s="209"/>
      <c r="AK92" s="24"/>
      <c r="AL92" s="5"/>
    </row>
    <row r="93" spans="1:54" ht="20.399999999999999" hidden="1">
      <c r="A93" s="196" t="s">
        <v>1</v>
      </c>
      <c r="B93" s="196" t="s">
        <v>2</v>
      </c>
      <c r="C93" s="196" t="s">
        <v>3</v>
      </c>
      <c r="D93" s="4">
        <f>D82</f>
        <v>25</v>
      </c>
      <c r="E93" s="3">
        <f t="shared" ref="E93:AH93" si="38">E82</f>
        <v>26</v>
      </c>
      <c r="F93" s="3">
        <f t="shared" si="38"/>
        <v>27</v>
      </c>
      <c r="G93" s="3">
        <f t="shared" si="38"/>
        <v>28</v>
      </c>
      <c r="H93" s="3">
        <f t="shared" si="38"/>
        <v>29</v>
      </c>
      <c r="I93" s="3">
        <f t="shared" si="38"/>
        <v>30</v>
      </c>
      <c r="J93" s="82">
        <f t="shared" si="38"/>
        <v>31</v>
      </c>
      <c r="K93" s="4">
        <f t="shared" si="38"/>
        <v>1</v>
      </c>
      <c r="L93" s="3">
        <f t="shared" si="38"/>
        <v>2</v>
      </c>
      <c r="M93" s="3">
        <f t="shared" si="38"/>
        <v>3</v>
      </c>
      <c r="N93" s="3">
        <f t="shared" si="38"/>
        <v>4</v>
      </c>
      <c r="O93" s="3">
        <f t="shared" si="38"/>
        <v>5</v>
      </c>
      <c r="P93" s="3">
        <f t="shared" si="38"/>
        <v>6</v>
      </c>
      <c r="Q93" s="82">
        <f t="shared" si="38"/>
        <v>7</v>
      </c>
      <c r="R93" s="4">
        <f t="shared" si="38"/>
        <v>8</v>
      </c>
      <c r="S93" s="3">
        <f t="shared" si="38"/>
        <v>9</v>
      </c>
      <c r="T93" s="3">
        <f t="shared" si="38"/>
        <v>10</v>
      </c>
      <c r="U93" s="3">
        <f t="shared" si="38"/>
        <v>11</v>
      </c>
      <c r="V93" s="3">
        <f t="shared" si="38"/>
        <v>12</v>
      </c>
      <c r="W93" s="3">
        <f t="shared" si="38"/>
        <v>13</v>
      </c>
      <c r="X93" s="82">
        <f t="shared" si="38"/>
        <v>14</v>
      </c>
      <c r="Y93" s="4">
        <f t="shared" si="38"/>
        <v>15</v>
      </c>
      <c r="Z93" s="3">
        <f t="shared" si="38"/>
        <v>16</v>
      </c>
      <c r="AA93" s="3">
        <f t="shared" si="38"/>
        <v>17</v>
      </c>
      <c r="AB93" s="3">
        <f t="shared" si="38"/>
        <v>18</v>
      </c>
      <c r="AC93" s="3">
        <f t="shared" si="38"/>
        <v>19</v>
      </c>
      <c r="AD93" s="3">
        <f t="shared" si="38"/>
        <v>20</v>
      </c>
      <c r="AE93" s="82">
        <f t="shared" si="38"/>
        <v>21</v>
      </c>
      <c r="AF93" s="4">
        <f t="shared" si="38"/>
        <v>22</v>
      </c>
      <c r="AG93" s="3">
        <f t="shared" si="38"/>
        <v>23</v>
      </c>
      <c r="AH93" s="3">
        <f t="shared" si="38"/>
        <v>24</v>
      </c>
      <c r="AI93" s="196" t="s">
        <v>11</v>
      </c>
      <c r="AJ93" s="196" t="s">
        <v>12</v>
      </c>
      <c r="AK93" s="196" t="s">
        <v>13</v>
      </c>
      <c r="AL93" s="5"/>
      <c r="AM93" s="6" t="s">
        <v>14</v>
      </c>
      <c r="AN93" s="6" t="s">
        <v>51</v>
      </c>
      <c r="AO93" s="7" t="s">
        <v>15</v>
      </c>
      <c r="AP93" s="6">
        <v>22</v>
      </c>
      <c r="AQ93" s="6" t="s">
        <v>16</v>
      </c>
      <c r="AR93" s="6">
        <f>24-AP93</f>
        <v>2</v>
      </c>
      <c r="AS93" s="198" t="s">
        <v>17</v>
      </c>
      <c r="AT93" s="199"/>
      <c r="AU93" s="198" t="s">
        <v>18</v>
      </c>
      <c r="AV93" s="200"/>
      <c r="AW93" s="200"/>
      <c r="AX93" s="200"/>
      <c r="AY93" s="200"/>
      <c r="AZ93" s="200"/>
      <c r="BA93" s="200"/>
      <c r="BB93" s="199"/>
    </row>
    <row r="94" spans="1:54" ht="20.399999999999999" hidden="1">
      <c r="A94" s="197"/>
      <c r="B94" s="197"/>
      <c r="C94" s="197"/>
      <c r="D94" s="4" t="str">
        <f>D83</f>
        <v>일</v>
      </c>
      <c r="E94" s="3" t="str">
        <f t="shared" ref="E94:AH94" si="39">E83</f>
        <v>월</v>
      </c>
      <c r="F94" s="3" t="str">
        <f t="shared" si="39"/>
        <v>화</v>
      </c>
      <c r="G94" s="3" t="str">
        <f t="shared" si="39"/>
        <v>수</v>
      </c>
      <c r="H94" s="3" t="str">
        <f t="shared" si="39"/>
        <v>목</v>
      </c>
      <c r="I94" s="3" t="str">
        <f t="shared" si="39"/>
        <v>금</v>
      </c>
      <c r="J94" s="82" t="str">
        <f t="shared" si="39"/>
        <v>토</v>
      </c>
      <c r="K94" s="4" t="str">
        <f t="shared" si="39"/>
        <v>일</v>
      </c>
      <c r="L94" s="3" t="str">
        <f t="shared" si="39"/>
        <v>월</v>
      </c>
      <c r="M94" s="3" t="str">
        <f t="shared" si="39"/>
        <v>화</v>
      </c>
      <c r="N94" s="3" t="str">
        <f t="shared" si="39"/>
        <v>수</v>
      </c>
      <c r="O94" s="3" t="str">
        <f t="shared" si="39"/>
        <v>목</v>
      </c>
      <c r="P94" s="3" t="str">
        <f t="shared" si="39"/>
        <v>금</v>
      </c>
      <c r="Q94" s="82" t="str">
        <f t="shared" si="39"/>
        <v>토</v>
      </c>
      <c r="R94" s="4" t="str">
        <f t="shared" si="39"/>
        <v>일</v>
      </c>
      <c r="S94" s="3" t="str">
        <f t="shared" si="39"/>
        <v>월</v>
      </c>
      <c r="T94" s="3" t="str">
        <f t="shared" si="39"/>
        <v>화</v>
      </c>
      <c r="U94" s="3" t="str">
        <f t="shared" si="39"/>
        <v>수</v>
      </c>
      <c r="V94" s="3" t="str">
        <f t="shared" si="39"/>
        <v>목</v>
      </c>
      <c r="W94" s="3" t="str">
        <f t="shared" si="39"/>
        <v>금</v>
      </c>
      <c r="X94" s="82" t="str">
        <f t="shared" si="39"/>
        <v>토</v>
      </c>
      <c r="Y94" s="4" t="str">
        <f t="shared" si="39"/>
        <v>일</v>
      </c>
      <c r="Z94" s="3" t="str">
        <f t="shared" si="39"/>
        <v>월</v>
      </c>
      <c r="AA94" s="3" t="str">
        <f t="shared" si="39"/>
        <v>화</v>
      </c>
      <c r="AB94" s="3" t="str">
        <f t="shared" si="39"/>
        <v>수</v>
      </c>
      <c r="AC94" s="3" t="str">
        <f t="shared" si="39"/>
        <v>목</v>
      </c>
      <c r="AD94" s="3" t="str">
        <f t="shared" si="39"/>
        <v>금</v>
      </c>
      <c r="AE94" s="82" t="str">
        <f t="shared" si="39"/>
        <v>토</v>
      </c>
      <c r="AF94" s="4" t="str">
        <f t="shared" si="39"/>
        <v>일</v>
      </c>
      <c r="AG94" s="3" t="str">
        <f t="shared" si="39"/>
        <v>월</v>
      </c>
      <c r="AH94" s="3" t="str">
        <f t="shared" si="39"/>
        <v>화</v>
      </c>
      <c r="AI94" s="197"/>
      <c r="AJ94" s="197"/>
      <c r="AK94" s="197"/>
      <c r="AL94" s="5"/>
      <c r="AM94" s="201" t="s">
        <v>19</v>
      </c>
      <c r="AN94" s="202"/>
      <c r="AO94" s="202"/>
      <c r="AP94" s="202"/>
      <c r="AQ94" s="202"/>
      <c r="AR94" s="202"/>
      <c r="AS94" s="202"/>
      <c r="AT94" s="203"/>
      <c r="AU94" s="204" t="s">
        <v>20</v>
      </c>
      <c r="AV94" s="205"/>
      <c r="AW94" s="205"/>
      <c r="AX94" s="205"/>
      <c r="AY94" s="205"/>
      <c r="AZ94" s="205"/>
      <c r="BA94" s="205"/>
      <c r="BB94" s="206"/>
    </row>
    <row r="95" spans="1:54" ht="21" hidden="1" thickBot="1">
      <c r="A95" s="207">
        <v>9</v>
      </c>
      <c r="B95" s="208"/>
      <c r="C95" s="8" t="s">
        <v>21</v>
      </c>
      <c r="D95" s="84"/>
      <c r="E95" s="10"/>
      <c r="F95" s="9"/>
      <c r="G95" s="9"/>
      <c r="H95" s="10"/>
      <c r="I95" s="9"/>
      <c r="J95" s="89"/>
      <c r="K95" s="84"/>
      <c r="L95" s="9"/>
      <c r="M95" s="9"/>
      <c r="N95" s="9"/>
      <c r="O95" s="9"/>
      <c r="P95" s="9"/>
      <c r="Q95" s="89"/>
      <c r="R95" s="84"/>
      <c r="S95" s="9"/>
      <c r="T95" s="9"/>
      <c r="U95" s="9"/>
      <c r="V95" s="9"/>
      <c r="W95" s="9"/>
      <c r="X95" s="89"/>
      <c r="Y95" s="84"/>
      <c r="Z95" s="9"/>
      <c r="AA95" s="9"/>
      <c r="AB95" s="9"/>
      <c r="AC95" s="9"/>
      <c r="AD95" s="9"/>
      <c r="AE95" s="89"/>
      <c r="AF95" s="84"/>
      <c r="AG95" s="9"/>
      <c r="AH95" s="9"/>
      <c r="AI95" s="8"/>
      <c r="AJ95" s="209" t="s">
        <v>22</v>
      </c>
      <c r="AK95" s="11"/>
      <c r="AL95" s="5"/>
      <c r="AM95" s="12" t="s">
        <v>23</v>
      </c>
      <c r="AN95" s="13" t="s">
        <v>24</v>
      </c>
      <c r="AO95" s="13" t="s">
        <v>25</v>
      </c>
      <c r="AP95" s="14" t="s">
        <v>11</v>
      </c>
      <c r="AQ95" s="15" t="s">
        <v>23</v>
      </c>
      <c r="AR95" s="13" t="s">
        <v>24</v>
      </c>
      <c r="AS95" s="13" t="s">
        <v>25</v>
      </c>
      <c r="AT95" s="14" t="s">
        <v>11</v>
      </c>
      <c r="AU95" s="16" t="s">
        <v>23</v>
      </c>
      <c r="AV95" s="17" t="s">
        <v>24</v>
      </c>
      <c r="AW95" s="17" t="s">
        <v>25</v>
      </c>
      <c r="AX95" s="18" t="s">
        <v>11</v>
      </c>
      <c r="AY95" s="19" t="s">
        <v>23</v>
      </c>
      <c r="AZ95" s="17" t="s">
        <v>24</v>
      </c>
      <c r="BA95" s="17" t="s">
        <v>25</v>
      </c>
      <c r="BB95" s="18" t="s">
        <v>11</v>
      </c>
    </row>
    <row r="96" spans="1:54" hidden="1">
      <c r="A96" s="207"/>
      <c r="B96" s="208"/>
      <c r="C96" s="20" t="s">
        <v>26</v>
      </c>
      <c r="D96" s="85"/>
      <c r="E96" s="21"/>
      <c r="F96" s="21"/>
      <c r="G96" s="21"/>
      <c r="H96" s="21"/>
      <c r="I96" s="21"/>
      <c r="J96" s="90"/>
      <c r="K96" s="85"/>
      <c r="L96" s="21"/>
      <c r="M96" s="21"/>
      <c r="N96" s="21"/>
      <c r="O96" s="21"/>
      <c r="P96" s="21"/>
      <c r="Q96" s="90"/>
      <c r="R96" s="85"/>
      <c r="S96" s="21"/>
      <c r="T96" s="21"/>
      <c r="U96" s="21"/>
      <c r="V96" s="21"/>
      <c r="W96" s="21"/>
      <c r="X96" s="90"/>
      <c r="Y96" s="85"/>
      <c r="Z96" s="21"/>
      <c r="AA96" s="21"/>
      <c r="AB96" s="21"/>
      <c r="AC96" s="21"/>
      <c r="AD96" s="21"/>
      <c r="AE96" s="90"/>
      <c r="AF96" s="85"/>
      <c r="AG96" s="21"/>
      <c r="AH96" s="22"/>
      <c r="AI96" s="23">
        <f t="shared" ref="AI96:AI103" si="40">SUM(D96:AH96)</f>
        <v>0</v>
      </c>
      <c r="AJ96" s="209"/>
      <c r="AK96" s="24"/>
      <c r="AL96" s="5"/>
      <c r="AM96" s="25" t="s">
        <v>27</v>
      </c>
      <c r="AN96" s="26">
        <v>4140000</v>
      </c>
      <c r="AO96" s="27" t="b">
        <f>IF(AI96&gt;=AP93,"1")</f>
        <v>0</v>
      </c>
      <c r="AP96" s="28">
        <f>AN96*AO96</f>
        <v>0</v>
      </c>
      <c r="AQ96" s="29" t="s">
        <v>28</v>
      </c>
      <c r="AR96" s="26">
        <f>IF((AJ95="만근"),IF(AI96&lt;AP93,AN96-AT97))</f>
        <v>400000</v>
      </c>
      <c r="AS96" s="27"/>
      <c r="AT96" s="28">
        <f>AR96</f>
        <v>400000</v>
      </c>
      <c r="AU96" s="30" t="s">
        <v>15</v>
      </c>
      <c r="AV96" s="31">
        <v>170000</v>
      </c>
      <c r="AW96" s="32" t="b">
        <f>IF(AJ95="일할",AI96)</f>
        <v>0</v>
      </c>
      <c r="AX96" s="33">
        <f>AV96*AW96</f>
        <v>0</v>
      </c>
      <c r="AY96" s="34" t="s">
        <v>29</v>
      </c>
      <c r="AZ96" s="31">
        <v>204000</v>
      </c>
      <c r="BA96" s="32" t="b">
        <f>IF(AJ95="일할",AI101)</f>
        <v>0</v>
      </c>
      <c r="BB96" s="35">
        <f>AZ96*BA96</f>
        <v>0</v>
      </c>
    </row>
    <row r="97" spans="1:54" hidden="1">
      <c r="A97" s="207"/>
      <c r="B97" s="208"/>
      <c r="C97" s="20" t="s">
        <v>30</v>
      </c>
      <c r="D97" s="85"/>
      <c r="E97" s="21"/>
      <c r="F97" s="21"/>
      <c r="G97" s="21"/>
      <c r="H97" s="21"/>
      <c r="I97" s="21"/>
      <c r="J97" s="90"/>
      <c r="K97" s="85"/>
      <c r="L97" s="21"/>
      <c r="M97" s="21"/>
      <c r="N97" s="21"/>
      <c r="O97" s="21"/>
      <c r="P97" s="21"/>
      <c r="Q97" s="90"/>
      <c r="R97" s="85"/>
      <c r="S97" s="21"/>
      <c r="T97" s="21"/>
      <c r="U97" s="21"/>
      <c r="V97" s="21"/>
      <c r="W97" s="21"/>
      <c r="X97" s="90"/>
      <c r="Y97" s="85"/>
      <c r="Z97" s="21"/>
      <c r="AA97" s="21"/>
      <c r="AB97" s="21"/>
      <c r="AC97" s="21"/>
      <c r="AD97" s="21"/>
      <c r="AE97" s="90"/>
      <c r="AF97" s="85"/>
      <c r="AG97" s="21"/>
      <c r="AH97" s="36"/>
      <c r="AI97" s="23">
        <f t="shared" si="40"/>
        <v>0</v>
      </c>
      <c r="AJ97" s="209"/>
      <c r="AK97" s="24"/>
      <c r="AL97" s="5"/>
      <c r="AM97" s="37" t="s">
        <v>31</v>
      </c>
      <c r="AN97" s="38">
        <v>200000</v>
      </c>
      <c r="AO97" s="39" t="b">
        <f>IF(AI96&gt;=AP93,AI97-AR93)</f>
        <v>0</v>
      </c>
      <c r="AP97" s="40">
        <f t="shared" ref="AP97:AP100" si="41">AN97*AO97</f>
        <v>0</v>
      </c>
      <c r="AQ97" s="41" t="s">
        <v>32</v>
      </c>
      <c r="AR97" s="42">
        <v>170000</v>
      </c>
      <c r="AS97" s="43">
        <f>AP93-AI96</f>
        <v>22</v>
      </c>
      <c r="AT97" s="44">
        <f>AR97*AS97</f>
        <v>3740000</v>
      </c>
      <c r="AU97" s="45" t="s">
        <v>30</v>
      </c>
      <c r="AV97" s="46">
        <v>200000</v>
      </c>
      <c r="AW97" s="47" t="b">
        <f>IF(AJ95="일할",AI97)</f>
        <v>0</v>
      </c>
      <c r="AX97" s="48">
        <f t="shared" ref="AX97:AX100" si="42">AV97*AW97</f>
        <v>0</v>
      </c>
      <c r="AY97" s="49" t="s">
        <v>33</v>
      </c>
      <c r="AZ97" s="50">
        <v>240000</v>
      </c>
      <c r="BA97" s="51" t="b">
        <f>IF(AJ95="일할",AI102)</f>
        <v>0</v>
      </c>
      <c r="BB97" s="52">
        <f>AZ97*BA97</f>
        <v>0</v>
      </c>
    </row>
    <row r="98" spans="1:54" hidden="1">
      <c r="A98" s="207"/>
      <c r="B98" s="208"/>
      <c r="C98" s="20" t="s">
        <v>34</v>
      </c>
      <c r="D98" s="85"/>
      <c r="E98" s="21"/>
      <c r="F98" s="21"/>
      <c r="G98" s="21"/>
      <c r="H98" s="21"/>
      <c r="I98" s="21"/>
      <c r="J98" s="90"/>
      <c r="K98" s="85"/>
      <c r="L98" s="21"/>
      <c r="M98" s="21"/>
      <c r="N98" s="21"/>
      <c r="O98" s="21"/>
      <c r="P98" s="21"/>
      <c r="Q98" s="90"/>
      <c r="R98" s="85"/>
      <c r="S98" s="21"/>
      <c r="T98" s="21"/>
      <c r="U98" s="21"/>
      <c r="V98" s="21"/>
      <c r="W98" s="21"/>
      <c r="X98" s="90"/>
      <c r="Y98" s="85"/>
      <c r="Z98" s="21"/>
      <c r="AA98" s="21"/>
      <c r="AB98" s="21"/>
      <c r="AC98" s="21"/>
      <c r="AD98" s="21"/>
      <c r="AE98" s="90"/>
      <c r="AF98" s="85"/>
      <c r="AG98" s="21"/>
      <c r="AH98" s="36"/>
      <c r="AI98" s="23">
        <f t="shared" si="40"/>
        <v>0</v>
      </c>
      <c r="AJ98" s="209"/>
      <c r="AK98" s="24"/>
      <c r="AL98" s="5"/>
      <c r="AM98" s="53" t="s">
        <v>35</v>
      </c>
      <c r="AN98" s="38">
        <v>22000</v>
      </c>
      <c r="AO98" s="39">
        <f>IF(AJ95="만근",AI99)</f>
        <v>0</v>
      </c>
      <c r="AP98" s="54">
        <f t="shared" si="41"/>
        <v>0</v>
      </c>
      <c r="AQ98" s="55" t="s">
        <v>36</v>
      </c>
      <c r="AR98" s="56">
        <f>IF(AJ95="만근",200000)</f>
        <v>200000</v>
      </c>
      <c r="AS98" s="57">
        <f>IF(AI96&lt;AP93,AI97-AR93)</f>
        <v>-2</v>
      </c>
      <c r="AT98" s="58">
        <f>AR98*AS98</f>
        <v>-400000</v>
      </c>
      <c r="AU98" s="59" t="s">
        <v>37</v>
      </c>
      <c r="AV98" s="46">
        <v>22000</v>
      </c>
      <c r="AW98" s="51" t="b">
        <f>IF(AJ95="일할",AI99)</f>
        <v>0</v>
      </c>
      <c r="AX98" s="60">
        <f t="shared" si="42"/>
        <v>0</v>
      </c>
      <c r="AY98" s="101" t="s">
        <v>86</v>
      </c>
      <c r="AZ98" s="102">
        <v>60000</v>
      </c>
      <c r="BA98" s="47" t="b">
        <f>IF(AJ95="일할",AI98)</f>
        <v>0</v>
      </c>
      <c r="BB98" s="52">
        <f>AZ98*BA98</f>
        <v>0</v>
      </c>
    </row>
    <row r="99" spans="1:54" ht="18" hidden="1" thickBot="1">
      <c r="A99" s="207"/>
      <c r="B99" s="208"/>
      <c r="C99" s="20" t="s">
        <v>38</v>
      </c>
      <c r="D99" s="85"/>
      <c r="E99" s="21"/>
      <c r="F99" s="21"/>
      <c r="G99" s="21"/>
      <c r="H99" s="21"/>
      <c r="I99" s="21"/>
      <c r="J99" s="90"/>
      <c r="K99" s="85"/>
      <c r="L99" s="21"/>
      <c r="M99" s="21"/>
      <c r="N99" s="21"/>
      <c r="O99" s="21"/>
      <c r="P99" s="21"/>
      <c r="Q99" s="90"/>
      <c r="R99" s="85"/>
      <c r="S99" s="21"/>
      <c r="T99" s="21"/>
      <c r="U99" s="21"/>
      <c r="V99" s="21"/>
      <c r="W99" s="21"/>
      <c r="X99" s="90"/>
      <c r="Y99" s="85"/>
      <c r="Z99" s="21"/>
      <c r="AA99" s="21"/>
      <c r="AB99" s="21"/>
      <c r="AC99" s="21"/>
      <c r="AD99" s="21"/>
      <c r="AE99" s="90"/>
      <c r="AF99" s="85"/>
      <c r="AG99" s="21"/>
      <c r="AH99" s="22"/>
      <c r="AI99" s="23">
        <f t="shared" si="40"/>
        <v>0</v>
      </c>
      <c r="AJ99" s="209"/>
      <c r="AK99" s="24"/>
      <c r="AL99" s="5"/>
      <c r="AM99" s="53" t="s">
        <v>39</v>
      </c>
      <c r="AN99" s="38">
        <v>29000</v>
      </c>
      <c r="AO99" s="39" t="b">
        <f>IF(AI100="만근",AI100)</f>
        <v>0</v>
      </c>
      <c r="AP99" s="40">
        <f t="shared" si="41"/>
        <v>0</v>
      </c>
      <c r="AQ99" s="61"/>
      <c r="AR99" s="62"/>
      <c r="AS99" s="63"/>
      <c r="AT99" s="64"/>
      <c r="AU99" s="59" t="s">
        <v>40</v>
      </c>
      <c r="AV99" s="46">
        <v>29000</v>
      </c>
      <c r="AW99" s="65" t="b">
        <f>IF(AJ95="일할",AI100)</f>
        <v>0</v>
      </c>
      <c r="AX99" s="48">
        <f t="shared" si="42"/>
        <v>0</v>
      </c>
      <c r="AY99" s="66"/>
      <c r="AZ99" s="67"/>
      <c r="BA99" s="68"/>
      <c r="BB99" s="69"/>
    </row>
    <row r="100" spans="1:54" ht="21" hidden="1" thickBot="1">
      <c r="A100" s="207"/>
      <c r="B100" s="208"/>
      <c r="C100" s="20" t="s">
        <v>41</v>
      </c>
      <c r="D100" s="86"/>
      <c r="E100" s="70"/>
      <c r="F100" s="70"/>
      <c r="G100" s="70"/>
      <c r="H100" s="70"/>
      <c r="I100" s="71"/>
      <c r="J100" s="91"/>
      <c r="K100" s="86"/>
      <c r="L100" s="70"/>
      <c r="M100" s="70"/>
      <c r="N100" s="70"/>
      <c r="O100" s="70"/>
      <c r="P100" s="70"/>
      <c r="Q100" s="91"/>
      <c r="R100" s="86"/>
      <c r="S100" s="70"/>
      <c r="T100" s="70"/>
      <c r="U100" s="70"/>
      <c r="V100" s="70"/>
      <c r="W100" s="70"/>
      <c r="X100" s="91"/>
      <c r="Y100" s="86"/>
      <c r="Z100" s="70"/>
      <c r="AA100" s="70"/>
      <c r="AB100" s="70"/>
      <c r="AC100" s="70"/>
      <c r="AD100" s="70"/>
      <c r="AE100" s="93"/>
      <c r="AF100" s="86"/>
      <c r="AG100" s="70"/>
      <c r="AH100" s="70"/>
      <c r="AI100" s="23">
        <f t="shared" si="40"/>
        <v>0</v>
      </c>
      <c r="AJ100" s="209"/>
      <c r="AK100" s="24"/>
      <c r="AL100" s="5"/>
      <c r="AM100" s="72" t="s">
        <v>42</v>
      </c>
      <c r="AN100" s="73">
        <v>60000</v>
      </c>
      <c r="AO100" s="74">
        <f>IF(AJ95="만근",AI98)</f>
        <v>0</v>
      </c>
      <c r="AP100" s="75">
        <f t="shared" si="41"/>
        <v>0</v>
      </c>
      <c r="AQ100" s="76" t="s">
        <v>43</v>
      </c>
      <c r="AR100" s="210">
        <f>SUM(AP96+AP97+AP98+AP99+AP100+AT96+AT98)</f>
        <v>0</v>
      </c>
      <c r="AS100" s="211"/>
      <c r="AT100" s="212"/>
      <c r="AU100" s="77" t="s">
        <v>44</v>
      </c>
      <c r="AV100" s="78">
        <v>26400</v>
      </c>
      <c r="AW100" s="79" t="b">
        <f>IF(AJ95="일할",AI103)</f>
        <v>0</v>
      </c>
      <c r="AX100" s="80">
        <f t="shared" si="42"/>
        <v>0</v>
      </c>
      <c r="AY100" s="81" t="s">
        <v>45</v>
      </c>
      <c r="AZ100" s="213">
        <f>AX96+AX97+AX98+AX99+AX100+BB96+BB97+BB98</f>
        <v>0</v>
      </c>
      <c r="BA100" s="213"/>
      <c r="BB100" s="214"/>
    </row>
    <row r="101" spans="1:54" hidden="1">
      <c r="A101" s="207"/>
      <c r="B101" s="208"/>
      <c r="C101" s="20" t="s">
        <v>46</v>
      </c>
      <c r="D101" s="86"/>
      <c r="E101" s="70"/>
      <c r="F101" s="70"/>
      <c r="G101" s="70"/>
      <c r="H101" s="70"/>
      <c r="I101" s="70"/>
      <c r="J101" s="91"/>
      <c r="K101" s="86"/>
      <c r="L101" s="70"/>
      <c r="M101" s="70"/>
      <c r="N101" s="70"/>
      <c r="O101" s="22"/>
      <c r="P101" s="70"/>
      <c r="Q101" s="91"/>
      <c r="R101" s="86"/>
      <c r="S101" s="70"/>
      <c r="T101" s="70"/>
      <c r="U101" s="22"/>
      <c r="V101" s="70"/>
      <c r="W101" s="70"/>
      <c r="X101" s="91"/>
      <c r="Y101" s="86"/>
      <c r="Z101" s="70"/>
      <c r="AA101" s="70"/>
      <c r="AB101" s="70"/>
      <c r="AC101" s="70"/>
      <c r="AD101" s="70"/>
      <c r="AE101" s="91"/>
      <c r="AF101" s="86"/>
      <c r="AG101" s="70"/>
      <c r="AH101" s="70"/>
      <c r="AI101" s="23">
        <f t="shared" si="40"/>
        <v>0</v>
      </c>
      <c r="AJ101" s="209"/>
      <c r="AK101" s="24"/>
      <c r="AL101" s="5"/>
    </row>
    <row r="102" spans="1:54" hidden="1">
      <c r="A102" s="207"/>
      <c r="B102" s="208"/>
      <c r="C102" s="20" t="s">
        <v>47</v>
      </c>
      <c r="D102" s="86"/>
      <c r="E102" s="70"/>
      <c r="F102" s="70"/>
      <c r="G102" s="70"/>
      <c r="H102" s="70"/>
      <c r="I102" s="70"/>
      <c r="J102" s="91"/>
      <c r="K102" s="86"/>
      <c r="L102" s="70"/>
      <c r="M102" s="70"/>
      <c r="N102" s="70"/>
      <c r="O102" s="22"/>
      <c r="P102" s="70"/>
      <c r="Q102" s="91"/>
      <c r="R102" s="86"/>
      <c r="S102" s="70"/>
      <c r="T102" s="70"/>
      <c r="U102" s="22"/>
      <c r="V102" s="70"/>
      <c r="W102" s="70"/>
      <c r="X102" s="91"/>
      <c r="Y102" s="86"/>
      <c r="Z102" s="70"/>
      <c r="AA102" s="70"/>
      <c r="AB102" s="70"/>
      <c r="AC102" s="70"/>
      <c r="AD102" s="70"/>
      <c r="AE102" s="91"/>
      <c r="AF102" s="86"/>
      <c r="AG102" s="70"/>
      <c r="AH102" s="70"/>
      <c r="AI102" s="23">
        <f t="shared" si="40"/>
        <v>0</v>
      </c>
      <c r="AJ102" s="209"/>
      <c r="AK102" s="24"/>
      <c r="AL102" s="5"/>
    </row>
    <row r="103" spans="1:54" hidden="1">
      <c r="A103" s="207"/>
      <c r="B103" s="208"/>
      <c r="C103" s="20" t="s">
        <v>48</v>
      </c>
      <c r="D103" s="86"/>
      <c r="E103" s="70"/>
      <c r="F103" s="70"/>
      <c r="G103" s="70"/>
      <c r="H103" s="70"/>
      <c r="I103" s="70"/>
      <c r="J103" s="91"/>
      <c r="K103" s="86"/>
      <c r="L103" s="70"/>
      <c r="M103" s="70"/>
      <c r="N103" s="70"/>
      <c r="O103" s="22"/>
      <c r="P103" s="70"/>
      <c r="Q103" s="91"/>
      <c r="R103" s="86"/>
      <c r="S103" s="70"/>
      <c r="T103" s="70"/>
      <c r="U103" s="22"/>
      <c r="V103" s="70"/>
      <c r="W103" s="70"/>
      <c r="X103" s="91"/>
      <c r="Y103" s="86"/>
      <c r="Z103" s="70"/>
      <c r="AA103" s="70"/>
      <c r="AB103" s="70"/>
      <c r="AC103" s="70"/>
      <c r="AD103" s="70"/>
      <c r="AE103" s="91"/>
      <c r="AF103" s="86"/>
      <c r="AG103" s="70"/>
      <c r="AH103" s="70"/>
      <c r="AI103" s="23">
        <f t="shared" si="40"/>
        <v>0</v>
      </c>
      <c r="AJ103" s="209"/>
      <c r="AK103" s="24"/>
      <c r="AL103" s="5"/>
    </row>
    <row r="104" spans="1:54" ht="20.399999999999999" hidden="1">
      <c r="A104" s="196" t="s">
        <v>1</v>
      </c>
      <c r="B104" s="196" t="s">
        <v>2</v>
      </c>
      <c r="C104" s="196" t="s">
        <v>3</v>
      </c>
      <c r="D104" s="4">
        <f>D93</f>
        <v>25</v>
      </c>
      <c r="E104" s="3">
        <f t="shared" ref="E104:AH104" si="43">E93</f>
        <v>26</v>
      </c>
      <c r="F104" s="3">
        <f t="shared" si="43"/>
        <v>27</v>
      </c>
      <c r="G104" s="3">
        <f t="shared" si="43"/>
        <v>28</v>
      </c>
      <c r="H104" s="3">
        <f t="shared" si="43"/>
        <v>29</v>
      </c>
      <c r="I104" s="3">
        <f t="shared" si="43"/>
        <v>30</v>
      </c>
      <c r="J104" s="82">
        <f t="shared" si="43"/>
        <v>31</v>
      </c>
      <c r="K104" s="4">
        <f t="shared" si="43"/>
        <v>1</v>
      </c>
      <c r="L104" s="3">
        <f t="shared" si="43"/>
        <v>2</v>
      </c>
      <c r="M104" s="3">
        <f t="shared" si="43"/>
        <v>3</v>
      </c>
      <c r="N104" s="3">
        <f t="shared" si="43"/>
        <v>4</v>
      </c>
      <c r="O104" s="3">
        <f t="shared" si="43"/>
        <v>5</v>
      </c>
      <c r="P104" s="3">
        <f t="shared" si="43"/>
        <v>6</v>
      </c>
      <c r="Q104" s="82">
        <f t="shared" si="43"/>
        <v>7</v>
      </c>
      <c r="R104" s="4">
        <f t="shared" si="43"/>
        <v>8</v>
      </c>
      <c r="S104" s="3">
        <f t="shared" si="43"/>
        <v>9</v>
      </c>
      <c r="T104" s="3">
        <f t="shared" si="43"/>
        <v>10</v>
      </c>
      <c r="U104" s="3">
        <f t="shared" si="43"/>
        <v>11</v>
      </c>
      <c r="V104" s="3">
        <f t="shared" si="43"/>
        <v>12</v>
      </c>
      <c r="W104" s="3">
        <f t="shared" si="43"/>
        <v>13</v>
      </c>
      <c r="X104" s="82">
        <f t="shared" si="43"/>
        <v>14</v>
      </c>
      <c r="Y104" s="4">
        <f t="shared" si="43"/>
        <v>15</v>
      </c>
      <c r="Z104" s="3">
        <f t="shared" si="43"/>
        <v>16</v>
      </c>
      <c r="AA104" s="3">
        <f t="shared" si="43"/>
        <v>17</v>
      </c>
      <c r="AB104" s="3">
        <f t="shared" si="43"/>
        <v>18</v>
      </c>
      <c r="AC104" s="3">
        <f t="shared" si="43"/>
        <v>19</v>
      </c>
      <c r="AD104" s="3">
        <f t="shared" si="43"/>
        <v>20</v>
      </c>
      <c r="AE104" s="82">
        <f t="shared" si="43"/>
        <v>21</v>
      </c>
      <c r="AF104" s="4">
        <f t="shared" si="43"/>
        <v>22</v>
      </c>
      <c r="AG104" s="3">
        <f t="shared" si="43"/>
        <v>23</v>
      </c>
      <c r="AH104" s="3">
        <f t="shared" si="43"/>
        <v>24</v>
      </c>
      <c r="AI104" s="196" t="s">
        <v>11</v>
      </c>
      <c r="AJ104" s="196" t="s">
        <v>12</v>
      </c>
      <c r="AK104" s="196" t="s">
        <v>13</v>
      </c>
      <c r="AL104" s="5"/>
      <c r="AM104" s="6" t="s">
        <v>14</v>
      </c>
      <c r="AN104" s="6" t="s">
        <v>51</v>
      </c>
      <c r="AO104" s="7" t="s">
        <v>15</v>
      </c>
      <c r="AP104" s="6">
        <v>22</v>
      </c>
      <c r="AQ104" s="6" t="s">
        <v>16</v>
      </c>
      <c r="AR104" s="6">
        <f>24-AP104</f>
        <v>2</v>
      </c>
      <c r="AS104" s="198" t="s">
        <v>17</v>
      </c>
      <c r="AT104" s="199"/>
      <c r="AU104" s="198" t="s">
        <v>18</v>
      </c>
      <c r="AV104" s="200"/>
      <c r="AW104" s="200"/>
      <c r="AX104" s="200"/>
      <c r="AY104" s="200"/>
      <c r="AZ104" s="200"/>
      <c r="BA104" s="200"/>
      <c r="BB104" s="199"/>
    </row>
    <row r="105" spans="1:54" ht="20.399999999999999" hidden="1">
      <c r="A105" s="197"/>
      <c r="B105" s="197"/>
      <c r="C105" s="197"/>
      <c r="D105" s="4" t="str">
        <f>D94</f>
        <v>일</v>
      </c>
      <c r="E105" s="3" t="str">
        <f t="shared" ref="E105:AH105" si="44">E94</f>
        <v>월</v>
      </c>
      <c r="F105" s="3" t="str">
        <f t="shared" si="44"/>
        <v>화</v>
      </c>
      <c r="G105" s="3" t="str">
        <f t="shared" si="44"/>
        <v>수</v>
      </c>
      <c r="H105" s="3" t="str">
        <f t="shared" si="44"/>
        <v>목</v>
      </c>
      <c r="I105" s="3" t="str">
        <f t="shared" si="44"/>
        <v>금</v>
      </c>
      <c r="J105" s="82" t="str">
        <f t="shared" si="44"/>
        <v>토</v>
      </c>
      <c r="K105" s="4" t="str">
        <f t="shared" si="44"/>
        <v>일</v>
      </c>
      <c r="L105" s="3" t="str">
        <f t="shared" si="44"/>
        <v>월</v>
      </c>
      <c r="M105" s="3" t="str">
        <f t="shared" si="44"/>
        <v>화</v>
      </c>
      <c r="N105" s="3" t="str">
        <f t="shared" si="44"/>
        <v>수</v>
      </c>
      <c r="O105" s="3" t="str">
        <f t="shared" si="44"/>
        <v>목</v>
      </c>
      <c r="P105" s="3" t="str">
        <f t="shared" si="44"/>
        <v>금</v>
      </c>
      <c r="Q105" s="82" t="str">
        <f t="shared" si="44"/>
        <v>토</v>
      </c>
      <c r="R105" s="4" t="str">
        <f t="shared" si="44"/>
        <v>일</v>
      </c>
      <c r="S105" s="3" t="str">
        <f t="shared" si="44"/>
        <v>월</v>
      </c>
      <c r="T105" s="3" t="str">
        <f t="shared" si="44"/>
        <v>화</v>
      </c>
      <c r="U105" s="3" t="str">
        <f t="shared" si="44"/>
        <v>수</v>
      </c>
      <c r="V105" s="3" t="str">
        <f t="shared" si="44"/>
        <v>목</v>
      </c>
      <c r="W105" s="3" t="str">
        <f t="shared" si="44"/>
        <v>금</v>
      </c>
      <c r="X105" s="82" t="str">
        <f t="shared" si="44"/>
        <v>토</v>
      </c>
      <c r="Y105" s="4" t="str">
        <f t="shared" si="44"/>
        <v>일</v>
      </c>
      <c r="Z105" s="3" t="str">
        <f t="shared" si="44"/>
        <v>월</v>
      </c>
      <c r="AA105" s="3" t="str">
        <f t="shared" si="44"/>
        <v>화</v>
      </c>
      <c r="AB105" s="3" t="str">
        <f t="shared" si="44"/>
        <v>수</v>
      </c>
      <c r="AC105" s="3" t="str">
        <f t="shared" si="44"/>
        <v>목</v>
      </c>
      <c r="AD105" s="3" t="str">
        <f t="shared" si="44"/>
        <v>금</v>
      </c>
      <c r="AE105" s="82" t="str">
        <f t="shared" si="44"/>
        <v>토</v>
      </c>
      <c r="AF105" s="4" t="str">
        <f t="shared" si="44"/>
        <v>일</v>
      </c>
      <c r="AG105" s="3" t="str">
        <f t="shared" si="44"/>
        <v>월</v>
      </c>
      <c r="AH105" s="3" t="str">
        <f t="shared" si="44"/>
        <v>화</v>
      </c>
      <c r="AI105" s="197"/>
      <c r="AJ105" s="197"/>
      <c r="AK105" s="197"/>
      <c r="AL105" s="5"/>
      <c r="AM105" s="201" t="s">
        <v>19</v>
      </c>
      <c r="AN105" s="202"/>
      <c r="AO105" s="202"/>
      <c r="AP105" s="202"/>
      <c r="AQ105" s="202"/>
      <c r="AR105" s="202"/>
      <c r="AS105" s="202"/>
      <c r="AT105" s="203"/>
      <c r="AU105" s="204" t="s">
        <v>20</v>
      </c>
      <c r="AV105" s="205"/>
      <c r="AW105" s="205"/>
      <c r="AX105" s="205"/>
      <c r="AY105" s="205"/>
      <c r="AZ105" s="205"/>
      <c r="BA105" s="205"/>
      <c r="BB105" s="206"/>
    </row>
    <row r="106" spans="1:54" ht="21" hidden="1" thickBot="1">
      <c r="A106" s="207">
        <v>10</v>
      </c>
      <c r="B106" s="208"/>
      <c r="C106" s="8" t="s">
        <v>21</v>
      </c>
      <c r="D106" s="84"/>
      <c r="E106" s="10"/>
      <c r="F106" s="9"/>
      <c r="G106" s="9"/>
      <c r="H106" s="10"/>
      <c r="I106" s="9"/>
      <c r="J106" s="89"/>
      <c r="K106" s="84"/>
      <c r="L106" s="9"/>
      <c r="M106" s="9"/>
      <c r="N106" s="9"/>
      <c r="O106" s="9"/>
      <c r="P106" s="9"/>
      <c r="Q106" s="89"/>
      <c r="R106" s="84"/>
      <c r="S106" s="9"/>
      <c r="T106" s="9"/>
      <c r="U106" s="9"/>
      <c r="V106" s="9"/>
      <c r="W106" s="9"/>
      <c r="X106" s="89"/>
      <c r="Y106" s="84"/>
      <c r="Z106" s="9"/>
      <c r="AA106" s="9"/>
      <c r="AB106" s="9"/>
      <c r="AC106" s="9"/>
      <c r="AD106" s="9"/>
      <c r="AE106" s="89"/>
      <c r="AF106" s="84"/>
      <c r="AG106" s="9"/>
      <c r="AH106" s="9"/>
      <c r="AI106" s="8"/>
      <c r="AJ106" s="209" t="s">
        <v>22</v>
      </c>
      <c r="AK106" s="11"/>
      <c r="AL106" s="5"/>
      <c r="AM106" s="12" t="s">
        <v>23</v>
      </c>
      <c r="AN106" s="13" t="s">
        <v>24</v>
      </c>
      <c r="AO106" s="13" t="s">
        <v>25</v>
      </c>
      <c r="AP106" s="14" t="s">
        <v>11</v>
      </c>
      <c r="AQ106" s="15" t="s">
        <v>23</v>
      </c>
      <c r="AR106" s="13" t="s">
        <v>24</v>
      </c>
      <c r="AS106" s="13" t="s">
        <v>25</v>
      </c>
      <c r="AT106" s="14" t="s">
        <v>11</v>
      </c>
      <c r="AU106" s="16" t="s">
        <v>23</v>
      </c>
      <c r="AV106" s="17" t="s">
        <v>24</v>
      </c>
      <c r="AW106" s="17" t="s">
        <v>25</v>
      </c>
      <c r="AX106" s="18" t="s">
        <v>11</v>
      </c>
      <c r="AY106" s="19" t="s">
        <v>23</v>
      </c>
      <c r="AZ106" s="17" t="s">
        <v>24</v>
      </c>
      <c r="BA106" s="17" t="s">
        <v>25</v>
      </c>
      <c r="BB106" s="18" t="s">
        <v>11</v>
      </c>
    </row>
    <row r="107" spans="1:54" hidden="1">
      <c r="A107" s="207"/>
      <c r="B107" s="208"/>
      <c r="C107" s="20" t="s">
        <v>26</v>
      </c>
      <c r="D107" s="85"/>
      <c r="E107" s="21"/>
      <c r="F107" s="21"/>
      <c r="G107" s="21"/>
      <c r="H107" s="21"/>
      <c r="I107" s="21"/>
      <c r="J107" s="90"/>
      <c r="K107" s="85"/>
      <c r="L107" s="21"/>
      <c r="M107" s="21"/>
      <c r="N107" s="21"/>
      <c r="O107" s="21"/>
      <c r="P107" s="21"/>
      <c r="Q107" s="90"/>
      <c r="R107" s="85"/>
      <c r="S107" s="21"/>
      <c r="T107" s="21"/>
      <c r="U107" s="21"/>
      <c r="V107" s="21"/>
      <c r="W107" s="21"/>
      <c r="X107" s="90"/>
      <c r="Y107" s="85"/>
      <c r="Z107" s="21"/>
      <c r="AA107" s="21"/>
      <c r="AB107" s="21"/>
      <c r="AC107" s="21"/>
      <c r="AD107" s="21"/>
      <c r="AE107" s="90"/>
      <c r="AF107" s="85"/>
      <c r="AG107" s="21"/>
      <c r="AH107" s="22"/>
      <c r="AI107" s="23">
        <f t="shared" ref="AI107:AI114" si="45">SUM(D107:AH107)</f>
        <v>0</v>
      </c>
      <c r="AJ107" s="209"/>
      <c r="AK107" s="24"/>
      <c r="AL107" s="5"/>
      <c r="AM107" s="25" t="s">
        <v>27</v>
      </c>
      <c r="AN107" s="26">
        <v>4140000</v>
      </c>
      <c r="AO107" s="27" t="b">
        <f>IF(AI107&gt;=AP104,"1")</f>
        <v>0</v>
      </c>
      <c r="AP107" s="28">
        <f>AN107*AO107</f>
        <v>0</v>
      </c>
      <c r="AQ107" s="29" t="s">
        <v>28</v>
      </c>
      <c r="AR107" s="26">
        <f>IF((AJ106="만근"),IF(AI107&lt;AP104,AN107-AT108))</f>
        <v>400000</v>
      </c>
      <c r="AS107" s="27"/>
      <c r="AT107" s="28">
        <f>AR107</f>
        <v>400000</v>
      </c>
      <c r="AU107" s="30" t="s">
        <v>15</v>
      </c>
      <c r="AV107" s="31">
        <v>170000</v>
      </c>
      <c r="AW107" s="32" t="b">
        <f>IF(AJ106="일할",AI107)</f>
        <v>0</v>
      </c>
      <c r="AX107" s="33">
        <f>AV107*AW107</f>
        <v>0</v>
      </c>
      <c r="AY107" s="34" t="s">
        <v>29</v>
      </c>
      <c r="AZ107" s="31">
        <v>204000</v>
      </c>
      <c r="BA107" s="32" t="b">
        <f>IF(AJ106="일할",AI112)</f>
        <v>0</v>
      </c>
      <c r="BB107" s="35">
        <f>AZ107*BA107</f>
        <v>0</v>
      </c>
    </row>
    <row r="108" spans="1:54" hidden="1">
      <c r="A108" s="207"/>
      <c r="B108" s="208"/>
      <c r="C108" s="20" t="s">
        <v>30</v>
      </c>
      <c r="D108" s="85"/>
      <c r="E108" s="21"/>
      <c r="F108" s="21"/>
      <c r="G108" s="21"/>
      <c r="H108" s="21"/>
      <c r="I108" s="21"/>
      <c r="J108" s="90"/>
      <c r="K108" s="85"/>
      <c r="L108" s="21"/>
      <c r="M108" s="21"/>
      <c r="N108" s="21"/>
      <c r="O108" s="21"/>
      <c r="P108" s="21"/>
      <c r="Q108" s="90"/>
      <c r="R108" s="85"/>
      <c r="S108" s="21"/>
      <c r="T108" s="21"/>
      <c r="U108" s="21"/>
      <c r="V108" s="21"/>
      <c r="W108" s="21"/>
      <c r="X108" s="90"/>
      <c r="Y108" s="85"/>
      <c r="Z108" s="21"/>
      <c r="AA108" s="21"/>
      <c r="AB108" s="21"/>
      <c r="AC108" s="21"/>
      <c r="AD108" s="21"/>
      <c r="AE108" s="90"/>
      <c r="AF108" s="85"/>
      <c r="AG108" s="21"/>
      <c r="AH108" s="36"/>
      <c r="AI108" s="23">
        <f t="shared" si="45"/>
        <v>0</v>
      </c>
      <c r="AJ108" s="209"/>
      <c r="AK108" s="24"/>
      <c r="AL108" s="5"/>
      <c r="AM108" s="37" t="s">
        <v>31</v>
      </c>
      <c r="AN108" s="38">
        <v>200000</v>
      </c>
      <c r="AO108" s="39" t="b">
        <f>IF(AI107&gt;=AP104,AI108-AR104)</f>
        <v>0</v>
      </c>
      <c r="AP108" s="40">
        <f t="shared" ref="AP108:AP111" si="46">AN108*AO108</f>
        <v>0</v>
      </c>
      <c r="AQ108" s="41" t="s">
        <v>32</v>
      </c>
      <c r="AR108" s="42">
        <v>170000</v>
      </c>
      <c r="AS108" s="43">
        <f>AP104-AI107</f>
        <v>22</v>
      </c>
      <c r="AT108" s="44">
        <f>AR108*AS108</f>
        <v>3740000</v>
      </c>
      <c r="AU108" s="45" t="s">
        <v>30</v>
      </c>
      <c r="AV108" s="46">
        <v>200000</v>
      </c>
      <c r="AW108" s="47" t="b">
        <f>IF(AJ106="일할",AI108)</f>
        <v>0</v>
      </c>
      <c r="AX108" s="48">
        <f t="shared" ref="AX108:AX111" si="47">AV108*AW108</f>
        <v>0</v>
      </c>
      <c r="AY108" s="49" t="s">
        <v>33</v>
      </c>
      <c r="AZ108" s="50">
        <v>240000</v>
      </c>
      <c r="BA108" s="51" t="b">
        <f>IF(AJ106="일할",AI113)</f>
        <v>0</v>
      </c>
      <c r="BB108" s="52">
        <f>AZ108*BA108</f>
        <v>0</v>
      </c>
    </row>
    <row r="109" spans="1:54" hidden="1">
      <c r="A109" s="207"/>
      <c r="B109" s="208"/>
      <c r="C109" s="20" t="s">
        <v>34</v>
      </c>
      <c r="D109" s="85"/>
      <c r="E109" s="21"/>
      <c r="F109" s="21"/>
      <c r="G109" s="21"/>
      <c r="H109" s="21"/>
      <c r="I109" s="21"/>
      <c r="J109" s="90"/>
      <c r="K109" s="85"/>
      <c r="L109" s="21"/>
      <c r="M109" s="21"/>
      <c r="N109" s="21"/>
      <c r="O109" s="21"/>
      <c r="P109" s="21"/>
      <c r="Q109" s="90"/>
      <c r="R109" s="85"/>
      <c r="S109" s="21"/>
      <c r="T109" s="21"/>
      <c r="U109" s="21"/>
      <c r="V109" s="21"/>
      <c r="W109" s="21"/>
      <c r="X109" s="90"/>
      <c r="Y109" s="85"/>
      <c r="Z109" s="21"/>
      <c r="AA109" s="21"/>
      <c r="AB109" s="21"/>
      <c r="AC109" s="21"/>
      <c r="AD109" s="21"/>
      <c r="AE109" s="90"/>
      <c r="AF109" s="85"/>
      <c r="AG109" s="21"/>
      <c r="AH109" s="36"/>
      <c r="AI109" s="23">
        <f t="shared" si="45"/>
        <v>0</v>
      </c>
      <c r="AJ109" s="209"/>
      <c r="AK109" s="24"/>
      <c r="AL109" s="5"/>
      <c r="AM109" s="53" t="s">
        <v>35</v>
      </c>
      <c r="AN109" s="38">
        <v>22000</v>
      </c>
      <c r="AO109" s="39">
        <f>IF(AJ106="만근",AI110)</f>
        <v>0</v>
      </c>
      <c r="AP109" s="54">
        <f t="shared" si="46"/>
        <v>0</v>
      </c>
      <c r="AQ109" s="55" t="s">
        <v>36</v>
      </c>
      <c r="AR109" s="56">
        <f>IF(AJ106="만근",200000)</f>
        <v>200000</v>
      </c>
      <c r="AS109" s="57">
        <f>IF(AI107&lt;AP104,AI108-AR104)</f>
        <v>-2</v>
      </c>
      <c r="AT109" s="58">
        <f>AR109*AS109</f>
        <v>-400000</v>
      </c>
      <c r="AU109" s="59" t="s">
        <v>37</v>
      </c>
      <c r="AV109" s="46">
        <v>22000</v>
      </c>
      <c r="AW109" s="51" t="b">
        <f>IF(AJ106="일할",AI110)</f>
        <v>0</v>
      </c>
      <c r="AX109" s="60">
        <f t="shared" si="47"/>
        <v>0</v>
      </c>
      <c r="AY109" s="101" t="s">
        <v>86</v>
      </c>
      <c r="AZ109" s="102">
        <v>60000</v>
      </c>
      <c r="BA109" s="47" t="b">
        <f>IF(AJ106="일할",AI109)</f>
        <v>0</v>
      </c>
      <c r="BB109" s="52">
        <f>AZ109*BA109</f>
        <v>0</v>
      </c>
    </row>
    <row r="110" spans="1:54" ht="18" hidden="1" thickBot="1">
      <c r="A110" s="207"/>
      <c r="B110" s="208"/>
      <c r="C110" s="20" t="s">
        <v>38</v>
      </c>
      <c r="D110" s="85"/>
      <c r="E110" s="21"/>
      <c r="F110" s="21"/>
      <c r="G110" s="21"/>
      <c r="H110" s="21"/>
      <c r="I110" s="21"/>
      <c r="J110" s="90"/>
      <c r="K110" s="85"/>
      <c r="L110" s="21"/>
      <c r="M110" s="21"/>
      <c r="N110" s="21"/>
      <c r="O110" s="21"/>
      <c r="P110" s="21"/>
      <c r="Q110" s="90"/>
      <c r="R110" s="85"/>
      <c r="S110" s="21"/>
      <c r="T110" s="21"/>
      <c r="U110" s="21"/>
      <c r="V110" s="21"/>
      <c r="W110" s="21"/>
      <c r="X110" s="90"/>
      <c r="Y110" s="85"/>
      <c r="Z110" s="21"/>
      <c r="AA110" s="21"/>
      <c r="AB110" s="21"/>
      <c r="AC110" s="21"/>
      <c r="AD110" s="21"/>
      <c r="AE110" s="90"/>
      <c r="AF110" s="85"/>
      <c r="AG110" s="21"/>
      <c r="AH110" s="22"/>
      <c r="AI110" s="23">
        <f t="shared" si="45"/>
        <v>0</v>
      </c>
      <c r="AJ110" s="209"/>
      <c r="AK110" s="24"/>
      <c r="AL110" s="5"/>
      <c r="AM110" s="53" t="s">
        <v>39</v>
      </c>
      <c r="AN110" s="38">
        <v>29000</v>
      </c>
      <c r="AO110" s="39" t="b">
        <f>IF(AI111="만근",AI111)</f>
        <v>0</v>
      </c>
      <c r="AP110" s="40">
        <f t="shared" si="46"/>
        <v>0</v>
      </c>
      <c r="AQ110" s="61"/>
      <c r="AR110" s="62"/>
      <c r="AS110" s="63"/>
      <c r="AT110" s="64"/>
      <c r="AU110" s="59" t="s">
        <v>40</v>
      </c>
      <c r="AV110" s="46">
        <v>29000</v>
      </c>
      <c r="AW110" s="65" t="b">
        <f>IF(AJ106="일할",AI111)</f>
        <v>0</v>
      </c>
      <c r="AX110" s="48">
        <f t="shared" si="47"/>
        <v>0</v>
      </c>
      <c r="AY110" s="66"/>
      <c r="AZ110" s="67"/>
      <c r="BA110" s="68"/>
      <c r="BB110" s="69"/>
    </row>
    <row r="111" spans="1:54" ht="21" hidden="1" thickBot="1">
      <c r="A111" s="207"/>
      <c r="B111" s="208"/>
      <c r="C111" s="20" t="s">
        <v>41</v>
      </c>
      <c r="D111" s="86"/>
      <c r="E111" s="70"/>
      <c r="F111" s="70"/>
      <c r="G111" s="70"/>
      <c r="H111" s="70"/>
      <c r="I111" s="71"/>
      <c r="J111" s="91"/>
      <c r="K111" s="86"/>
      <c r="L111" s="70"/>
      <c r="M111" s="70"/>
      <c r="N111" s="70"/>
      <c r="O111" s="70"/>
      <c r="P111" s="70"/>
      <c r="Q111" s="91"/>
      <c r="R111" s="86"/>
      <c r="S111" s="70"/>
      <c r="T111" s="70"/>
      <c r="U111" s="70"/>
      <c r="V111" s="70"/>
      <c r="W111" s="70"/>
      <c r="X111" s="91"/>
      <c r="Y111" s="86"/>
      <c r="Z111" s="70"/>
      <c r="AA111" s="70"/>
      <c r="AB111" s="70"/>
      <c r="AC111" s="70"/>
      <c r="AD111" s="70"/>
      <c r="AE111" s="93"/>
      <c r="AF111" s="86"/>
      <c r="AG111" s="70"/>
      <c r="AH111" s="70"/>
      <c r="AI111" s="23">
        <f t="shared" si="45"/>
        <v>0</v>
      </c>
      <c r="AJ111" s="209"/>
      <c r="AK111" s="24"/>
      <c r="AL111" s="5"/>
      <c r="AM111" s="72" t="s">
        <v>42</v>
      </c>
      <c r="AN111" s="73">
        <v>60000</v>
      </c>
      <c r="AO111" s="74">
        <f>IF(AJ106="만근",AI109)</f>
        <v>0</v>
      </c>
      <c r="AP111" s="75">
        <f t="shared" si="46"/>
        <v>0</v>
      </c>
      <c r="AQ111" s="76" t="s">
        <v>43</v>
      </c>
      <c r="AR111" s="210">
        <f>SUM(AP107+AP108+AP109+AP110+AP111+AT107+AT109)</f>
        <v>0</v>
      </c>
      <c r="AS111" s="211"/>
      <c r="AT111" s="212"/>
      <c r="AU111" s="77" t="s">
        <v>44</v>
      </c>
      <c r="AV111" s="78">
        <v>26400</v>
      </c>
      <c r="AW111" s="79" t="b">
        <f>IF(AJ106="일할",AI114)</f>
        <v>0</v>
      </c>
      <c r="AX111" s="80">
        <f t="shared" si="47"/>
        <v>0</v>
      </c>
      <c r="AY111" s="81" t="s">
        <v>45</v>
      </c>
      <c r="AZ111" s="213">
        <f>AX107+AX108+AX109+AX110+AX111+BB107+BB108+BB109</f>
        <v>0</v>
      </c>
      <c r="BA111" s="213"/>
      <c r="BB111" s="214"/>
    </row>
    <row r="112" spans="1:54" hidden="1">
      <c r="A112" s="207"/>
      <c r="B112" s="208"/>
      <c r="C112" s="20" t="s">
        <v>46</v>
      </c>
      <c r="D112" s="86"/>
      <c r="E112" s="70"/>
      <c r="F112" s="70"/>
      <c r="G112" s="70"/>
      <c r="H112" s="70"/>
      <c r="I112" s="70"/>
      <c r="J112" s="91"/>
      <c r="K112" s="86"/>
      <c r="L112" s="70"/>
      <c r="M112" s="70"/>
      <c r="N112" s="70"/>
      <c r="O112" s="22"/>
      <c r="P112" s="70"/>
      <c r="Q112" s="91"/>
      <c r="R112" s="86"/>
      <c r="S112" s="70"/>
      <c r="T112" s="70"/>
      <c r="U112" s="22"/>
      <c r="V112" s="70"/>
      <c r="W112" s="70"/>
      <c r="X112" s="91"/>
      <c r="Y112" s="86"/>
      <c r="Z112" s="70"/>
      <c r="AA112" s="70"/>
      <c r="AB112" s="70"/>
      <c r="AC112" s="70"/>
      <c r="AD112" s="70"/>
      <c r="AE112" s="91"/>
      <c r="AF112" s="86"/>
      <c r="AG112" s="70"/>
      <c r="AH112" s="70"/>
      <c r="AI112" s="23">
        <f t="shared" si="45"/>
        <v>0</v>
      </c>
      <c r="AJ112" s="209"/>
      <c r="AK112" s="24"/>
      <c r="AL112" s="5"/>
    </row>
    <row r="113" spans="1:38" hidden="1">
      <c r="A113" s="207"/>
      <c r="B113" s="208"/>
      <c r="C113" s="20" t="s">
        <v>47</v>
      </c>
      <c r="D113" s="86"/>
      <c r="E113" s="70"/>
      <c r="F113" s="70"/>
      <c r="G113" s="70"/>
      <c r="H113" s="70"/>
      <c r="I113" s="70"/>
      <c r="J113" s="91"/>
      <c r="K113" s="86"/>
      <c r="L113" s="70"/>
      <c r="M113" s="70"/>
      <c r="N113" s="70"/>
      <c r="O113" s="22"/>
      <c r="P113" s="70"/>
      <c r="Q113" s="91"/>
      <c r="R113" s="86"/>
      <c r="S113" s="70"/>
      <c r="T113" s="70"/>
      <c r="U113" s="22"/>
      <c r="V113" s="70"/>
      <c r="W113" s="70"/>
      <c r="X113" s="91"/>
      <c r="Y113" s="86"/>
      <c r="Z113" s="70"/>
      <c r="AA113" s="70"/>
      <c r="AB113" s="70"/>
      <c r="AC113" s="70"/>
      <c r="AD113" s="70"/>
      <c r="AE113" s="91"/>
      <c r="AF113" s="86"/>
      <c r="AG113" s="70"/>
      <c r="AH113" s="70"/>
      <c r="AI113" s="23">
        <f t="shared" si="45"/>
        <v>0</v>
      </c>
      <c r="AJ113" s="209"/>
      <c r="AK113" s="24"/>
      <c r="AL113" s="5"/>
    </row>
    <row r="114" spans="1:38" hidden="1">
      <c r="A114" s="207"/>
      <c r="B114" s="208"/>
      <c r="C114" s="20" t="s">
        <v>48</v>
      </c>
      <c r="D114" s="86"/>
      <c r="E114" s="70"/>
      <c r="F114" s="70"/>
      <c r="G114" s="70"/>
      <c r="H114" s="70"/>
      <c r="I114" s="70"/>
      <c r="J114" s="91"/>
      <c r="K114" s="86"/>
      <c r="L114" s="70"/>
      <c r="M114" s="70"/>
      <c r="N114" s="70"/>
      <c r="O114" s="22"/>
      <c r="P114" s="70"/>
      <c r="Q114" s="91"/>
      <c r="R114" s="86"/>
      <c r="S114" s="70"/>
      <c r="T114" s="70"/>
      <c r="U114" s="22"/>
      <c r="V114" s="70"/>
      <c r="W114" s="70"/>
      <c r="X114" s="91"/>
      <c r="Y114" s="86"/>
      <c r="Z114" s="70"/>
      <c r="AA114" s="70"/>
      <c r="AB114" s="70"/>
      <c r="AC114" s="70"/>
      <c r="AD114" s="70"/>
      <c r="AE114" s="91"/>
      <c r="AF114" s="86"/>
      <c r="AG114" s="70"/>
      <c r="AH114" s="70"/>
      <c r="AI114" s="23">
        <f t="shared" si="45"/>
        <v>0</v>
      </c>
      <c r="AJ114" s="209"/>
      <c r="AK114" s="24"/>
      <c r="AL114" s="5"/>
    </row>
  </sheetData>
  <mergeCells count="161">
    <mergeCell ref="AS104:AT104"/>
    <mergeCell ref="AU104:BB104"/>
    <mergeCell ref="AM105:AT105"/>
    <mergeCell ref="AU105:BB105"/>
    <mergeCell ref="A106:A114"/>
    <mergeCell ref="B106:B114"/>
    <mergeCell ref="AJ106:AJ114"/>
    <mergeCell ref="AR111:AT111"/>
    <mergeCell ref="AZ111:BB111"/>
    <mergeCell ref="A104:A105"/>
    <mergeCell ref="B104:B105"/>
    <mergeCell ref="C104:C105"/>
    <mergeCell ref="AI104:AI105"/>
    <mergeCell ref="AJ104:AJ105"/>
    <mergeCell ref="AK104:AK105"/>
    <mergeCell ref="AS93:AT93"/>
    <mergeCell ref="AU93:BB93"/>
    <mergeCell ref="AM94:AT94"/>
    <mergeCell ref="AU94:BB94"/>
    <mergeCell ref="A95:A103"/>
    <mergeCell ref="B95:B103"/>
    <mergeCell ref="AJ95:AJ103"/>
    <mergeCell ref="AR100:AT100"/>
    <mergeCell ref="AZ100:BB100"/>
    <mergeCell ref="A93:A94"/>
    <mergeCell ref="B93:B94"/>
    <mergeCell ref="C93:C94"/>
    <mergeCell ref="AI93:AI94"/>
    <mergeCell ref="AJ93:AJ94"/>
    <mergeCell ref="AK93:AK94"/>
    <mergeCell ref="AS82:AT82"/>
    <mergeCell ref="AU82:BB82"/>
    <mergeCell ref="AM83:AT83"/>
    <mergeCell ref="AU83:BB83"/>
    <mergeCell ref="A84:A92"/>
    <mergeCell ref="B84:B92"/>
    <mergeCell ref="AJ84:AJ92"/>
    <mergeCell ref="AR89:AT89"/>
    <mergeCell ref="AZ89:BB89"/>
    <mergeCell ref="A82:A83"/>
    <mergeCell ref="B82:B83"/>
    <mergeCell ref="C82:C83"/>
    <mergeCell ref="AI82:AI83"/>
    <mergeCell ref="AJ82:AJ83"/>
    <mergeCell ref="AK82:AK83"/>
    <mergeCell ref="AS71:AT71"/>
    <mergeCell ref="AU71:BB71"/>
    <mergeCell ref="AM72:AT72"/>
    <mergeCell ref="AU72:BB72"/>
    <mergeCell ref="A73:A81"/>
    <mergeCell ref="B73:B81"/>
    <mergeCell ref="AJ73:AJ81"/>
    <mergeCell ref="AR78:AT78"/>
    <mergeCell ref="AZ78:BB78"/>
    <mergeCell ref="A71:A72"/>
    <mergeCell ref="B71:B72"/>
    <mergeCell ref="C71:C72"/>
    <mergeCell ref="AI71:AI72"/>
    <mergeCell ref="AJ71:AJ72"/>
    <mergeCell ref="AK71:AK72"/>
    <mergeCell ref="AS60:AT60"/>
    <mergeCell ref="AU60:BB60"/>
    <mergeCell ref="AM61:AT61"/>
    <mergeCell ref="AU61:BB61"/>
    <mergeCell ref="A62:A70"/>
    <mergeCell ref="B62:B70"/>
    <mergeCell ref="AJ62:AJ70"/>
    <mergeCell ref="AR67:AT67"/>
    <mergeCell ref="AZ67:BB67"/>
    <mergeCell ref="A60:A61"/>
    <mergeCell ref="B60:B61"/>
    <mergeCell ref="C60:C61"/>
    <mergeCell ref="AI60:AI61"/>
    <mergeCell ref="AJ60:AJ61"/>
    <mergeCell ref="AK60:AK61"/>
    <mergeCell ref="AS49:AT49"/>
    <mergeCell ref="AU49:BB49"/>
    <mergeCell ref="AM50:AT50"/>
    <mergeCell ref="AU50:BB50"/>
    <mergeCell ref="A51:A59"/>
    <mergeCell ref="B51:B59"/>
    <mergeCell ref="AJ51:AJ59"/>
    <mergeCell ref="AR56:AT56"/>
    <mergeCell ref="AZ56:BB56"/>
    <mergeCell ref="A49:A50"/>
    <mergeCell ref="B49:B50"/>
    <mergeCell ref="C49:C50"/>
    <mergeCell ref="AI49:AI50"/>
    <mergeCell ref="AJ49:AJ50"/>
    <mergeCell ref="AK49:AK50"/>
    <mergeCell ref="AS38:AT38"/>
    <mergeCell ref="AU38:BB38"/>
    <mergeCell ref="AM39:AT39"/>
    <mergeCell ref="AU39:BB39"/>
    <mergeCell ref="A40:A48"/>
    <mergeCell ref="B40:B48"/>
    <mergeCell ref="AJ40:AJ48"/>
    <mergeCell ref="AR45:AT45"/>
    <mergeCell ref="AZ45:BB45"/>
    <mergeCell ref="A38:A39"/>
    <mergeCell ref="B38:B39"/>
    <mergeCell ref="C38:C39"/>
    <mergeCell ref="AI38:AI39"/>
    <mergeCell ref="AJ38:AJ39"/>
    <mergeCell ref="AK38:AK39"/>
    <mergeCell ref="AS27:AT27"/>
    <mergeCell ref="AU27:BB27"/>
    <mergeCell ref="AM28:AT28"/>
    <mergeCell ref="AU28:BB28"/>
    <mergeCell ref="A29:A37"/>
    <mergeCell ref="B29:B37"/>
    <mergeCell ref="AJ29:AJ37"/>
    <mergeCell ref="AR34:AT34"/>
    <mergeCell ref="AZ34:BB34"/>
    <mergeCell ref="A27:A28"/>
    <mergeCell ref="B27:B28"/>
    <mergeCell ref="C27:C28"/>
    <mergeCell ref="AI27:AI28"/>
    <mergeCell ref="AJ27:AJ28"/>
    <mergeCell ref="AK27:AK28"/>
    <mergeCell ref="A18:A26"/>
    <mergeCell ref="B18:B26"/>
    <mergeCell ref="AJ18:AJ26"/>
    <mergeCell ref="AR23:AT23"/>
    <mergeCell ref="AZ23:BB23"/>
    <mergeCell ref="A16:A17"/>
    <mergeCell ref="B16:B17"/>
    <mergeCell ref="C16:C17"/>
    <mergeCell ref="AI16:AI17"/>
    <mergeCell ref="AJ16:AJ17"/>
    <mergeCell ref="AK16:AK17"/>
    <mergeCell ref="A7:A15"/>
    <mergeCell ref="B7:B15"/>
    <mergeCell ref="AJ7:AJ15"/>
    <mergeCell ref="AR12:AT12"/>
    <mergeCell ref="AZ12:BB12"/>
    <mergeCell ref="AS16:AT16"/>
    <mergeCell ref="AU16:BB16"/>
    <mergeCell ref="AM17:AT17"/>
    <mergeCell ref="AU17:BB17"/>
    <mergeCell ref="A5:A6"/>
    <mergeCell ref="B5:B6"/>
    <mergeCell ref="C5:C6"/>
    <mergeCell ref="AI5:AI6"/>
    <mergeCell ref="AJ5:AJ6"/>
    <mergeCell ref="AK5:AK6"/>
    <mergeCell ref="AS5:AT5"/>
    <mergeCell ref="AU5:BB5"/>
    <mergeCell ref="AM6:AT6"/>
    <mergeCell ref="AU6:BB6"/>
    <mergeCell ref="A1:X4"/>
    <mergeCell ref="Y1:AA2"/>
    <mergeCell ref="AB1:AD2"/>
    <mergeCell ref="AE1:AG2"/>
    <mergeCell ref="AH1:AI2"/>
    <mergeCell ref="AJ1:AK2"/>
    <mergeCell ref="Y3:AA4"/>
    <mergeCell ref="AB3:AD4"/>
    <mergeCell ref="AE3:AG4"/>
    <mergeCell ref="AH3:AI4"/>
    <mergeCell ref="AJ3:AK4"/>
  </mergeCells>
  <phoneticPr fontId="3" type="noConversion"/>
  <conditionalFormatting sqref="I12:L15">
    <cfRule type="expression" dxfId="99" priority="93" stopIfTrue="1">
      <formula>#REF!="/"</formula>
    </cfRule>
  </conditionalFormatting>
  <conditionalFormatting sqref="D12:F15">
    <cfRule type="expression" dxfId="98" priority="100" stopIfTrue="1">
      <formula>#REF!="/"</formula>
    </cfRule>
  </conditionalFormatting>
  <conditionalFormatting sqref="E7">
    <cfRule type="expression" dxfId="97" priority="99" stopIfTrue="1">
      <formula>#REF!="/"</formula>
    </cfRule>
  </conditionalFormatting>
  <conditionalFormatting sqref="H7">
    <cfRule type="expression" dxfId="96" priority="94" stopIfTrue="1">
      <formula>#REF!="/"</formula>
    </cfRule>
  </conditionalFormatting>
  <conditionalFormatting sqref="M13:N15">
    <cfRule type="expression" dxfId="95" priority="102" stopIfTrue="1">
      <formula>#REF!="/"</formula>
    </cfRule>
  </conditionalFormatting>
  <conditionalFormatting sqref="M12:O12">
    <cfRule type="expression" dxfId="94" priority="101" stopIfTrue="1">
      <formula>#REF!="/"</formula>
    </cfRule>
  </conditionalFormatting>
  <conditionalFormatting sqref="P12:R15">
    <cfRule type="expression" dxfId="93" priority="95" stopIfTrue="1">
      <formula>#REF!="/"</formula>
    </cfRule>
  </conditionalFormatting>
  <conditionalFormatting sqref="S13:T15">
    <cfRule type="expression" dxfId="92" priority="97" stopIfTrue="1">
      <formula>#REF!="/"</formula>
    </cfRule>
  </conditionalFormatting>
  <conditionalFormatting sqref="S12:U12">
    <cfRule type="expression" dxfId="91" priority="96" stopIfTrue="1">
      <formula>#REF!="/"</formula>
    </cfRule>
  </conditionalFormatting>
  <conditionalFormatting sqref="V12:AH15">
    <cfRule type="expression" dxfId="90" priority="98" stopIfTrue="1">
      <formula>#REF!="/"</formula>
    </cfRule>
  </conditionalFormatting>
  <conditionalFormatting sqref="I23:L26">
    <cfRule type="expression" dxfId="89" priority="83" stopIfTrue="1">
      <formula>#REF!="/"</formula>
    </cfRule>
  </conditionalFormatting>
  <conditionalFormatting sqref="D23:F26">
    <cfRule type="expression" dxfId="88" priority="90" stopIfTrue="1">
      <formula>#REF!="/"</formula>
    </cfRule>
  </conditionalFormatting>
  <conditionalFormatting sqref="M24:N26">
    <cfRule type="expression" dxfId="87" priority="92" stopIfTrue="1">
      <formula>#REF!="/"</formula>
    </cfRule>
  </conditionalFormatting>
  <conditionalFormatting sqref="M23:O23">
    <cfRule type="expression" dxfId="86" priority="91" stopIfTrue="1">
      <formula>#REF!="/"</formula>
    </cfRule>
  </conditionalFormatting>
  <conditionalFormatting sqref="P23:R26">
    <cfRule type="expression" dxfId="85" priority="85" stopIfTrue="1">
      <formula>#REF!="/"</formula>
    </cfRule>
  </conditionalFormatting>
  <conditionalFormatting sqref="S24:T26">
    <cfRule type="expression" dxfId="84" priority="87" stopIfTrue="1">
      <formula>#REF!="/"</formula>
    </cfRule>
  </conditionalFormatting>
  <conditionalFormatting sqref="S23:U23">
    <cfRule type="expression" dxfId="83" priority="86" stopIfTrue="1">
      <formula>#REF!="/"</formula>
    </cfRule>
  </conditionalFormatting>
  <conditionalFormatting sqref="V23:AH26">
    <cfRule type="expression" dxfId="82" priority="88" stopIfTrue="1">
      <formula>#REF!="/"</formula>
    </cfRule>
  </conditionalFormatting>
  <conditionalFormatting sqref="I34:L37">
    <cfRule type="expression" dxfId="81" priority="73" stopIfTrue="1">
      <formula>#REF!="/"</formula>
    </cfRule>
  </conditionalFormatting>
  <conditionalFormatting sqref="D34:F37">
    <cfRule type="expression" dxfId="80" priority="80" stopIfTrue="1">
      <formula>#REF!="/"</formula>
    </cfRule>
  </conditionalFormatting>
  <conditionalFormatting sqref="E29">
    <cfRule type="expression" dxfId="79" priority="79" stopIfTrue="1">
      <formula>#REF!="/"</formula>
    </cfRule>
  </conditionalFormatting>
  <conditionalFormatting sqref="H29">
    <cfRule type="expression" dxfId="78" priority="74" stopIfTrue="1">
      <formula>#REF!="/"</formula>
    </cfRule>
  </conditionalFormatting>
  <conditionalFormatting sqref="M35:N37">
    <cfRule type="expression" dxfId="77" priority="82" stopIfTrue="1">
      <formula>#REF!="/"</formula>
    </cfRule>
  </conditionalFormatting>
  <conditionalFormatting sqref="M34:O34">
    <cfRule type="expression" dxfId="76" priority="81" stopIfTrue="1">
      <formula>#REF!="/"</formula>
    </cfRule>
  </conditionalFormatting>
  <conditionalFormatting sqref="P34:R37">
    <cfRule type="expression" dxfId="75" priority="75" stopIfTrue="1">
      <formula>#REF!="/"</formula>
    </cfRule>
  </conditionalFormatting>
  <conditionalFormatting sqref="S35:T37">
    <cfRule type="expression" dxfId="74" priority="77" stopIfTrue="1">
      <formula>#REF!="/"</formula>
    </cfRule>
  </conditionalFormatting>
  <conditionalFormatting sqref="S34:U34">
    <cfRule type="expression" dxfId="73" priority="76" stopIfTrue="1">
      <formula>#REF!="/"</formula>
    </cfRule>
  </conditionalFormatting>
  <conditionalFormatting sqref="V34:AH37">
    <cfRule type="expression" dxfId="72" priority="78" stopIfTrue="1">
      <formula>#REF!="/"</formula>
    </cfRule>
  </conditionalFormatting>
  <conditionalFormatting sqref="I45:L48">
    <cfRule type="expression" dxfId="71" priority="63" stopIfTrue="1">
      <formula>#REF!="/"</formula>
    </cfRule>
  </conditionalFormatting>
  <conditionalFormatting sqref="D45:F48">
    <cfRule type="expression" dxfId="70" priority="70" stopIfTrue="1">
      <formula>#REF!="/"</formula>
    </cfRule>
  </conditionalFormatting>
  <conditionalFormatting sqref="E40">
    <cfRule type="expression" dxfId="69" priority="69" stopIfTrue="1">
      <formula>#REF!="/"</formula>
    </cfRule>
  </conditionalFormatting>
  <conditionalFormatting sqref="H40">
    <cfRule type="expression" dxfId="68" priority="64" stopIfTrue="1">
      <formula>#REF!="/"</formula>
    </cfRule>
  </conditionalFormatting>
  <conditionalFormatting sqref="M46:N48">
    <cfRule type="expression" dxfId="67" priority="72" stopIfTrue="1">
      <formula>#REF!="/"</formula>
    </cfRule>
  </conditionalFormatting>
  <conditionalFormatting sqref="M45:O45">
    <cfRule type="expression" dxfId="66" priority="71" stopIfTrue="1">
      <formula>#REF!="/"</formula>
    </cfRule>
  </conditionalFormatting>
  <conditionalFormatting sqref="P45:R48">
    <cfRule type="expression" dxfId="65" priority="65" stopIfTrue="1">
      <formula>#REF!="/"</formula>
    </cfRule>
  </conditionalFormatting>
  <conditionalFormatting sqref="S46:T48">
    <cfRule type="expression" dxfId="64" priority="67" stopIfTrue="1">
      <formula>#REF!="/"</formula>
    </cfRule>
  </conditionalFormatting>
  <conditionalFormatting sqref="S45:U45">
    <cfRule type="expression" dxfId="63" priority="66" stopIfTrue="1">
      <formula>#REF!="/"</formula>
    </cfRule>
  </conditionalFormatting>
  <conditionalFormatting sqref="V45:AH48">
    <cfRule type="expression" dxfId="62" priority="68" stopIfTrue="1">
      <formula>#REF!="/"</formula>
    </cfRule>
  </conditionalFormatting>
  <conditionalFormatting sqref="I56:L59">
    <cfRule type="expression" dxfId="61" priority="53" stopIfTrue="1">
      <formula>#REF!="/"</formula>
    </cfRule>
  </conditionalFormatting>
  <conditionalFormatting sqref="D56:F59">
    <cfRule type="expression" dxfId="60" priority="60" stopIfTrue="1">
      <formula>#REF!="/"</formula>
    </cfRule>
  </conditionalFormatting>
  <conditionalFormatting sqref="E51">
    <cfRule type="expression" dxfId="59" priority="59" stopIfTrue="1">
      <formula>#REF!="/"</formula>
    </cfRule>
  </conditionalFormatting>
  <conditionalFormatting sqref="H51">
    <cfRule type="expression" dxfId="58" priority="54" stopIfTrue="1">
      <formula>#REF!="/"</formula>
    </cfRule>
  </conditionalFormatting>
  <conditionalFormatting sqref="M57:N59">
    <cfRule type="expression" dxfId="57" priority="62" stopIfTrue="1">
      <formula>#REF!="/"</formula>
    </cfRule>
  </conditionalFormatting>
  <conditionalFormatting sqref="M56:O56">
    <cfRule type="expression" dxfId="56" priority="61" stopIfTrue="1">
      <formula>#REF!="/"</formula>
    </cfRule>
  </conditionalFormatting>
  <conditionalFormatting sqref="P56:R59">
    <cfRule type="expression" dxfId="55" priority="55" stopIfTrue="1">
      <formula>#REF!="/"</formula>
    </cfRule>
  </conditionalFormatting>
  <conditionalFormatting sqref="S57:T59">
    <cfRule type="expression" dxfId="54" priority="57" stopIfTrue="1">
      <formula>#REF!="/"</formula>
    </cfRule>
  </conditionalFormatting>
  <conditionalFormatting sqref="S56:U56">
    <cfRule type="expression" dxfId="53" priority="56" stopIfTrue="1">
      <formula>#REF!="/"</formula>
    </cfRule>
  </conditionalFormatting>
  <conditionalFormatting sqref="V56:AH59">
    <cfRule type="expression" dxfId="52" priority="58" stopIfTrue="1">
      <formula>#REF!="/"</formula>
    </cfRule>
  </conditionalFormatting>
  <conditionalFormatting sqref="I67:L70">
    <cfRule type="expression" dxfId="51" priority="43" stopIfTrue="1">
      <formula>#REF!="/"</formula>
    </cfRule>
  </conditionalFormatting>
  <conditionalFormatting sqref="D67:F70">
    <cfRule type="expression" dxfId="50" priority="50" stopIfTrue="1">
      <formula>#REF!="/"</formula>
    </cfRule>
  </conditionalFormatting>
  <conditionalFormatting sqref="E62">
    <cfRule type="expression" dxfId="49" priority="49" stopIfTrue="1">
      <formula>#REF!="/"</formula>
    </cfRule>
  </conditionalFormatting>
  <conditionalFormatting sqref="H62">
    <cfRule type="expression" dxfId="48" priority="44" stopIfTrue="1">
      <formula>#REF!="/"</formula>
    </cfRule>
  </conditionalFormatting>
  <conditionalFormatting sqref="M68:N70">
    <cfRule type="expression" dxfId="47" priority="52" stopIfTrue="1">
      <formula>#REF!="/"</formula>
    </cfRule>
  </conditionalFormatting>
  <conditionalFormatting sqref="M67:O67">
    <cfRule type="expression" dxfId="46" priority="51" stopIfTrue="1">
      <formula>#REF!="/"</formula>
    </cfRule>
  </conditionalFormatting>
  <conditionalFormatting sqref="P67:R70">
    <cfRule type="expression" dxfId="45" priority="45" stopIfTrue="1">
      <formula>#REF!="/"</formula>
    </cfRule>
  </conditionalFormatting>
  <conditionalFormatting sqref="S68:T70">
    <cfRule type="expression" dxfId="44" priority="47" stopIfTrue="1">
      <formula>#REF!="/"</formula>
    </cfRule>
  </conditionalFormatting>
  <conditionalFormatting sqref="S67:U67">
    <cfRule type="expression" dxfId="43" priority="46" stopIfTrue="1">
      <formula>#REF!="/"</formula>
    </cfRule>
  </conditionalFormatting>
  <conditionalFormatting sqref="V67:AH70">
    <cfRule type="expression" dxfId="42" priority="48" stopIfTrue="1">
      <formula>#REF!="/"</formula>
    </cfRule>
  </conditionalFormatting>
  <conditionalFormatting sqref="I78:L81">
    <cfRule type="expression" dxfId="41" priority="33" stopIfTrue="1">
      <formula>#REF!="/"</formula>
    </cfRule>
  </conditionalFormatting>
  <conditionalFormatting sqref="D78:F81">
    <cfRule type="expression" dxfId="40" priority="40" stopIfTrue="1">
      <formula>#REF!="/"</formula>
    </cfRule>
  </conditionalFormatting>
  <conditionalFormatting sqref="E73">
    <cfRule type="expression" dxfId="39" priority="39" stopIfTrue="1">
      <formula>#REF!="/"</formula>
    </cfRule>
  </conditionalFormatting>
  <conditionalFormatting sqref="H73">
    <cfRule type="expression" dxfId="38" priority="34" stopIfTrue="1">
      <formula>#REF!="/"</formula>
    </cfRule>
  </conditionalFormatting>
  <conditionalFormatting sqref="M79:N81">
    <cfRule type="expression" dxfId="37" priority="42" stopIfTrue="1">
      <formula>#REF!="/"</formula>
    </cfRule>
  </conditionalFormatting>
  <conditionalFormatting sqref="M78:O78">
    <cfRule type="expression" dxfId="36" priority="41" stopIfTrue="1">
      <formula>#REF!="/"</formula>
    </cfRule>
  </conditionalFormatting>
  <conditionalFormatting sqref="P78:R81">
    <cfRule type="expression" dxfId="35" priority="35" stopIfTrue="1">
      <formula>#REF!="/"</formula>
    </cfRule>
  </conditionalFormatting>
  <conditionalFormatting sqref="S79:T81">
    <cfRule type="expression" dxfId="34" priority="37" stopIfTrue="1">
      <formula>#REF!="/"</formula>
    </cfRule>
  </conditionalFormatting>
  <conditionalFormatting sqref="S78:U78">
    <cfRule type="expression" dxfId="33" priority="36" stopIfTrue="1">
      <formula>#REF!="/"</formula>
    </cfRule>
  </conditionalFormatting>
  <conditionalFormatting sqref="V78:AH81">
    <cfRule type="expression" dxfId="32" priority="38" stopIfTrue="1">
      <formula>#REF!="/"</formula>
    </cfRule>
  </conditionalFormatting>
  <conditionalFormatting sqref="I89:L92">
    <cfRule type="expression" dxfId="31" priority="23" stopIfTrue="1">
      <formula>#REF!="/"</formula>
    </cfRule>
  </conditionalFormatting>
  <conditionalFormatting sqref="D89:F92">
    <cfRule type="expression" dxfId="30" priority="30" stopIfTrue="1">
      <formula>#REF!="/"</formula>
    </cfRule>
  </conditionalFormatting>
  <conditionalFormatting sqref="E84">
    <cfRule type="expression" dxfId="29" priority="29" stopIfTrue="1">
      <formula>#REF!="/"</formula>
    </cfRule>
  </conditionalFormatting>
  <conditionalFormatting sqref="H84">
    <cfRule type="expression" dxfId="28" priority="24" stopIfTrue="1">
      <formula>#REF!="/"</formula>
    </cfRule>
  </conditionalFormatting>
  <conditionalFormatting sqref="M90:N92">
    <cfRule type="expression" dxfId="27" priority="32" stopIfTrue="1">
      <formula>#REF!="/"</formula>
    </cfRule>
  </conditionalFormatting>
  <conditionalFormatting sqref="M89:O89">
    <cfRule type="expression" dxfId="26" priority="31" stopIfTrue="1">
      <formula>#REF!="/"</formula>
    </cfRule>
  </conditionalFormatting>
  <conditionalFormatting sqref="P89:R92">
    <cfRule type="expression" dxfId="25" priority="25" stopIfTrue="1">
      <formula>#REF!="/"</formula>
    </cfRule>
  </conditionalFormatting>
  <conditionalFormatting sqref="S90:T92">
    <cfRule type="expression" dxfId="24" priority="27" stopIfTrue="1">
      <formula>#REF!="/"</formula>
    </cfRule>
  </conditionalFormatting>
  <conditionalFormatting sqref="S89:U89">
    <cfRule type="expression" dxfId="23" priority="26" stopIfTrue="1">
      <formula>#REF!="/"</formula>
    </cfRule>
  </conditionalFormatting>
  <conditionalFormatting sqref="V89:AH92">
    <cfRule type="expression" dxfId="22" priority="28" stopIfTrue="1">
      <formula>#REF!="/"</formula>
    </cfRule>
  </conditionalFormatting>
  <conditionalFormatting sqref="I100:L103">
    <cfRule type="expression" dxfId="21" priority="13" stopIfTrue="1">
      <formula>#REF!="/"</formula>
    </cfRule>
  </conditionalFormatting>
  <conditionalFormatting sqref="D100:F103">
    <cfRule type="expression" dxfId="20" priority="20" stopIfTrue="1">
      <formula>#REF!="/"</formula>
    </cfRule>
  </conditionalFormatting>
  <conditionalFormatting sqref="E95">
    <cfRule type="expression" dxfId="19" priority="19" stopIfTrue="1">
      <formula>#REF!="/"</formula>
    </cfRule>
  </conditionalFormatting>
  <conditionalFormatting sqref="H95">
    <cfRule type="expression" dxfId="18" priority="14" stopIfTrue="1">
      <formula>#REF!="/"</formula>
    </cfRule>
  </conditionalFormatting>
  <conditionalFormatting sqref="M101:N103">
    <cfRule type="expression" dxfId="17" priority="22" stopIfTrue="1">
      <formula>#REF!="/"</formula>
    </cfRule>
  </conditionalFormatting>
  <conditionalFormatting sqref="M100:O100">
    <cfRule type="expression" dxfId="16" priority="21" stopIfTrue="1">
      <formula>#REF!="/"</formula>
    </cfRule>
  </conditionalFormatting>
  <conditionalFormatting sqref="P100:R103">
    <cfRule type="expression" dxfId="15" priority="15" stopIfTrue="1">
      <formula>#REF!="/"</formula>
    </cfRule>
  </conditionalFormatting>
  <conditionalFormatting sqref="S101:T103">
    <cfRule type="expression" dxfId="14" priority="17" stopIfTrue="1">
      <formula>#REF!="/"</formula>
    </cfRule>
  </conditionalFormatting>
  <conditionalFormatting sqref="S100:U100">
    <cfRule type="expression" dxfId="13" priority="16" stopIfTrue="1">
      <formula>#REF!="/"</formula>
    </cfRule>
  </conditionalFormatting>
  <conditionalFormatting sqref="V100:AH103">
    <cfRule type="expression" dxfId="12" priority="18" stopIfTrue="1">
      <formula>#REF!="/"</formula>
    </cfRule>
  </conditionalFormatting>
  <conditionalFormatting sqref="I111:L114">
    <cfRule type="expression" dxfId="11" priority="3" stopIfTrue="1">
      <formula>#REF!="/"</formula>
    </cfRule>
  </conditionalFormatting>
  <conditionalFormatting sqref="D111:F114">
    <cfRule type="expression" dxfId="10" priority="10" stopIfTrue="1">
      <formula>#REF!="/"</formula>
    </cfRule>
  </conditionalFormatting>
  <conditionalFormatting sqref="E106">
    <cfRule type="expression" dxfId="9" priority="9" stopIfTrue="1">
      <formula>#REF!="/"</formula>
    </cfRule>
  </conditionalFormatting>
  <conditionalFormatting sqref="H106">
    <cfRule type="expression" dxfId="8" priority="4" stopIfTrue="1">
      <formula>#REF!="/"</formula>
    </cfRule>
  </conditionalFormatting>
  <conditionalFormatting sqref="M112:N114">
    <cfRule type="expression" dxfId="7" priority="12" stopIfTrue="1">
      <formula>#REF!="/"</formula>
    </cfRule>
  </conditionalFormatting>
  <conditionalFormatting sqref="M111:O111">
    <cfRule type="expression" dxfId="6" priority="11" stopIfTrue="1">
      <formula>#REF!="/"</formula>
    </cfRule>
  </conditionalFormatting>
  <conditionalFormatting sqref="P111:R114">
    <cfRule type="expression" dxfId="5" priority="5" stopIfTrue="1">
      <formula>#REF!="/"</formula>
    </cfRule>
  </conditionalFormatting>
  <conditionalFormatting sqref="S112:T114">
    <cfRule type="expression" dxfId="4" priority="7" stopIfTrue="1">
      <formula>#REF!="/"</formula>
    </cfRule>
  </conditionalFormatting>
  <conditionalFormatting sqref="S111:U111">
    <cfRule type="expression" dxfId="3" priority="6" stopIfTrue="1">
      <formula>#REF!="/"</formula>
    </cfRule>
  </conditionalFormatting>
  <conditionalFormatting sqref="V111:AH114">
    <cfRule type="expression" dxfId="2" priority="8" stopIfTrue="1">
      <formula>#REF!="/"</formula>
    </cfRule>
  </conditionalFormatting>
  <conditionalFormatting sqref="E18">
    <cfRule type="expression" dxfId="1" priority="2" stopIfTrue="1">
      <formula>#REF!="/"</formula>
    </cfRule>
  </conditionalFormatting>
  <conditionalFormatting sqref="H18">
    <cfRule type="expression" dxfId="0" priority="1" stopIfTrue="1">
      <formula>#REF!="/"</formula>
    </cfRule>
  </conditionalFormatting>
  <pageMargins left="0.7" right="0.7" top="0.75" bottom="0.75" header="0.3" footer="0.3"/>
  <pageSetup paperSize="9" scale="57" orientation="landscape" r:id="rId1"/>
  <rowBreaks count="1" manualBreakCount="1">
    <brk id="48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기타국내 갑지</vt:lpstr>
      <vt:lpstr>기타국내</vt:lpstr>
      <vt:lpstr>기타국내!Print_Area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김지평(환경안전팀/대리/-)</dc:creator>
  <cp:lastModifiedBy>박준혁(환경안전2파트/사원/-)</cp:lastModifiedBy>
  <cp:lastPrinted>2024-09-30T06:29:02Z</cp:lastPrinted>
  <dcterms:created xsi:type="dcterms:W3CDTF">2024-09-04T01:11:51Z</dcterms:created>
  <dcterms:modified xsi:type="dcterms:W3CDTF">2024-09-30T06:40:29Z</dcterms:modified>
</cp:coreProperties>
</file>