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TFolder\24년 SDC IT STK 총 자료\24년\안전감시단 기성\산업안전보건관리비\25년\"/>
    </mc:Choice>
  </mc:AlternateContent>
  <xr:revisionPtr revIDLastSave="0" documentId="13_ncr:1_{961EF120-3D2E-4003-A704-048B19E0B3DC}" xr6:coauthVersionLast="36" xr6:coauthVersionMax="36" xr10:uidLastSave="{00000000-0000-0000-0000-000000000000}"/>
  <bookViews>
    <workbookView xWindow="0" yWindow="0" windowWidth="17256" windowHeight="6456" activeTab="1" xr2:uid="{00000000-000D-0000-FFFF-FFFF00000000}"/>
  </bookViews>
  <sheets>
    <sheet name="갑지" sheetId="1" r:id="rId1"/>
    <sheet name="을지" sheetId="2" r:id="rId2"/>
    <sheet name="증빙자료" sheetId="4" r:id="rId3"/>
    <sheet name="세금계산서" sheetId="5" r:id="rId4"/>
    <sheet name="사진대지" sheetId="3" r:id="rId5"/>
  </sheets>
  <definedNames>
    <definedName name="_xlnm.Print_Area" localSheetId="0">갑지!$A$1:$I$25</definedName>
    <definedName name="_xlnm.Print_Area" localSheetId="4">사진대지!$A$1:$J$19</definedName>
    <definedName name="_xlnm.Print_Area" localSheetId="3">세금계산서!$A$1:$I$68</definedName>
    <definedName name="_xlnm.Print_Area" localSheetId="1">을지!$A$1:$I$35</definedName>
    <definedName name="_xlnm.Print_Area" localSheetId="2">증빙자료!$A$1:$I$43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F18" i="1" l="1"/>
  <c r="H19" i="2" l="1"/>
  <c r="P18" i="1" l="1"/>
  <c r="O18" i="1" l="1"/>
  <c r="N18" i="1"/>
  <c r="M18" i="1"/>
  <c r="L18" i="1"/>
  <c r="K18" i="1"/>
  <c r="H6" i="2" l="1"/>
  <c r="H32" i="2" l="1"/>
  <c r="H33" i="2" s="1"/>
  <c r="H31" i="2"/>
  <c r="H29" i="2"/>
  <c r="H28" i="2"/>
  <c r="H25" i="2"/>
  <c r="H30" i="2" s="1"/>
  <c r="H23" i="2"/>
  <c r="H27" i="2" s="1"/>
  <c r="H22" i="2"/>
  <c r="H17" i="2"/>
  <c r="H18" i="2" s="1"/>
  <c r="H16" i="2"/>
  <c r="H10" i="2"/>
  <c r="H11" i="2"/>
  <c r="G10" i="1" s="1"/>
  <c r="H10" i="1" s="1"/>
  <c r="H7" i="2"/>
  <c r="H5" i="2"/>
  <c r="H4" i="2"/>
  <c r="D18" i="1"/>
  <c r="H21" i="2" l="1"/>
  <c r="H15" i="2"/>
  <c r="H24" i="2"/>
  <c r="H8" i="2"/>
  <c r="H12" i="1"/>
  <c r="H14" i="1"/>
  <c r="H16" i="1"/>
  <c r="H15" i="1"/>
  <c r="H17" i="1"/>
  <c r="I10" i="1"/>
  <c r="G11" i="1" l="1"/>
  <c r="H11" i="1" s="1"/>
  <c r="G9" i="1"/>
  <c r="H9" i="1" s="1"/>
  <c r="G13" i="1"/>
  <c r="H13" i="1" s="1"/>
  <c r="C34" i="2"/>
  <c r="H18" i="1" l="1"/>
  <c r="L3" i="1" s="1"/>
  <c r="G18" i="1"/>
</calcChain>
</file>

<file path=xl/sharedStrings.xml><?xml version="1.0" encoding="utf-8"?>
<sst xmlns="http://schemas.openxmlformats.org/spreadsheetml/2006/main" count="137" uniqueCount="89">
  <si>
    <t>건설업체명</t>
  </si>
  <si>
    <t>SFA</t>
    <phoneticPr fontId="3" type="noConversion"/>
  </si>
  <si>
    <t>공   사   명</t>
    <phoneticPr fontId="3" type="noConversion"/>
  </si>
  <si>
    <t>SDC 8.6G IT 연결물류 신규</t>
    <phoneticPr fontId="9" type="noConversion"/>
  </si>
  <si>
    <t>소   재   지</t>
    <phoneticPr fontId="3" type="noConversion"/>
  </si>
  <si>
    <t>충남 아산시 탕정면 삼성로181</t>
    <phoneticPr fontId="9" type="noConversion"/>
  </si>
  <si>
    <t>대   표   자</t>
    <phoneticPr fontId="3" type="noConversion"/>
  </si>
  <si>
    <t>김 영 민</t>
    <phoneticPr fontId="9" type="noConversion"/>
  </si>
  <si>
    <t>공 사 금 액</t>
    <phoneticPr fontId="3" type="noConversion"/>
  </si>
  <si>
    <t>공 사 기 간</t>
    <phoneticPr fontId="3" type="noConversion"/>
  </si>
  <si>
    <t>계상
안전관리비</t>
    <phoneticPr fontId="3" type="noConversion"/>
  </si>
  <si>
    <t>항     목</t>
  </si>
  <si>
    <t>계획금액</t>
    <phoneticPr fontId="3" type="noConversion"/>
  </si>
  <si>
    <t>기사용금액</t>
    <phoneticPr fontId="3" type="noConversion"/>
  </si>
  <si>
    <t>금월사용금액</t>
    <phoneticPr fontId="3" type="noConversion"/>
  </si>
  <si>
    <t>총누계금액</t>
    <phoneticPr fontId="3" type="noConversion"/>
  </si>
  <si>
    <t>1. 안전·보건관리자 임금 등</t>
    <phoneticPr fontId="3" type="noConversion"/>
  </si>
  <si>
    <t>2. 안전시설비 등</t>
    <phoneticPr fontId="3" type="noConversion"/>
  </si>
  <si>
    <t>3. 보호구 등</t>
    <phoneticPr fontId="3" type="noConversion"/>
  </si>
  <si>
    <t>4. 안전보건진단비 등</t>
    <phoneticPr fontId="3" type="noConversion"/>
  </si>
  <si>
    <t>5. 안전보건교육비 등</t>
    <phoneticPr fontId="3" type="noConversion"/>
  </si>
  <si>
    <t>6. 근로자 건강장해예방비 등</t>
    <phoneticPr fontId="3" type="noConversion"/>
  </si>
  <si>
    <t>7. 건설재해예방
　전문지도기관 기술지도비</t>
    <phoneticPr fontId="3" type="noConversion"/>
  </si>
  <si>
    <t>8. 본사 전담조직 
　근로자 임금 등</t>
    <phoneticPr fontId="3" type="noConversion"/>
  </si>
  <si>
    <t>9. 위험성평가 등에 따른 
　소요비용</t>
    <phoneticPr fontId="3" type="noConversion"/>
  </si>
  <si>
    <t>계</t>
  </si>
  <si>
    <t>작 성 자      소 속</t>
    <phoneticPr fontId="9" type="noConversion"/>
  </si>
  <si>
    <t>SFA</t>
    <phoneticPr fontId="9" type="noConversion"/>
  </si>
  <si>
    <t xml:space="preserve"> 직 책   안전관리자   성 명</t>
    <phoneticPr fontId="9" type="noConversion"/>
  </si>
  <si>
    <t>(서명)</t>
    <phoneticPr fontId="9" type="noConversion"/>
  </si>
  <si>
    <t>확 인 자      소 속</t>
    <phoneticPr fontId="9" type="noConversion"/>
  </si>
  <si>
    <t xml:space="preserve"> 직 책     현장소장    성 명</t>
    <phoneticPr fontId="9" type="noConversion"/>
  </si>
  <si>
    <t xml:space="preserve"> </t>
    <phoneticPr fontId="5" type="noConversion"/>
  </si>
  <si>
    <t>「건설업 산업안전보건관리비 계상 및 사용기준」 제10조 제1항의 규정에 의하여 위와 같이 사용내역서를 작성하였습니다.</t>
    <phoneticPr fontId="14" type="noConversion"/>
  </si>
  <si>
    <t>항      목</t>
    <phoneticPr fontId="17" type="noConversion"/>
  </si>
  <si>
    <t>사용일자</t>
    <phoneticPr fontId="17" type="noConversion"/>
  </si>
  <si>
    <t>사 용 내 역</t>
    <phoneticPr fontId="17" type="noConversion"/>
  </si>
  <si>
    <t>수량</t>
    <phoneticPr fontId="17" type="noConversion"/>
  </si>
  <si>
    <t>단가</t>
    <phoneticPr fontId="17" type="noConversion"/>
  </si>
  <si>
    <t>금    액</t>
    <phoneticPr fontId="17" type="noConversion"/>
  </si>
  <si>
    <t>안전관리자 인건비(급여)</t>
    <phoneticPr fontId="9" type="noConversion"/>
  </si>
  <si>
    <t>안전관리자 인건비(출장수당)</t>
    <phoneticPr fontId="9" type="noConversion"/>
  </si>
  <si>
    <t>소          계</t>
    <phoneticPr fontId="17" type="noConversion"/>
  </si>
  <si>
    <t xml:space="preserve"> 2.안전시설비 등</t>
    <phoneticPr fontId="17" type="noConversion"/>
  </si>
  <si>
    <t>3. 보호구 등</t>
    <phoneticPr fontId="17" type="noConversion"/>
  </si>
  <si>
    <t>6. 근로자 
건강장해예방비 등</t>
    <phoneticPr fontId="17" type="noConversion"/>
  </si>
  <si>
    <t>총          계</t>
    <phoneticPr fontId="17" type="noConversion"/>
  </si>
  <si>
    <t>1. 안전·보건관리자
　임금 등</t>
    <phoneticPr fontId="17" type="noConversion"/>
  </si>
  <si>
    <t>4. 안전보건진단비
   등</t>
    <phoneticPr fontId="17" type="noConversion"/>
  </si>
  <si>
    <t>5. 안전보건교육비
   등</t>
    <phoneticPr fontId="17" type="noConversion"/>
  </si>
  <si>
    <t>7. 건설재해예방
   전문지도기관
   기술지도비</t>
    <phoneticPr fontId="17" type="noConversion"/>
  </si>
  <si>
    <t>8. 본사 전담조직 
   근로자 임금 등</t>
    <phoneticPr fontId="17" type="noConversion"/>
  </si>
  <si>
    <t>9. 위험성평가에
   따른 소요비용</t>
    <phoneticPr fontId="17" type="noConversion"/>
  </si>
  <si>
    <t>사진 대지</t>
    <phoneticPr fontId="9" type="noConversion"/>
  </si>
  <si>
    <t>공사명</t>
    <phoneticPr fontId="9" type="noConversion"/>
  </si>
  <si>
    <t>구 분</t>
    <phoneticPr fontId="9" type="noConversion"/>
  </si>
  <si>
    <t>내 용</t>
    <phoneticPr fontId="9" type="noConversion"/>
  </si>
  <si>
    <t>수 량</t>
    <phoneticPr fontId="9" type="noConversion"/>
  </si>
  <si>
    <t>일 자</t>
    <phoneticPr fontId="9" type="noConversion"/>
  </si>
  <si>
    <t>안전관리자 인건비(출장수당)</t>
    <phoneticPr fontId="5" type="noConversion"/>
  </si>
  <si>
    <t>안전관리자 인건비(급여)</t>
    <phoneticPr fontId="5" type="noConversion"/>
  </si>
  <si>
    <t>산안비 사용율</t>
    <phoneticPr fontId="5" type="noConversion"/>
  </si>
  <si>
    <t>공정율</t>
    <phoneticPr fontId="9" type="noConversion"/>
  </si>
  <si>
    <t>3월</t>
    <phoneticPr fontId="5" type="noConversion"/>
  </si>
  <si>
    <t>총 금액</t>
    <phoneticPr fontId="5" type="noConversion"/>
  </si>
  <si>
    <t>구분</t>
    <phoneticPr fontId="5" type="noConversion"/>
  </si>
  <si>
    <t>안전감시단 인건비(에스알씨)</t>
    <phoneticPr fontId="9" type="noConversion"/>
  </si>
  <si>
    <t>안전감시단 인건비(포트세이프티)</t>
    <phoneticPr fontId="9" type="noConversion"/>
  </si>
  <si>
    <t>4월</t>
    <phoneticPr fontId="5" type="noConversion"/>
  </si>
  <si>
    <t>5월</t>
    <phoneticPr fontId="5" type="noConversion"/>
  </si>
  <si>
    <t>안전시설비 및 보호구</t>
    <phoneticPr fontId="5" type="noConversion"/>
  </si>
  <si>
    <t>6월</t>
    <phoneticPr fontId="5" type="noConversion"/>
  </si>
  <si>
    <t>2월</t>
    <phoneticPr fontId="5" type="noConversion"/>
  </si>
  <si>
    <t>강재승</t>
    <phoneticPr fontId="9" type="noConversion"/>
  </si>
  <si>
    <t>김기훈</t>
    <phoneticPr fontId="9" type="noConversion"/>
  </si>
  <si>
    <t>안전감시단 인건비(에스알씨)</t>
    <phoneticPr fontId="5" type="noConversion"/>
  </si>
  <si>
    <t>안전감시단 인건비(포트세이프티)</t>
    <phoneticPr fontId="5" type="noConversion"/>
  </si>
  <si>
    <t>1(식)</t>
    <phoneticPr fontId="5" type="noConversion"/>
  </si>
  <si>
    <t>내용 없음</t>
    <phoneticPr fontId="5" type="noConversion"/>
  </si>
  <si>
    <t>7월</t>
    <phoneticPr fontId="5" type="noConversion"/>
  </si>
  <si>
    <t>8월</t>
    <phoneticPr fontId="5" type="noConversion"/>
  </si>
  <si>
    <t>9월</t>
    <phoneticPr fontId="5" type="noConversion"/>
  </si>
  <si>
    <t>10월</t>
    <phoneticPr fontId="5" type="noConversion"/>
  </si>
  <si>
    <t>2023.12.05 ~ 2025.03.31</t>
    <phoneticPr fontId="9" type="noConversion"/>
  </si>
  <si>
    <t>11월</t>
    <phoneticPr fontId="5" type="noConversion"/>
  </si>
  <si>
    <t>12월</t>
    <phoneticPr fontId="5" type="noConversion"/>
  </si>
  <si>
    <r>
      <t>(</t>
    </r>
    <r>
      <rPr>
        <b/>
        <sz val="18"/>
        <color indexed="12"/>
        <rFont val="맑은 고딕"/>
        <family val="3"/>
        <charset val="129"/>
      </rPr>
      <t>2025년 01월</t>
    </r>
    <r>
      <rPr>
        <b/>
        <sz val="18"/>
        <rFont val="맑은 고딕"/>
        <family val="3"/>
        <charset val="129"/>
      </rPr>
      <t>) 산업안전보건관리비 사용내역서</t>
    </r>
    <phoneticPr fontId="9" type="noConversion"/>
  </si>
  <si>
    <r>
      <t>(</t>
    </r>
    <r>
      <rPr>
        <b/>
        <sz val="18"/>
        <color indexed="12"/>
        <rFont val="맑은 고딕"/>
        <family val="3"/>
        <charset val="129"/>
      </rPr>
      <t>2025년 01월</t>
    </r>
    <r>
      <rPr>
        <b/>
        <sz val="18"/>
        <rFont val="맑은 고딕"/>
        <family val="3"/>
        <charset val="129"/>
      </rPr>
      <t>) 항목별 사용내역서</t>
    </r>
    <phoneticPr fontId="17" type="noConversion"/>
  </si>
  <si>
    <t>01월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</si>
</sst>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_ * #,##0_ ;_ * \-#,##0_ ;_ * &quot;-&quot;_ ;_ @_ "/>
    <numFmt numFmtId="177" formatCode="yyyy&quot;년&quot;\ \ \ mm&quot;월&quot;\ \ \ dd&quot;일&quot;"/>
    <numFmt numFmtId="178" formatCode="0.00_);[Red]\(0.00\)"/>
    <numFmt numFmtId="179" formatCode="#,##0_);[Red]\(#,##0\)"/>
    <numFmt numFmtId="180" formatCode="m&quot;월&quot;\ d&quot;일&quot;;@"/>
    <numFmt numFmtId="181" formatCode="###\ &quot;EA&quot;"/>
    <numFmt numFmtId="182" formatCode="#,##0\ &quot;원&quot;"/>
    <numFmt numFmtId="183" formatCode="mm&quot;월&quot;\ dd&quot;일&quot;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11"/>
      <name val="굴림체"/>
      <family val="3"/>
      <charset val="129"/>
    </font>
    <font>
      <sz val="1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b/>
      <sz val="18"/>
      <color indexed="12"/>
      <name val="맑은 고딕"/>
      <family val="3"/>
      <charset val="129"/>
    </font>
    <font>
      <b/>
      <sz val="18"/>
      <name val="맑은 고딕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name val="굴림체"/>
      <family val="3"/>
      <charset val="129"/>
    </font>
    <font>
      <sz val="12"/>
      <name val="돋움"/>
      <family val="3"/>
      <charset val="129"/>
    </font>
    <font>
      <sz val="10"/>
      <color indexed="23"/>
      <name val="맑은 고딕"/>
      <family val="3"/>
      <charset val="129"/>
      <scheme val="major"/>
    </font>
    <font>
      <u/>
      <sz val="10"/>
      <name val="맑은 고딕"/>
      <family val="3"/>
      <charset val="129"/>
      <scheme val="major"/>
    </font>
    <font>
      <sz val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u val="singleAccounting"/>
      <sz val="14"/>
      <name val="맑은 고딕"/>
      <family val="3"/>
      <charset val="129"/>
      <scheme val="major"/>
    </font>
    <font>
      <b/>
      <sz val="26"/>
      <name val="맑은 고딕"/>
      <family val="3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24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3" fillId="0" borderId="0"/>
    <xf numFmtId="41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/>
  </cellStyleXfs>
  <cellXfs count="114">
    <xf numFmtId="0" fontId="0" fillId="0" borderId="0" xfId="0">
      <alignment vertical="center"/>
    </xf>
    <xf numFmtId="0" fontId="4" fillId="4" borderId="0" xfId="5" applyFont="1" applyFill="1" applyBorder="1" applyAlignment="1" applyProtection="1">
      <alignment horizontal="center" vertical="center"/>
      <protection locked="0"/>
    </xf>
    <xf numFmtId="0" fontId="4" fillId="4" borderId="6" xfId="5" applyFont="1" applyFill="1" applyBorder="1" applyAlignment="1" applyProtection="1">
      <alignment horizontal="center"/>
      <protection locked="0"/>
    </xf>
    <xf numFmtId="0" fontId="10" fillId="5" borderId="7" xfId="5" applyFont="1" applyFill="1" applyBorder="1" applyAlignment="1" applyProtection="1">
      <alignment horizontal="center" vertical="center"/>
      <protection locked="0"/>
    </xf>
    <xf numFmtId="0" fontId="4" fillId="4" borderId="8" xfId="5" applyFont="1" applyFill="1" applyBorder="1" applyAlignment="1" applyProtection="1">
      <alignment horizontal="center"/>
      <protection locked="0"/>
    </xf>
    <xf numFmtId="0" fontId="4" fillId="4" borderId="0" xfId="5" applyFont="1" applyFill="1" applyBorder="1" applyAlignment="1" applyProtection="1">
      <alignment horizontal="center"/>
      <protection locked="0"/>
    </xf>
    <xf numFmtId="0" fontId="10" fillId="5" borderId="7" xfId="5" applyFont="1" applyFill="1" applyBorder="1" applyAlignment="1" applyProtection="1">
      <alignment horizontal="center" vertical="center" wrapText="1"/>
      <protection locked="0"/>
    </xf>
    <xf numFmtId="0" fontId="12" fillId="5" borderId="7" xfId="5" applyFont="1" applyFill="1" applyBorder="1" applyAlignment="1" applyProtection="1">
      <alignment horizontal="center" vertical="center" wrapText="1"/>
      <protection locked="0"/>
    </xf>
    <xf numFmtId="0" fontId="12" fillId="5" borderId="7" xfId="5" applyFont="1" applyFill="1" applyBorder="1" applyAlignment="1" applyProtection="1">
      <alignment horizontal="center" vertical="center"/>
      <protection locked="0"/>
    </xf>
    <xf numFmtId="41" fontId="10" fillId="4" borderId="7" xfId="5" applyNumberFormat="1" applyFont="1" applyFill="1" applyBorder="1" applyAlignment="1" applyProtection="1">
      <alignment horizontal="center" vertical="center"/>
      <protection locked="0"/>
    </xf>
    <xf numFmtId="41" fontId="10" fillId="4" borderId="7" xfId="6" applyNumberFormat="1" applyFont="1" applyFill="1" applyBorder="1" applyAlignment="1" applyProtection="1">
      <alignment horizontal="center" vertical="center"/>
      <protection locked="0"/>
    </xf>
    <xf numFmtId="41" fontId="10" fillId="6" borderId="7" xfId="6" applyNumberFormat="1" applyFont="1" applyFill="1" applyBorder="1" applyAlignment="1" applyProtection="1">
      <alignment horizontal="center" vertical="center"/>
      <protection locked="0"/>
    </xf>
    <xf numFmtId="176" fontId="10" fillId="6" borderId="7" xfId="7" applyFont="1" applyFill="1" applyBorder="1" applyAlignment="1">
      <alignment horizontal="center" vertical="center"/>
    </xf>
    <xf numFmtId="41" fontId="2" fillId="2" borderId="1" xfId="3" applyNumberFormat="1" applyAlignment="1" applyProtection="1">
      <alignment horizontal="center" vertical="center"/>
      <protection locked="0"/>
    </xf>
    <xf numFmtId="0" fontId="10" fillId="4" borderId="12" xfId="5" applyFont="1" applyFill="1" applyBorder="1" applyAlignment="1" applyProtection="1">
      <alignment horizontal="center" vertical="center"/>
      <protection locked="0"/>
    </xf>
    <xf numFmtId="0" fontId="10" fillId="4" borderId="12" xfId="5" applyFont="1" applyFill="1" applyBorder="1" applyAlignment="1" applyProtection="1">
      <alignment horizontal="center"/>
      <protection locked="0"/>
    </xf>
    <xf numFmtId="0" fontId="10" fillId="0" borderId="0" xfId="5" applyFont="1" applyFill="1" applyBorder="1" applyAlignment="1" applyProtection="1">
      <alignment horizontal="center" vertical="center"/>
      <protection locked="0"/>
    </xf>
    <xf numFmtId="0" fontId="15" fillId="0" borderId="0" xfId="5" applyFont="1" applyFill="1" applyBorder="1" applyAlignment="1" applyProtection="1">
      <alignment horizontal="left" vertical="center"/>
      <protection locked="0"/>
    </xf>
    <xf numFmtId="0" fontId="4" fillId="4" borderId="13" xfId="5" applyFont="1" applyFill="1" applyBorder="1" applyAlignment="1" applyProtection="1">
      <alignment horizontal="center"/>
      <protection locked="0"/>
    </xf>
    <xf numFmtId="0" fontId="4" fillId="4" borderId="14" xfId="5" applyFont="1" applyFill="1" applyBorder="1" applyAlignment="1" applyProtection="1">
      <alignment horizontal="center"/>
      <protection locked="0"/>
    </xf>
    <xf numFmtId="0" fontId="4" fillId="4" borderId="14" xfId="5" applyFont="1" applyFill="1" applyBorder="1" applyAlignment="1" applyProtection="1">
      <alignment horizontal="center" vertical="center"/>
      <protection locked="0"/>
    </xf>
    <xf numFmtId="0" fontId="4" fillId="4" borderId="15" xfId="5" applyFont="1" applyFill="1" applyBorder="1" applyAlignment="1" applyProtection="1">
      <alignment horizontal="center"/>
      <protection locked="0"/>
    </xf>
    <xf numFmtId="9" fontId="4" fillId="4" borderId="0" xfId="2" applyFont="1" applyFill="1" applyBorder="1" applyAlignment="1" applyProtection="1">
      <alignment horizontal="center"/>
      <protection locked="0"/>
    </xf>
    <xf numFmtId="180" fontId="10" fillId="0" borderId="7" xfId="1" quotePrefix="1" applyNumberFormat="1" applyFont="1" applyBorder="1" applyAlignment="1">
      <alignment horizontal="center" vertical="center"/>
    </xf>
    <xf numFmtId="179" fontId="10" fillId="0" borderId="7" xfId="1" applyNumberFormat="1" applyFont="1" applyBorder="1" applyAlignment="1">
      <alignment horizontal="center" vertical="center"/>
    </xf>
    <xf numFmtId="41" fontId="10" fillId="0" borderId="7" xfId="1" applyFont="1" applyBorder="1" applyAlignment="1">
      <alignment vertical="center"/>
    </xf>
    <xf numFmtId="180" fontId="18" fillId="0" borderId="7" xfId="8" quotePrefix="1" applyNumberFormat="1" applyFont="1" applyBorder="1" applyAlignment="1">
      <alignment horizontal="center" vertical="center"/>
    </xf>
    <xf numFmtId="179" fontId="18" fillId="0" borderId="7" xfId="1" applyNumberFormat="1" applyFont="1" applyBorder="1" applyAlignment="1">
      <alignment horizontal="center" vertical="center"/>
    </xf>
    <xf numFmtId="41" fontId="18" fillId="0" borderId="7" xfId="1" applyFont="1" applyBorder="1" applyAlignment="1">
      <alignment vertical="center"/>
    </xf>
    <xf numFmtId="178" fontId="10" fillId="0" borderId="7" xfId="8" quotePrefix="1" applyNumberFormat="1" applyFont="1" applyBorder="1" applyAlignment="1">
      <alignment horizontal="center" vertical="center"/>
    </xf>
    <xf numFmtId="178" fontId="18" fillId="0" borderId="7" xfId="8" quotePrefix="1" applyNumberFormat="1" applyFont="1" applyBorder="1" applyAlignment="1">
      <alignment horizontal="center" vertical="center"/>
    </xf>
    <xf numFmtId="41" fontId="10" fillId="0" borderId="7" xfId="1" applyFont="1" applyBorder="1" applyAlignment="1">
      <alignment vertical="center" shrinkToFit="1"/>
    </xf>
    <xf numFmtId="0" fontId="10" fillId="0" borderId="7" xfId="8" applyFont="1" applyBorder="1" applyAlignment="1">
      <alignment vertical="center" wrapText="1"/>
    </xf>
    <xf numFmtId="178" fontId="10" fillId="0" borderId="7" xfId="8" applyNumberFormat="1" applyFont="1" applyBorder="1" applyAlignment="1">
      <alignment horizontal="center" vertical="center"/>
    </xf>
    <xf numFmtId="176" fontId="2" fillId="2" borderId="7" xfId="3" applyNumberFormat="1" applyBorder="1" applyAlignment="1">
      <alignment vertical="center"/>
    </xf>
    <xf numFmtId="176" fontId="2" fillId="2" borderId="7" xfId="3" applyNumberFormat="1" applyBorder="1" applyAlignment="1">
      <alignment horizontal="center" vertical="center"/>
    </xf>
    <xf numFmtId="0" fontId="12" fillId="5" borderId="7" xfId="8" applyFont="1" applyFill="1" applyBorder="1" applyAlignment="1">
      <alignment horizontal="center" vertical="center"/>
    </xf>
    <xf numFmtId="178" fontId="12" fillId="5" borderId="7" xfId="8" applyNumberFormat="1" applyFont="1" applyFill="1" applyBorder="1" applyAlignment="1">
      <alignment horizontal="center" vertical="center"/>
    </xf>
    <xf numFmtId="179" fontId="12" fillId="5" borderId="7" xfId="1" applyNumberFormat="1" applyFont="1" applyFill="1" applyBorder="1" applyAlignment="1">
      <alignment horizontal="center" vertical="center"/>
    </xf>
    <xf numFmtId="41" fontId="12" fillId="5" borderId="7" xfId="1" applyFont="1" applyFill="1" applyBorder="1" applyAlignment="1">
      <alignment horizontal="center" vertical="center"/>
    </xf>
    <xf numFmtId="176" fontId="12" fillId="5" borderId="7" xfId="7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81" fontId="22" fillId="0" borderId="7" xfId="0" applyNumberFormat="1" applyFont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4" fillId="4" borderId="0" xfId="5" applyFont="1" applyFill="1" applyBorder="1" applyAlignment="1" applyProtection="1">
      <alignment horizontal="center"/>
      <protection locked="0"/>
    </xf>
    <xf numFmtId="0" fontId="10" fillId="4" borderId="7" xfId="5" applyFont="1" applyFill="1" applyBorder="1" applyAlignment="1" applyProtection="1">
      <alignment horizontal="center" vertical="center"/>
      <protection locked="0"/>
    </xf>
    <xf numFmtId="9" fontId="10" fillId="4" borderId="7" xfId="5" applyNumberFormat="1" applyFont="1" applyFill="1" applyBorder="1" applyAlignment="1" applyProtection="1">
      <alignment horizontal="center" vertical="center"/>
      <protection locked="0"/>
    </xf>
    <xf numFmtId="0" fontId="10" fillId="4" borderId="0" xfId="5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41" fontId="4" fillId="4" borderId="0" xfId="5" applyNumberFormat="1" applyFont="1" applyFill="1" applyBorder="1" applyAlignment="1" applyProtection="1">
      <alignment horizontal="center"/>
      <protection locked="0"/>
    </xf>
    <xf numFmtId="41" fontId="10" fillId="4" borderId="7" xfId="1" applyFont="1" applyFill="1" applyBorder="1" applyAlignment="1" applyProtection="1">
      <alignment horizontal="center" vertical="center"/>
      <protection locked="0"/>
    </xf>
    <xf numFmtId="0" fontId="10" fillId="4" borderId="7" xfId="5" applyFont="1" applyFill="1" applyBorder="1" applyAlignment="1" applyProtection="1">
      <alignment horizontal="center" vertical="center"/>
      <protection locked="0"/>
    </xf>
    <xf numFmtId="183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10" fillId="4" borderId="7" xfId="5" applyFont="1" applyFill="1" applyBorder="1" applyAlignment="1" applyProtection="1">
      <alignment horizontal="center" vertical="center"/>
      <protection locked="0"/>
    </xf>
    <xf numFmtId="0" fontId="10" fillId="4" borderId="7" xfId="5" applyFont="1" applyFill="1" applyBorder="1" applyAlignment="1" applyProtection="1">
      <alignment horizontal="center" vertical="center"/>
      <protection locked="0"/>
    </xf>
    <xf numFmtId="0" fontId="10" fillId="4" borderId="7" xfId="5" applyFont="1" applyFill="1" applyBorder="1" applyAlignment="1" applyProtection="1">
      <alignment horizontal="center" vertical="center"/>
      <protection locked="0"/>
    </xf>
    <xf numFmtId="0" fontId="10" fillId="4" borderId="7" xfId="5" applyFont="1" applyFill="1" applyBorder="1" applyAlignment="1" applyProtection="1">
      <alignment horizontal="center" vertical="center"/>
      <protection locked="0"/>
    </xf>
    <xf numFmtId="0" fontId="10" fillId="4" borderId="7" xfId="5" applyFont="1" applyFill="1" applyBorder="1" applyAlignment="1" applyProtection="1">
      <alignment horizontal="center" vertical="center"/>
      <protection locked="0"/>
    </xf>
    <xf numFmtId="0" fontId="10" fillId="4" borderId="7" xfId="5" applyFont="1" applyFill="1" applyBorder="1" applyAlignment="1" applyProtection="1">
      <alignment horizontal="center" vertical="center"/>
      <protection locked="0"/>
    </xf>
    <xf numFmtId="0" fontId="10" fillId="4" borderId="7" xfId="5" applyFont="1" applyFill="1" applyBorder="1" applyAlignment="1" applyProtection="1">
      <alignment horizontal="center" vertical="center"/>
      <protection locked="0"/>
    </xf>
    <xf numFmtId="0" fontId="10" fillId="0" borderId="0" xfId="5" applyFont="1" applyFill="1" applyBorder="1" applyAlignment="1" applyProtection="1">
      <alignment horizontal="right" vertical="center"/>
      <protection locked="0"/>
    </xf>
    <xf numFmtId="0" fontId="6" fillId="4" borderId="4" xfId="5" applyFont="1" applyFill="1" applyBorder="1" applyAlignment="1" applyProtection="1">
      <alignment horizontal="center" vertical="center"/>
      <protection locked="0"/>
    </xf>
    <xf numFmtId="0" fontId="6" fillId="4" borderId="16" xfId="5" applyFont="1" applyFill="1" applyBorder="1" applyAlignment="1" applyProtection="1">
      <alignment horizontal="center" vertical="center"/>
      <protection locked="0"/>
    </xf>
    <xf numFmtId="0" fontId="4" fillId="4" borderId="3" xfId="5" applyFont="1" applyFill="1" applyBorder="1" applyAlignment="1" applyProtection="1">
      <alignment horizontal="center" vertical="center"/>
      <protection locked="0"/>
    </xf>
    <xf numFmtId="0" fontId="4" fillId="4" borderId="6" xfId="5" applyFont="1" applyFill="1" applyBorder="1" applyAlignment="1" applyProtection="1">
      <alignment horizontal="center" vertical="center"/>
      <protection locked="0"/>
    </xf>
    <xf numFmtId="0" fontId="4" fillId="4" borderId="5" xfId="5" applyFont="1" applyFill="1" applyBorder="1" applyAlignment="1" applyProtection="1">
      <alignment horizontal="center" vertical="center"/>
      <protection locked="0"/>
    </xf>
    <xf numFmtId="0" fontId="4" fillId="4" borderId="8" xfId="5" applyFont="1" applyFill="1" applyBorder="1" applyAlignment="1" applyProtection="1">
      <alignment horizontal="center" vertical="center"/>
      <protection locked="0"/>
    </xf>
    <xf numFmtId="0" fontId="4" fillId="4" borderId="6" xfId="5" applyFont="1" applyFill="1" applyBorder="1" applyAlignment="1" applyProtection="1">
      <alignment horizontal="center"/>
      <protection locked="0"/>
    </xf>
    <xf numFmtId="0" fontId="4" fillId="4" borderId="0" xfId="5" applyFont="1" applyFill="1" applyBorder="1" applyAlignment="1" applyProtection="1">
      <alignment horizontal="center"/>
      <protection locked="0"/>
    </xf>
    <xf numFmtId="0" fontId="4" fillId="4" borderId="8" xfId="5" applyFont="1" applyFill="1" applyBorder="1" applyAlignment="1" applyProtection="1">
      <alignment horizontal="center"/>
      <protection locked="0"/>
    </xf>
    <xf numFmtId="177" fontId="16" fillId="4" borderId="0" xfId="5" applyNumberFormat="1" applyFont="1" applyFill="1" applyBorder="1" applyAlignment="1" applyProtection="1">
      <alignment horizontal="center" vertical="center"/>
      <protection locked="0"/>
    </xf>
    <xf numFmtId="0" fontId="12" fillId="5" borderId="7" xfId="5" applyFont="1" applyFill="1" applyBorder="1" applyAlignment="1" applyProtection="1">
      <alignment horizontal="center" vertical="center"/>
      <protection locked="0"/>
    </xf>
    <xf numFmtId="41" fontId="2" fillId="2" borderId="1" xfId="3" applyNumberFormat="1" applyAlignment="1" applyProtection="1">
      <alignment horizontal="center" vertical="center"/>
      <protection locked="0"/>
    </xf>
    <xf numFmtId="0" fontId="10" fillId="4" borderId="0" xfId="5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10" fillId="5" borderId="7" xfId="5" applyFont="1" applyFill="1" applyBorder="1" applyAlignment="1" applyProtection="1">
      <alignment horizontal="left" vertical="center" wrapText="1"/>
      <protection locked="0"/>
    </xf>
    <xf numFmtId="41" fontId="10" fillId="6" borderId="7" xfId="5" applyNumberFormat="1" applyFont="1" applyFill="1" applyBorder="1" applyAlignment="1" applyProtection="1">
      <alignment horizontal="center" vertical="center"/>
      <protection locked="0"/>
    </xf>
    <xf numFmtId="0" fontId="10" fillId="5" borderId="7" xfId="5" applyFont="1" applyFill="1" applyBorder="1" applyAlignment="1" applyProtection="1">
      <alignment horizontal="left" vertical="center"/>
      <protection locked="0"/>
    </xf>
    <xf numFmtId="41" fontId="10" fillId="6" borderId="9" xfId="5" applyNumberFormat="1" applyFont="1" applyFill="1" applyBorder="1" applyAlignment="1" applyProtection="1">
      <alignment horizontal="center" vertical="center"/>
      <protection locked="0"/>
    </xf>
    <xf numFmtId="41" fontId="10" fillId="6" borderId="11" xfId="5" applyNumberFormat="1" applyFont="1" applyFill="1" applyBorder="1" applyAlignment="1" applyProtection="1">
      <alignment horizontal="center" vertical="center"/>
      <protection locked="0"/>
    </xf>
    <xf numFmtId="182" fontId="10" fillId="4" borderId="9" xfId="5" applyNumberFormat="1" applyFont="1" applyFill="1" applyBorder="1" applyAlignment="1" applyProtection="1">
      <alignment horizontal="center" vertical="center"/>
      <protection locked="0"/>
    </xf>
    <xf numFmtId="182" fontId="10" fillId="4" borderId="10" xfId="5" applyNumberFormat="1" applyFont="1" applyFill="1" applyBorder="1" applyAlignment="1" applyProtection="1">
      <alignment horizontal="center" vertical="center"/>
      <protection locked="0"/>
    </xf>
    <xf numFmtId="182" fontId="10" fillId="4" borderId="11" xfId="5" applyNumberFormat="1" applyFont="1" applyFill="1" applyBorder="1" applyAlignment="1" applyProtection="1">
      <alignment horizontal="center" vertical="center"/>
      <protection locked="0"/>
    </xf>
    <xf numFmtId="9" fontId="10" fillId="4" borderId="9" xfId="5" applyNumberFormat="1" applyFont="1" applyFill="1" applyBorder="1" applyAlignment="1" applyProtection="1">
      <alignment horizontal="center" vertical="center"/>
      <protection locked="0"/>
    </xf>
    <xf numFmtId="9" fontId="10" fillId="4" borderId="11" xfId="5" applyNumberFormat="1" applyFont="1" applyFill="1" applyBorder="1" applyAlignment="1" applyProtection="1">
      <alignment horizontal="center" vertical="center"/>
      <protection locked="0"/>
    </xf>
    <xf numFmtId="0" fontId="12" fillId="5" borderId="7" xfId="5" applyFont="1" applyFill="1" applyBorder="1" applyAlignment="1" applyProtection="1">
      <alignment horizontal="center" vertical="center" wrapText="1"/>
      <protection locked="0"/>
    </xf>
    <xf numFmtId="0" fontId="10" fillId="4" borderId="7" xfId="5" applyFont="1" applyFill="1" applyBorder="1" applyAlignment="1" applyProtection="1">
      <alignment horizontal="center" vertical="center"/>
      <protection locked="0"/>
    </xf>
    <xf numFmtId="0" fontId="10" fillId="4" borderId="7" xfId="5" applyFont="1" applyFill="1" applyBorder="1" applyAlignment="1" applyProtection="1">
      <alignment horizontal="center" vertical="center" wrapText="1"/>
      <protection locked="0"/>
    </xf>
    <xf numFmtId="0" fontId="10" fillId="4" borderId="9" xfId="5" applyFont="1" applyFill="1" applyBorder="1" applyAlignment="1" applyProtection="1">
      <alignment horizontal="center" vertical="center"/>
      <protection locked="0"/>
    </xf>
    <xf numFmtId="0" fontId="10" fillId="4" borderId="11" xfId="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7" xfId="8" applyFont="1" applyBorder="1" applyAlignment="1">
      <alignment horizontal="center" vertical="center" wrapText="1"/>
    </xf>
    <xf numFmtId="0" fontId="12" fillId="5" borderId="7" xfId="8" applyFont="1" applyFill="1" applyBorder="1" applyAlignment="1">
      <alignment horizontal="center" vertical="center"/>
    </xf>
    <xf numFmtId="41" fontId="19" fillId="3" borderId="7" xfId="4" applyNumberFormat="1" applyFont="1" applyBorder="1">
      <alignment vertical="center"/>
    </xf>
    <xf numFmtId="0" fontId="6" fillId="0" borderId="0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/>
    </xf>
    <xf numFmtId="0" fontId="10" fillId="5" borderId="7" xfId="8" applyFont="1" applyFill="1" applyBorder="1" applyAlignment="1">
      <alignment horizontal="left" vertical="center" wrapText="1"/>
    </xf>
    <xf numFmtId="0" fontId="12" fillId="5" borderId="7" xfId="8" quotePrefix="1" applyFont="1" applyFill="1" applyBorder="1" applyAlignment="1">
      <alignment horizontal="center" vertical="center"/>
    </xf>
    <xf numFmtId="0" fontId="10" fillId="5" borderId="7" xfId="8" applyFont="1" applyFill="1" applyBorder="1" applyAlignment="1">
      <alignment vertical="center" wrapText="1" shrinkToFit="1"/>
    </xf>
    <xf numFmtId="0" fontId="18" fillId="0" borderId="9" xfId="8" applyFont="1" applyBorder="1" applyAlignment="1">
      <alignment horizontal="center" vertical="center" wrapText="1"/>
    </xf>
    <xf numFmtId="0" fontId="18" fillId="0" borderId="11" xfId="8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11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1" fillId="0" borderId="7" xfId="0" applyFont="1" applyBorder="1">
      <alignment vertical="center"/>
    </xf>
  </cellXfs>
  <cellStyles count="9">
    <cellStyle name="메모" xfId="4" builtinId="10"/>
    <cellStyle name="백분율" xfId="2" builtinId="5"/>
    <cellStyle name="쉼표 [0]" xfId="1" builtinId="6"/>
    <cellStyle name="쉼표 [0]_산업안전보건비사용내역서" xfId="7" xr:uid="{00000000-0005-0000-0000-000003000000}"/>
    <cellStyle name="출력" xfId="3" builtinId="21"/>
    <cellStyle name="콤마 [0]_투자집계표 _foxz" xfId="6" xr:uid="{00000000-0005-0000-0000-000005000000}"/>
    <cellStyle name="표준" xfId="0" builtinId="0"/>
    <cellStyle name="표준_(070614) 안전관리비내역서 양식_이준경" xfId="5" xr:uid="{00000000-0005-0000-0000-000007000000}"/>
    <cellStyle name="표준_산업안전보건비사용내역서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8</xdr:col>
      <xdr:colOff>645459</xdr:colOff>
      <xdr:row>31</xdr:row>
      <xdr:rowOff>170329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E2C595E-ACA2-4FAC-9BFE-4301C629B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48235"/>
          <a:ext cx="6024282" cy="6669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224117</xdr:rowOff>
    </xdr:from>
    <xdr:to>
      <xdr:col>8</xdr:col>
      <xdr:colOff>609600</xdr:colOff>
      <xdr:row>43</xdr:row>
      <xdr:rowOff>26893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75321E3-DB6E-4571-8B2C-5F924E9CD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19999"/>
          <a:ext cx="5988424" cy="2043953"/>
        </a:xfrm>
        <a:prstGeom prst="rect">
          <a:avLst/>
        </a:prstGeom>
      </xdr:spPr>
    </xdr:pic>
    <xdr:clientData/>
  </xdr:twoCellAnchor>
  <xdr:twoCellAnchor>
    <xdr:from>
      <xdr:col>0</xdr:col>
      <xdr:colOff>251012</xdr:colOff>
      <xdr:row>17</xdr:row>
      <xdr:rowOff>170329</xdr:rowOff>
    </xdr:from>
    <xdr:to>
      <xdr:col>8</xdr:col>
      <xdr:colOff>448235</xdr:colOff>
      <xdr:row>18</xdr:row>
      <xdr:rowOff>143435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CC26D3F7-F3B7-417A-BB7B-A2EBA10F684A}"/>
            </a:ext>
          </a:extLst>
        </xdr:cNvPr>
        <xdr:cNvSpPr/>
      </xdr:nvSpPr>
      <xdr:spPr>
        <a:xfrm>
          <a:off x="251012" y="3980329"/>
          <a:ext cx="5576047" cy="1972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14</xdr:row>
      <xdr:rowOff>204375</xdr:rowOff>
    </xdr:from>
    <xdr:to>
      <xdr:col>8</xdr:col>
      <xdr:colOff>619125</xdr:colOff>
      <xdr:row>26</xdr:row>
      <xdr:rowOff>28575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51F166A-70BC-454C-A870-77558D94C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" y="3271425"/>
          <a:ext cx="5943601" cy="2453100"/>
        </a:xfrm>
        <a:prstGeom prst="rect">
          <a:avLst/>
        </a:prstGeom>
      </xdr:spPr>
    </xdr:pic>
    <xdr:clientData/>
  </xdr:twoCellAnchor>
  <xdr:twoCellAnchor editAs="oneCell">
    <xdr:from>
      <xdr:col>0</xdr:col>
      <xdr:colOff>26568</xdr:colOff>
      <xdr:row>2</xdr:row>
      <xdr:rowOff>19050</xdr:rowOff>
    </xdr:from>
    <xdr:to>
      <xdr:col>8</xdr:col>
      <xdr:colOff>628649</xdr:colOff>
      <xdr:row>13</xdr:row>
      <xdr:rowOff>94617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1BFB498-FE19-4B02-8AFF-65D0A5E88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568" y="457200"/>
          <a:ext cx="5936081" cy="2485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view="pageBreakPreview" zoomScale="85" zoomScaleNormal="100" zoomScaleSheetLayoutView="85" workbookViewId="0">
      <selection activeCell="F9" sqref="F9"/>
    </sheetView>
  </sheetViews>
  <sheetFormatPr defaultRowHeight="17.399999999999999"/>
  <cols>
    <col min="1" max="1" width="1.69921875" customWidth="1"/>
    <col min="2" max="5" width="11.69921875" customWidth="1"/>
    <col min="6" max="6" width="15.69921875" bestFit="1" customWidth="1"/>
    <col min="7" max="7" width="15.69921875" customWidth="1"/>
    <col min="8" max="8" width="15.69921875" bestFit="1" customWidth="1"/>
    <col min="9" max="9" width="1.69921875" customWidth="1"/>
    <col min="10" max="10" width="8.796875" style="48"/>
    <col min="11" max="11" width="12.3984375" style="48" customWidth="1"/>
    <col min="12" max="12" width="11.3984375" style="48" customWidth="1"/>
    <col min="13" max="14" width="11.8984375" style="48" customWidth="1"/>
    <col min="15" max="19" width="12.8984375" style="48" customWidth="1"/>
    <col min="20" max="22" width="12.796875" style="48" customWidth="1"/>
    <col min="23" max="31" width="8.796875" style="48"/>
  </cols>
  <sheetData>
    <row r="1" spans="1:31" s="1" customFormat="1" ht="30" customHeight="1">
      <c r="A1" s="64"/>
      <c r="B1" s="62" t="s">
        <v>86</v>
      </c>
      <c r="C1" s="62"/>
      <c r="D1" s="62"/>
      <c r="E1" s="62"/>
      <c r="F1" s="62"/>
      <c r="G1" s="62"/>
      <c r="H1" s="62"/>
      <c r="I1" s="66" t="s">
        <v>32</v>
      </c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spans="1:31" s="1" customFormat="1" ht="30" customHeight="1">
      <c r="A2" s="65"/>
      <c r="B2" s="63"/>
      <c r="C2" s="63"/>
      <c r="D2" s="63"/>
      <c r="E2" s="63"/>
      <c r="F2" s="63"/>
      <c r="G2" s="63"/>
      <c r="H2" s="63"/>
      <c r="I2" s="6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s="5" customFormat="1" ht="30" customHeight="1">
      <c r="A3" s="2"/>
      <c r="B3" s="3" t="s">
        <v>0</v>
      </c>
      <c r="C3" s="87" t="s">
        <v>1</v>
      </c>
      <c r="D3" s="87"/>
      <c r="E3" s="87"/>
      <c r="F3" s="3" t="s">
        <v>2</v>
      </c>
      <c r="G3" s="88" t="s">
        <v>3</v>
      </c>
      <c r="H3" s="87"/>
      <c r="I3" s="4"/>
      <c r="J3" s="47"/>
      <c r="K3" s="45" t="s">
        <v>61</v>
      </c>
      <c r="L3" s="46">
        <f>H18/C6</f>
        <v>1.5529686883250997</v>
      </c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</row>
    <row r="4" spans="1:31" s="5" customFormat="1" ht="30" customHeight="1">
      <c r="A4" s="2"/>
      <c r="B4" s="3" t="s">
        <v>4</v>
      </c>
      <c r="C4" s="88" t="s">
        <v>5</v>
      </c>
      <c r="D4" s="87"/>
      <c r="E4" s="87"/>
      <c r="F4" s="3" t="s">
        <v>6</v>
      </c>
      <c r="G4" s="87" t="s">
        <v>7</v>
      </c>
      <c r="H4" s="87"/>
      <c r="I4" s="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31" s="5" customFormat="1" ht="30" customHeight="1">
      <c r="A5" s="2"/>
      <c r="B5" s="3" t="s">
        <v>8</v>
      </c>
      <c r="C5" s="81">
        <v>67665400000</v>
      </c>
      <c r="D5" s="82"/>
      <c r="E5" s="83"/>
      <c r="F5" s="3" t="s">
        <v>9</v>
      </c>
      <c r="G5" s="89" t="s">
        <v>83</v>
      </c>
      <c r="H5" s="90"/>
      <c r="I5" s="4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31" s="5" customFormat="1" ht="30" customHeight="1">
      <c r="A6" s="2"/>
      <c r="B6" s="6" t="s">
        <v>10</v>
      </c>
      <c r="C6" s="81">
        <v>994681380</v>
      </c>
      <c r="D6" s="82"/>
      <c r="E6" s="83"/>
      <c r="F6" s="3" t="s">
        <v>62</v>
      </c>
      <c r="G6" s="84">
        <v>0.997</v>
      </c>
      <c r="H6" s="85"/>
      <c r="I6" s="4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</row>
    <row r="7" spans="1:31" s="5" customFormat="1" ht="10.050000000000001" customHeight="1">
      <c r="A7" s="68" t="s">
        <v>32</v>
      </c>
      <c r="B7" s="69"/>
      <c r="C7" s="69"/>
      <c r="D7" s="69"/>
      <c r="E7" s="69"/>
      <c r="F7" s="69"/>
      <c r="G7" s="69"/>
      <c r="H7" s="69"/>
      <c r="I7" s="70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</row>
    <row r="8" spans="1:31" s="5" customFormat="1" ht="30" customHeight="1">
      <c r="A8" s="2"/>
      <c r="B8" s="72" t="s">
        <v>11</v>
      </c>
      <c r="C8" s="72"/>
      <c r="D8" s="86" t="s">
        <v>12</v>
      </c>
      <c r="E8" s="86"/>
      <c r="F8" s="7" t="s">
        <v>13</v>
      </c>
      <c r="G8" s="7" t="s">
        <v>14</v>
      </c>
      <c r="H8" s="8" t="s">
        <v>15</v>
      </c>
      <c r="I8" s="44"/>
      <c r="J8" s="45" t="s">
        <v>65</v>
      </c>
      <c r="K8" s="51" t="s">
        <v>72</v>
      </c>
      <c r="L8" s="51" t="s">
        <v>63</v>
      </c>
      <c r="M8" s="51" t="s">
        <v>68</v>
      </c>
      <c r="N8" s="51" t="s">
        <v>69</v>
      </c>
      <c r="O8" s="51" t="s">
        <v>71</v>
      </c>
      <c r="P8" s="54" t="s">
        <v>79</v>
      </c>
      <c r="Q8" s="55" t="s">
        <v>80</v>
      </c>
      <c r="R8" s="56" t="s">
        <v>81</v>
      </c>
      <c r="S8" s="57" t="s">
        <v>82</v>
      </c>
      <c r="T8" s="58" t="s">
        <v>84</v>
      </c>
      <c r="U8" s="59" t="s">
        <v>85</v>
      </c>
      <c r="V8" s="60" t="s">
        <v>88</v>
      </c>
      <c r="W8" s="47"/>
      <c r="X8" s="47"/>
      <c r="Y8" s="47"/>
      <c r="Z8" s="47"/>
      <c r="AA8" s="47"/>
      <c r="AB8" s="47"/>
      <c r="AC8" s="47"/>
      <c r="AD8" s="47"/>
      <c r="AE8" s="47"/>
    </row>
    <row r="9" spans="1:31" s="5" customFormat="1" ht="30" customHeight="1">
      <c r="A9" s="2"/>
      <c r="B9" s="78" t="s">
        <v>16</v>
      </c>
      <c r="C9" s="78"/>
      <c r="D9" s="79">
        <v>915000000</v>
      </c>
      <c r="E9" s="80"/>
      <c r="F9" s="9">
        <v>1494409800</v>
      </c>
      <c r="G9" s="10">
        <f>을지!H8</f>
        <v>45762378</v>
      </c>
      <c r="H9" s="9">
        <f t="shared" ref="H9:H17" si="0">F9+G9</f>
        <v>1540172178</v>
      </c>
      <c r="I9" s="44"/>
      <c r="J9" s="45">
        <v>1</v>
      </c>
      <c r="K9" s="50">
        <v>34105740</v>
      </c>
      <c r="L9" s="50">
        <v>102852930</v>
      </c>
      <c r="M9" s="50">
        <v>146425712</v>
      </c>
      <c r="N9" s="50">
        <v>181873986</v>
      </c>
      <c r="O9" s="50">
        <v>207783928</v>
      </c>
      <c r="P9" s="50">
        <v>218071996</v>
      </c>
      <c r="Q9" s="50">
        <v>193410020</v>
      </c>
      <c r="R9" s="50">
        <v>140463320</v>
      </c>
      <c r="S9" s="50">
        <v>120891494</v>
      </c>
      <c r="T9" s="50">
        <v>89079420</v>
      </c>
      <c r="U9" s="50">
        <v>59451254</v>
      </c>
      <c r="V9" s="50"/>
      <c r="W9" s="47"/>
      <c r="X9" s="47"/>
      <c r="Y9" s="47"/>
      <c r="Z9" s="47"/>
      <c r="AA9" s="47"/>
      <c r="AB9" s="47"/>
      <c r="AC9" s="47"/>
      <c r="AD9" s="47"/>
      <c r="AE9" s="47"/>
    </row>
    <row r="10" spans="1:31" s="5" customFormat="1" ht="30" customHeight="1">
      <c r="A10" s="2"/>
      <c r="B10" s="78" t="s">
        <v>17</v>
      </c>
      <c r="C10" s="78"/>
      <c r="D10" s="79">
        <v>9350000</v>
      </c>
      <c r="E10" s="80"/>
      <c r="F10" s="9">
        <v>2545500</v>
      </c>
      <c r="G10" s="11">
        <f>을지!H11</f>
        <v>0</v>
      </c>
      <c r="H10" s="9">
        <f t="shared" si="0"/>
        <v>2545500</v>
      </c>
      <c r="I10" s="49">
        <f>SUM(F10:G10)</f>
        <v>2545500</v>
      </c>
      <c r="J10" s="45">
        <v>2</v>
      </c>
      <c r="K10" s="50">
        <v>1125000</v>
      </c>
      <c r="L10" s="50">
        <v>0</v>
      </c>
      <c r="M10" s="50">
        <v>600000</v>
      </c>
      <c r="N10" s="50">
        <v>583000</v>
      </c>
      <c r="O10" s="50">
        <v>190000</v>
      </c>
      <c r="P10" s="50">
        <v>47500</v>
      </c>
      <c r="Q10" s="50">
        <v>0</v>
      </c>
      <c r="R10" s="50">
        <v>0</v>
      </c>
      <c r="S10" s="50">
        <v>0</v>
      </c>
      <c r="T10" s="50">
        <v>0</v>
      </c>
      <c r="U10" s="59"/>
      <c r="V10" s="60"/>
      <c r="W10" s="47"/>
      <c r="X10" s="47"/>
      <c r="Y10" s="47"/>
      <c r="Z10" s="47"/>
      <c r="AA10" s="47"/>
      <c r="AB10" s="47"/>
      <c r="AC10" s="47"/>
      <c r="AD10" s="47"/>
      <c r="AE10" s="47"/>
    </row>
    <row r="11" spans="1:31" s="5" customFormat="1" ht="30" customHeight="1">
      <c r="A11" s="2"/>
      <c r="B11" s="78" t="s">
        <v>18</v>
      </c>
      <c r="C11" s="78"/>
      <c r="D11" s="79">
        <v>9634000</v>
      </c>
      <c r="E11" s="80"/>
      <c r="F11" s="9">
        <v>941760</v>
      </c>
      <c r="G11" s="12">
        <f>을지!H15</f>
        <v>0</v>
      </c>
      <c r="H11" s="9">
        <f t="shared" si="0"/>
        <v>941760</v>
      </c>
      <c r="I11" s="44"/>
      <c r="J11" s="45">
        <v>3</v>
      </c>
      <c r="K11" s="50">
        <v>664260</v>
      </c>
      <c r="L11" s="50">
        <v>0</v>
      </c>
      <c r="M11" s="50">
        <v>9500</v>
      </c>
      <c r="N11" s="50">
        <v>104000</v>
      </c>
      <c r="O11" s="50"/>
      <c r="P11" s="50">
        <v>112000</v>
      </c>
      <c r="Q11" s="50">
        <v>0</v>
      </c>
      <c r="R11" s="50">
        <v>52000</v>
      </c>
      <c r="S11" s="50">
        <v>0</v>
      </c>
      <c r="T11" s="50">
        <v>0</v>
      </c>
      <c r="U11" s="59"/>
      <c r="V11" s="60"/>
      <c r="W11" s="47"/>
      <c r="X11" s="47"/>
      <c r="Y11" s="47"/>
      <c r="Z11" s="47"/>
      <c r="AA11" s="47"/>
      <c r="AB11" s="47"/>
      <c r="AC11" s="47"/>
      <c r="AD11" s="47"/>
      <c r="AE11" s="47"/>
    </row>
    <row r="12" spans="1:31" s="5" customFormat="1" ht="30" customHeight="1">
      <c r="A12" s="2"/>
      <c r="B12" s="78" t="s">
        <v>19</v>
      </c>
      <c r="C12" s="78"/>
      <c r="D12" s="79">
        <v>0</v>
      </c>
      <c r="E12" s="80"/>
      <c r="F12" s="9">
        <v>0</v>
      </c>
      <c r="G12" s="11">
        <v>0</v>
      </c>
      <c r="H12" s="9">
        <f t="shared" si="0"/>
        <v>0</v>
      </c>
      <c r="I12" s="44"/>
      <c r="J12" s="45">
        <v>4</v>
      </c>
      <c r="K12" s="50">
        <v>0</v>
      </c>
      <c r="L12" s="50">
        <v>0</v>
      </c>
      <c r="M12" s="50">
        <v>0</v>
      </c>
      <c r="N12" s="50"/>
      <c r="O12" s="50"/>
      <c r="P12" s="50"/>
      <c r="Q12" s="50">
        <v>0</v>
      </c>
      <c r="R12" s="50">
        <v>0</v>
      </c>
      <c r="S12" s="50">
        <v>0</v>
      </c>
      <c r="T12" s="50">
        <v>0</v>
      </c>
      <c r="U12" s="59"/>
      <c r="V12" s="60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1" s="5" customFormat="1" ht="30" customHeight="1">
      <c r="A13" s="2"/>
      <c r="B13" s="78" t="s">
        <v>20</v>
      </c>
      <c r="C13" s="78"/>
      <c r="D13" s="79">
        <v>0</v>
      </c>
      <c r="E13" s="80"/>
      <c r="F13" s="9">
        <v>1049600</v>
      </c>
      <c r="G13" s="10">
        <f>을지!H21</f>
        <v>0</v>
      </c>
      <c r="H13" s="9">
        <f t="shared" si="0"/>
        <v>1049600</v>
      </c>
      <c r="I13" s="44"/>
      <c r="J13" s="45">
        <v>5</v>
      </c>
      <c r="K13" s="50">
        <v>444200</v>
      </c>
      <c r="L13" s="50">
        <v>372900</v>
      </c>
      <c r="M13" s="50">
        <v>74000</v>
      </c>
      <c r="N13" s="50"/>
      <c r="O13" s="50">
        <v>118500</v>
      </c>
      <c r="P13" s="50"/>
      <c r="Q13" s="50">
        <v>40000</v>
      </c>
      <c r="R13" s="50"/>
      <c r="S13" s="50"/>
      <c r="T13" s="50"/>
      <c r="U13" s="59"/>
      <c r="V13" s="60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1" s="5" customFormat="1" ht="30" customHeight="1">
      <c r="A14" s="2"/>
      <c r="B14" s="78" t="s">
        <v>21</v>
      </c>
      <c r="C14" s="78"/>
      <c r="D14" s="79">
        <v>0</v>
      </c>
      <c r="E14" s="80"/>
      <c r="F14" s="9">
        <v>0</v>
      </c>
      <c r="G14" s="10">
        <v>0</v>
      </c>
      <c r="H14" s="9">
        <f t="shared" si="0"/>
        <v>0</v>
      </c>
      <c r="I14" s="44"/>
      <c r="J14" s="45">
        <v>6</v>
      </c>
      <c r="K14" s="50"/>
      <c r="L14" s="50"/>
      <c r="M14" s="50"/>
      <c r="N14" s="50"/>
      <c r="O14" s="50"/>
      <c r="P14" s="54"/>
      <c r="Q14" s="55"/>
      <c r="R14" s="56"/>
      <c r="S14" s="57"/>
      <c r="T14" s="58"/>
      <c r="U14" s="59"/>
      <c r="V14" s="60"/>
      <c r="W14" s="47"/>
      <c r="X14" s="47"/>
      <c r="Y14" s="47"/>
      <c r="Z14" s="47"/>
      <c r="AA14" s="47"/>
      <c r="AB14" s="47"/>
      <c r="AC14" s="47"/>
      <c r="AD14" s="47"/>
      <c r="AE14" s="47"/>
    </row>
    <row r="15" spans="1:31" s="5" customFormat="1" ht="30" customHeight="1">
      <c r="A15" s="2"/>
      <c r="B15" s="76" t="s">
        <v>22</v>
      </c>
      <c r="C15" s="76"/>
      <c r="D15" s="77">
        <v>0</v>
      </c>
      <c r="E15" s="77"/>
      <c r="F15" s="9">
        <v>0</v>
      </c>
      <c r="G15" s="10">
        <v>0</v>
      </c>
      <c r="H15" s="9">
        <f t="shared" si="0"/>
        <v>0</v>
      </c>
      <c r="I15" s="44"/>
      <c r="J15" s="45">
        <v>7</v>
      </c>
      <c r="K15" s="50"/>
      <c r="L15" s="50"/>
      <c r="M15" s="50"/>
      <c r="N15" s="50"/>
      <c r="O15" s="50"/>
      <c r="P15" s="54"/>
      <c r="Q15" s="55"/>
      <c r="R15" s="56"/>
      <c r="S15" s="57"/>
      <c r="T15" s="58"/>
      <c r="U15" s="59"/>
      <c r="V15" s="60"/>
      <c r="W15" s="47"/>
      <c r="X15" s="47"/>
      <c r="Y15" s="47"/>
      <c r="Z15" s="47"/>
      <c r="AA15" s="47"/>
      <c r="AB15" s="47"/>
      <c r="AC15" s="47"/>
      <c r="AD15" s="47"/>
      <c r="AE15" s="47"/>
    </row>
    <row r="16" spans="1:31" s="5" customFormat="1" ht="30" customHeight="1">
      <c r="A16" s="2"/>
      <c r="B16" s="76" t="s">
        <v>23</v>
      </c>
      <c r="C16" s="78"/>
      <c r="D16" s="77">
        <v>0</v>
      </c>
      <c r="E16" s="77"/>
      <c r="F16" s="9">
        <v>0</v>
      </c>
      <c r="G16" s="10">
        <v>0</v>
      </c>
      <c r="H16" s="9">
        <f t="shared" si="0"/>
        <v>0</v>
      </c>
      <c r="I16" s="44"/>
      <c r="J16" s="45">
        <v>8</v>
      </c>
      <c r="K16" s="50"/>
      <c r="L16" s="50"/>
      <c r="M16" s="50"/>
      <c r="N16" s="50"/>
      <c r="O16" s="50"/>
      <c r="P16" s="54"/>
      <c r="Q16" s="55"/>
      <c r="R16" s="56"/>
      <c r="S16" s="57"/>
      <c r="T16" s="58"/>
      <c r="U16" s="59"/>
      <c r="V16" s="60"/>
      <c r="W16" s="47"/>
      <c r="X16" s="47"/>
      <c r="Y16" s="47"/>
      <c r="Z16" s="47"/>
      <c r="AA16" s="47"/>
      <c r="AB16" s="47"/>
      <c r="AC16" s="47"/>
      <c r="AD16" s="47"/>
      <c r="AE16" s="47"/>
    </row>
    <row r="17" spans="1:31" s="5" customFormat="1" ht="30" customHeight="1">
      <c r="A17" s="2"/>
      <c r="B17" s="76" t="s">
        <v>24</v>
      </c>
      <c r="C17" s="78"/>
      <c r="D17" s="77">
        <v>0</v>
      </c>
      <c r="E17" s="77"/>
      <c r="F17" s="9">
        <v>0</v>
      </c>
      <c r="G17" s="10">
        <v>0</v>
      </c>
      <c r="H17" s="9">
        <f t="shared" si="0"/>
        <v>0</v>
      </c>
      <c r="I17" s="44"/>
      <c r="J17" s="45">
        <v>9</v>
      </c>
      <c r="K17" s="50"/>
      <c r="L17" s="50"/>
      <c r="M17" s="50"/>
      <c r="N17" s="50"/>
      <c r="O17" s="50"/>
      <c r="P17" s="54"/>
      <c r="Q17" s="55"/>
      <c r="R17" s="56"/>
      <c r="S17" s="57"/>
      <c r="T17" s="58"/>
      <c r="U17" s="59"/>
      <c r="V17" s="60"/>
      <c r="W17" s="47"/>
      <c r="X17" s="47"/>
      <c r="Y17" s="47"/>
      <c r="Z17" s="47"/>
      <c r="AA17" s="47"/>
      <c r="AB17" s="47"/>
      <c r="AC17" s="47"/>
      <c r="AD17" s="47"/>
      <c r="AE17" s="47"/>
    </row>
    <row r="18" spans="1:31" s="5" customFormat="1" ht="30" customHeight="1">
      <c r="A18" s="2"/>
      <c r="B18" s="72" t="s">
        <v>25</v>
      </c>
      <c r="C18" s="72"/>
      <c r="D18" s="73">
        <f>SUM(D9:E17)</f>
        <v>933984000</v>
      </c>
      <c r="E18" s="73"/>
      <c r="F18" s="13">
        <f>SUM(F9:F17)</f>
        <v>1498946660</v>
      </c>
      <c r="G18" s="13">
        <f>SUM(G9:G17)</f>
        <v>45762378</v>
      </c>
      <c r="H18" s="13">
        <f>SUM(H9:H17)</f>
        <v>1544709038</v>
      </c>
      <c r="I18" s="44"/>
      <c r="J18" s="45" t="s">
        <v>64</v>
      </c>
      <c r="K18" s="50">
        <f t="shared" ref="K18:P18" si="1">SUM(K9:K17)</f>
        <v>36339200</v>
      </c>
      <c r="L18" s="50">
        <f t="shared" si="1"/>
        <v>103225830</v>
      </c>
      <c r="M18" s="50">
        <f t="shared" si="1"/>
        <v>147109212</v>
      </c>
      <c r="N18" s="50">
        <f t="shared" si="1"/>
        <v>182560986</v>
      </c>
      <c r="O18" s="50">
        <f t="shared" si="1"/>
        <v>208092428</v>
      </c>
      <c r="P18" s="50">
        <f t="shared" si="1"/>
        <v>218231496</v>
      </c>
      <c r="Q18" s="50">
        <v>193450020</v>
      </c>
      <c r="R18" s="50">
        <v>140515320</v>
      </c>
      <c r="S18" s="50">
        <v>120891494</v>
      </c>
      <c r="T18" s="50">
        <v>89079420</v>
      </c>
      <c r="U18" s="50">
        <v>59451254</v>
      </c>
      <c r="V18" s="50"/>
      <c r="W18" s="47"/>
      <c r="X18" s="47"/>
      <c r="Y18" s="47"/>
      <c r="Z18" s="47"/>
      <c r="AA18" s="47"/>
      <c r="AB18" s="47"/>
      <c r="AC18" s="47"/>
      <c r="AD18" s="47"/>
      <c r="AE18" s="47"/>
    </row>
    <row r="19" spans="1:31" s="5" customFormat="1" ht="10.050000000000001" customHeight="1">
      <c r="A19" s="2"/>
      <c r="B19" s="14"/>
      <c r="C19" s="14"/>
      <c r="D19" s="14"/>
      <c r="E19" s="14"/>
      <c r="F19" s="14"/>
      <c r="G19" s="14"/>
      <c r="H19" s="15"/>
      <c r="I19" s="4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</row>
    <row r="20" spans="1:31" s="5" customFormat="1" ht="30" customHeight="1">
      <c r="A20" s="2"/>
      <c r="B20" s="74" t="s">
        <v>33</v>
      </c>
      <c r="C20" s="75"/>
      <c r="D20" s="75"/>
      <c r="E20" s="75"/>
      <c r="F20" s="75"/>
      <c r="G20" s="75"/>
      <c r="H20" s="75"/>
      <c r="I20" s="4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</row>
    <row r="21" spans="1:31" s="5" customFormat="1" ht="30" customHeight="1">
      <c r="A21" s="2"/>
      <c r="B21" s="71">
        <v>45657</v>
      </c>
      <c r="C21" s="71"/>
      <c r="D21" s="71"/>
      <c r="E21" s="71"/>
      <c r="F21" s="71"/>
      <c r="G21" s="71"/>
      <c r="H21" s="71"/>
      <c r="I21" s="4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1:31" s="5" customFormat="1" ht="30" customHeight="1">
      <c r="A22" s="2"/>
      <c r="B22" s="71"/>
      <c r="C22" s="71"/>
      <c r="D22" s="71"/>
      <c r="E22" s="71"/>
      <c r="F22" s="71"/>
      <c r="G22" s="71"/>
      <c r="H22" s="71"/>
      <c r="I22" s="4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1" s="5" customFormat="1" ht="30" customHeight="1">
      <c r="A23" s="2"/>
      <c r="B23" s="61" t="s">
        <v>26</v>
      </c>
      <c r="C23" s="61"/>
      <c r="D23" s="16" t="s">
        <v>27</v>
      </c>
      <c r="E23" s="61" t="s">
        <v>28</v>
      </c>
      <c r="F23" s="61"/>
      <c r="G23" s="16" t="s">
        <v>73</v>
      </c>
      <c r="H23" s="17" t="s">
        <v>29</v>
      </c>
      <c r="I23" s="4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1:31" s="5" customFormat="1" ht="30" customHeight="1">
      <c r="A24" s="2"/>
      <c r="B24" s="61" t="s">
        <v>30</v>
      </c>
      <c r="C24" s="61"/>
      <c r="D24" s="16" t="s">
        <v>27</v>
      </c>
      <c r="E24" s="61" t="s">
        <v>31</v>
      </c>
      <c r="F24" s="61"/>
      <c r="G24" s="16" t="s">
        <v>74</v>
      </c>
      <c r="H24" s="17" t="s">
        <v>29</v>
      </c>
      <c r="I24" s="4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</row>
    <row r="25" spans="1:31" s="5" customFormat="1" ht="10.050000000000001" customHeight="1" thickBot="1">
      <c r="A25" s="18"/>
      <c r="B25" s="19"/>
      <c r="C25" s="19"/>
      <c r="D25" s="19"/>
      <c r="E25" s="19"/>
      <c r="F25" s="20"/>
      <c r="G25" s="19"/>
      <c r="H25" s="19"/>
      <c r="I25" s="21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1:31" s="5" customFormat="1" ht="15.6">
      <c r="F26" s="1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1" s="5" customFormat="1" ht="15.6">
      <c r="F27" s="1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1:31" s="5" customFormat="1" ht="15.6">
      <c r="F28" s="1"/>
      <c r="G28" s="22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</sheetData>
  <mergeCells count="40">
    <mergeCell ref="C6:E6"/>
    <mergeCell ref="G6:H6"/>
    <mergeCell ref="B8:C8"/>
    <mergeCell ref="D8:E8"/>
    <mergeCell ref="C3:E3"/>
    <mergeCell ref="G3:H3"/>
    <mergeCell ref="C4:E4"/>
    <mergeCell ref="G4:H4"/>
    <mergeCell ref="C5:E5"/>
    <mergeCell ref="G5:H5"/>
    <mergeCell ref="B9:C9"/>
    <mergeCell ref="D9:E9"/>
    <mergeCell ref="B10:C10"/>
    <mergeCell ref="D10:E10"/>
    <mergeCell ref="B11:C11"/>
    <mergeCell ref="D11:E11"/>
    <mergeCell ref="B17:C17"/>
    <mergeCell ref="D17:E17"/>
    <mergeCell ref="B12:C12"/>
    <mergeCell ref="D12:E12"/>
    <mergeCell ref="B13:C13"/>
    <mergeCell ref="D13:E13"/>
    <mergeCell ref="B14:C14"/>
    <mergeCell ref="D14:E14"/>
    <mergeCell ref="B24:C24"/>
    <mergeCell ref="E24:F24"/>
    <mergeCell ref="B1:H2"/>
    <mergeCell ref="A1:A2"/>
    <mergeCell ref="I1:I2"/>
    <mergeCell ref="A7:I7"/>
    <mergeCell ref="B21:H22"/>
    <mergeCell ref="B18:C18"/>
    <mergeCell ref="D18:E18"/>
    <mergeCell ref="B20:H20"/>
    <mergeCell ref="B23:C23"/>
    <mergeCell ref="E23:F23"/>
    <mergeCell ref="B15:C15"/>
    <mergeCell ref="D15:E15"/>
    <mergeCell ref="B16:C16"/>
    <mergeCell ref="D16:E16"/>
  </mergeCells>
  <phoneticPr fontId="5" type="noConversion"/>
  <pageMargins left="0.7" right="0.7" top="0.75" bottom="0.75" header="0.3" footer="0.3"/>
  <pageSetup paperSize="9" scale="75" orientation="portrait" r:id="rId1"/>
  <ignoredErrors>
    <ignoredError sqref="G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showGridLines="0" tabSelected="1" view="pageBreakPreview" zoomScale="85" zoomScaleNormal="100" zoomScaleSheetLayoutView="85" workbookViewId="0">
      <selection activeCell="H13" sqref="H13"/>
    </sheetView>
  </sheetViews>
  <sheetFormatPr defaultRowHeight="17.399999999999999"/>
  <cols>
    <col min="1" max="1" width="1.69921875" customWidth="1"/>
    <col min="2" max="2" width="15" customWidth="1"/>
    <col min="3" max="8" width="13.69921875" customWidth="1"/>
    <col min="9" max="9" width="1.69921875" customWidth="1"/>
  </cols>
  <sheetData>
    <row r="1" spans="1:9" ht="25.05" customHeight="1">
      <c r="A1" s="91"/>
      <c r="B1" s="96" t="s">
        <v>87</v>
      </c>
      <c r="C1" s="96"/>
      <c r="D1" s="96"/>
      <c r="E1" s="96"/>
      <c r="F1" s="96"/>
      <c r="G1" s="96"/>
      <c r="H1" s="96"/>
      <c r="I1" s="91"/>
    </row>
    <row r="2" spans="1:9" ht="25.05" customHeight="1">
      <c r="A2" s="92"/>
      <c r="B2" s="96"/>
      <c r="C2" s="96"/>
      <c r="D2" s="96"/>
      <c r="E2" s="96"/>
      <c r="F2" s="96"/>
      <c r="G2" s="96"/>
      <c r="H2" s="96"/>
      <c r="I2" s="92"/>
    </row>
    <row r="3" spans="1:9" ht="25.05" customHeight="1">
      <c r="A3" s="92"/>
      <c r="B3" s="36" t="s">
        <v>34</v>
      </c>
      <c r="C3" s="37" t="s">
        <v>35</v>
      </c>
      <c r="D3" s="94" t="s">
        <v>36</v>
      </c>
      <c r="E3" s="94"/>
      <c r="F3" s="38" t="s">
        <v>37</v>
      </c>
      <c r="G3" s="39" t="s">
        <v>38</v>
      </c>
      <c r="H3" s="40" t="s">
        <v>39</v>
      </c>
      <c r="I3" s="92"/>
    </row>
    <row r="4" spans="1:9" ht="25.05" customHeight="1">
      <c r="A4" s="92"/>
      <c r="B4" s="98" t="s">
        <v>47</v>
      </c>
      <c r="C4" s="23">
        <v>45645</v>
      </c>
      <c r="D4" s="97" t="s">
        <v>40</v>
      </c>
      <c r="E4" s="97"/>
      <c r="F4" s="24">
        <v>1</v>
      </c>
      <c r="G4" s="25">
        <v>5430530</v>
      </c>
      <c r="H4" s="25">
        <f t="shared" ref="H4:H7" si="0">G4</f>
        <v>5430530</v>
      </c>
      <c r="I4" s="92"/>
    </row>
    <row r="5" spans="1:9" ht="25.05" customHeight="1">
      <c r="A5" s="92"/>
      <c r="B5" s="98"/>
      <c r="C5" s="23">
        <v>45656</v>
      </c>
      <c r="D5" s="97" t="s">
        <v>41</v>
      </c>
      <c r="E5" s="97"/>
      <c r="F5" s="24">
        <v>1</v>
      </c>
      <c r="G5" s="25">
        <v>479848</v>
      </c>
      <c r="H5" s="25">
        <f t="shared" si="0"/>
        <v>479848</v>
      </c>
      <c r="I5" s="92"/>
    </row>
    <row r="6" spans="1:9" ht="25.05" customHeight="1">
      <c r="A6" s="92"/>
      <c r="B6" s="98"/>
      <c r="C6" s="23">
        <v>45651</v>
      </c>
      <c r="D6" s="97" t="s">
        <v>67</v>
      </c>
      <c r="E6" s="97"/>
      <c r="F6" s="24" t="s">
        <v>77</v>
      </c>
      <c r="G6" s="25">
        <v>4730000</v>
      </c>
      <c r="H6" s="25">
        <f t="shared" si="0"/>
        <v>4730000</v>
      </c>
      <c r="I6" s="92"/>
    </row>
    <row r="7" spans="1:9" ht="25.05" customHeight="1">
      <c r="A7" s="92"/>
      <c r="B7" s="98"/>
      <c r="C7" s="23">
        <v>45651</v>
      </c>
      <c r="D7" s="97" t="s">
        <v>66</v>
      </c>
      <c r="E7" s="97"/>
      <c r="F7" s="24" t="s">
        <v>77</v>
      </c>
      <c r="G7" s="25">
        <v>35122000</v>
      </c>
      <c r="H7" s="25">
        <f t="shared" si="0"/>
        <v>35122000</v>
      </c>
      <c r="I7" s="92"/>
    </row>
    <row r="8" spans="1:9" ht="25.05" customHeight="1">
      <c r="A8" s="92"/>
      <c r="B8" s="94" t="s">
        <v>42</v>
      </c>
      <c r="C8" s="94"/>
      <c r="D8" s="94"/>
      <c r="E8" s="94"/>
      <c r="F8" s="94"/>
      <c r="G8" s="94"/>
      <c r="H8" s="34">
        <f>SUM(H4:H7)</f>
        <v>45762378</v>
      </c>
      <c r="I8" s="92"/>
    </row>
    <row r="9" spans="1:9" ht="40.799999999999997" customHeight="1">
      <c r="A9" s="92"/>
      <c r="B9" s="98" t="s">
        <v>43</v>
      </c>
      <c r="C9" s="26"/>
      <c r="D9" s="101"/>
      <c r="E9" s="102"/>
      <c r="F9" s="27"/>
      <c r="G9" s="28"/>
      <c r="H9" s="28"/>
      <c r="I9" s="92"/>
    </row>
    <row r="10" spans="1:9" ht="25.05" customHeight="1">
      <c r="A10" s="92"/>
      <c r="B10" s="98"/>
      <c r="C10" s="26"/>
      <c r="D10" s="93"/>
      <c r="E10" s="93"/>
      <c r="F10" s="27"/>
      <c r="G10" s="28"/>
      <c r="H10" s="28">
        <f t="shared" ref="H10" si="1">F10*G10</f>
        <v>0</v>
      </c>
      <c r="I10" s="92"/>
    </row>
    <row r="11" spans="1:9" ht="25.05" customHeight="1">
      <c r="A11" s="92"/>
      <c r="B11" s="94" t="s">
        <v>42</v>
      </c>
      <c r="C11" s="94"/>
      <c r="D11" s="94"/>
      <c r="E11" s="94"/>
      <c r="F11" s="94"/>
      <c r="G11" s="94"/>
      <c r="H11" s="34">
        <f>SUM(H9:H10)</f>
        <v>0</v>
      </c>
      <c r="I11" s="92"/>
    </row>
    <row r="12" spans="1:9" ht="25.05" customHeight="1">
      <c r="A12" s="92"/>
      <c r="B12" s="98" t="s">
        <v>44</v>
      </c>
      <c r="C12" s="26"/>
      <c r="D12" s="93"/>
      <c r="E12" s="93"/>
      <c r="F12" s="27"/>
      <c r="G12" s="28"/>
      <c r="H12" s="25">
        <f>F12*G12</f>
        <v>0</v>
      </c>
      <c r="I12" s="92"/>
    </row>
    <row r="13" spans="1:9" ht="25.05" customHeight="1">
      <c r="A13" s="92"/>
      <c r="B13" s="98"/>
      <c r="C13" s="26"/>
      <c r="D13" s="101"/>
      <c r="E13" s="102"/>
      <c r="F13" s="27"/>
      <c r="G13" s="28"/>
      <c r="H13" s="28"/>
      <c r="I13" s="92"/>
    </row>
    <row r="14" spans="1:9" ht="25.05" customHeight="1">
      <c r="A14" s="92"/>
      <c r="B14" s="98"/>
      <c r="C14" s="26"/>
      <c r="D14" s="93"/>
      <c r="E14" s="93"/>
      <c r="F14" s="27"/>
      <c r="G14" s="28"/>
      <c r="H14" s="28"/>
      <c r="I14" s="92"/>
    </row>
    <row r="15" spans="1:9" ht="25.05" customHeight="1">
      <c r="A15" s="92"/>
      <c r="B15" s="99" t="s">
        <v>42</v>
      </c>
      <c r="C15" s="94"/>
      <c r="D15" s="94"/>
      <c r="E15" s="94"/>
      <c r="F15" s="94"/>
      <c r="G15" s="94"/>
      <c r="H15" s="35">
        <f>SUM(H12:H14)</f>
        <v>0</v>
      </c>
      <c r="I15" s="92"/>
    </row>
    <row r="16" spans="1:9" ht="25.05" customHeight="1">
      <c r="A16" s="92"/>
      <c r="B16" s="98" t="s">
        <v>48</v>
      </c>
      <c r="C16" s="29"/>
      <c r="D16" s="93"/>
      <c r="E16" s="93"/>
      <c r="F16" s="24"/>
      <c r="G16" s="25"/>
      <c r="H16" s="28">
        <f>F16*G16</f>
        <v>0</v>
      </c>
      <c r="I16" s="92"/>
    </row>
    <row r="17" spans="1:9" ht="25.05" customHeight="1">
      <c r="A17" s="92"/>
      <c r="B17" s="98"/>
      <c r="C17" s="29"/>
      <c r="D17" s="93"/>
      <c r="E17" s="93"/>
      <c r="F17" s="24"/>
      <c r="G17" s="25"/>
      <c r="H17" s="28">
        <f>F17*G17</f>
        <v>0</v>
      </c>
      <c r="I17" s="92"/>
    </row>
    <row r="18" spans="1:9" ht="25.05" customHeight="1">
      <c r="A18" s="92"/>
      <c r="B18" s="94" t="s">
        <v>42</v>
      </c>
      <c r="C18" s="94"/>
      <c r="D18" s="94"/>
      <c r="E18" s="94"/>
      <c r="F18" s="94"/>
      <c r="G18" s="94"/>
      <c r="H18" s="34">
        <f>SUM(H17:H17)</f>
        <v>0</v>
      </c>
      <c r="I18" s="92"/>
    </row>
    <row r="19" spans="1:9" ht="25.05" customHeight="1">
      <c r="A19" s="92"/>
      <c r="B19" s="98" t="s">
        <v>49</v>
      </c>
      <c r="C19" s="26"/>
      <c r="D19" s="93"/>
      <c r="E19" s="93"/>
      <c r="F19" s="27"/>
      <c r="G19" s="28"/>
      <c r="H19" s="28">
        <f>F19*G19</f>
        <v>0</v>
      </c>
      <c r="I19" s="92"/>
    </row>
    <row r="20" spans="1:9" ht="25.05" customHeight="1">
      <c r="A20" s="92"/>
      <c r="B20" s="98"/>
      <c r="C20" s="26"/>
      <c r="D20" s="93"/>
      <c r="E20" s="93"/>
      <c r="F20" s="27"/>
      <c r="G20" s="28"/>
      <c r="H20" s="28"/>
      <c r="I20" s="92"/>
    </row>
    <row r="21" spans="1:9" ht="25.05" customHeight="1">
      <c r="A21" s="92"/>
      <c r="B21" s="94" t="s">
        <v>42</v>
      </c>
      <c r="C21" s="94"/>
      <c r="D21" s="94"/>
      <c r="E21" s="94"/>
      <c r="F21" s="94"/>
      <c r="G21" s="94"/>
      <c r="H21" s="34">
        <f>SUM(H19:H20)</f>
        <v>0</v>
      </c>
      <c r="I21" s="92"/>
    </row>
    <row r="22" spans="1:9" ht="25.05" customHeight="1">
      <c r="A22" s="92"/>
      <c r="B22" s="100" t="s">
        <v>45</v>
      </c>
      <c r="C22" s="30"/>
      <c r="D22" s="93"/>
      <c r="E22" s="93"/>
      <c r="F22" s="24"/>
      <c r="G22" s="31"/>
      <c r="H22" s="28">
        <f t="shared" ref="H22:H32" si="2">F22*G22</f>
        <v>0</v>
      </c>
      <c r="I22" s="92"/>
    </row>
    <row r="23" spans="1:9" ht="25.05" customHeight="1">
      <c r="A23" s="92"/>
      <c r="B23" s="100"/>
      <c r="C23" s="30"/>
      <c r="D23" s="93"/>
      <c r="E23" s="93"/>
      <c r="F23" s="24"/>
      <c r="G23" s="31"/>
      <c r="H23" s="28">
        <f t="shared" si="2"/>
        <v>0</v>
      </c>
      <c r="I23" s="92"/>
    </row>
    <row r="24" spans="1:9" ht="25.05" customHeight="1">
      <c r="A24" s="92"/>
      <c r="B24" s="94" t="s">
        <v>42</v>
      </c>
      <c r="C24" s="94"/>
      <c r="D24" s="94"/>
      <c r="E24" s="94"/>
      <c r="F24" s="94"/>
      <c r="G24" s="94"/>
      <c r="H24" s="34">
        <f>SUM(H22:H23)</f>
        <v>0</v>
      </c>
      <c r="I24" s="92"/>
    </row>
    <row r="25" spans="1:9" ht="25.05" customHeight="1">
      <c r="A25" s="92"/>
      <c r="B25" s="98" t="s">
        <v>50</v>
      </c>
      <c r="C25" s="29"/>
      <c r="D25" s="32"/>
      <c r="E25" s="32"/>
      <c r="F25" s="24"/>
      <c r="G25" s="25"/>
      <c r="H25" s="25">
        <f>F25*G25</f>
        <v>0</v>
      </c>
      <c r="I25" s="92"/>
    </row>
    <row r="26" spans="1:9" ht="25.05" customHeight="1">
      <c r="A26" s="92"/>
      <c r="B26" s="98"/>
      <c r="C26" s="29"/>
      <c r="D26" s="32"/>
      <c r="E26" s="32"/>
      <c r="F26" s="24"/>
      <c r="G26" s="25"/>
      <c r="H26" s="25"/>
      <c r="I26" s="92"/>
    </row>
    <row r="27" spans="1:9" ht="25.05" customHeight="1">
      <c r="A27" s="92"/>
      <c r="B27" s="94" t="s">
        <v>42</v>
      </c>
      <c r="C27" s="94"/>
      <c r="D27" s="94"/>
      <c r="E27" s="94"/>
      <c r="F27" s="94"/>
      <c r="G27" s="94"/>
      <c r="H27" s="34">
        <f>SUM(H23)</f>
        <v>0</v>
      </c>
      <c r="I27" s="92"/>
    </row>
    <row r="28" spans="1:9" ht="25.05" customHeight="1">
      <c r="A28" s="92"/>
      <c r="B28" s="98" t="s">
        <v>51</v>
      </c>
      <c r="C28" s="33"/>
      <c r="D28" s="93"/>
      <c r="E28" s="93"/>
      <c r="F28" s="24"/>
      <c r="G28" s="25"/>
      <c r="H28" s="25">
        <f t="shared" ref="H28:H29" si="3">F28*G28</f>
        <v>0</v>
      </c>
      <c r="I28" s="92"/>
    </row>
    <row r="29" spans="1:9" ht="25.05" customHeight="1">
      <c r="A29" s="92"/>
      <c r="B29" s="98"/>
      <c r="C29" s="33"/>
      <c r="D29" s="93"/>
      <c r="E29" s="93"/>
      <c r="F29" s="24"/>
      <c r="G29" s="25"/>
      <c r="H29" s="25">
        <f t="shared" si="3"/>
        <v>0</v>
      </c>
      <c r="I29" s="92"/>
    </row>
    <row r="30" spans="1:9" ht="25.05" customHeight="1">
      <c r="A30" s="92"/>
      <c r="B30" s="94" t="s">
        <v>42</v>
      </c>
      <c r="C30" s="94"/>
      <c r="D30" s="94"/>
      <c r="E30" s="94"/>
      <c r="F30" s="94"/>
      <c r="G30" s="94"/>
      <c r="H30" s="34">
        <f>SUM(H25)</f>
        <v>0</v>
      </c>
      <c r="I30" s="92"/>
    </row>
    <row r="31" spans="1:9" ht="25.05" customHeight="1">
      <c r="A31" s="92"/>
      <c r="B31" s="98" t="s">
        <v>52</v>
      </c>
      <c r="C31" s="33"/>
      <c r="D31" s="93"/>
      <c r="E31" s="93"/>
      <c r="F31" s="24"/>
      <c r="G31" s="25"/>
      <c r="H31" s="25">
        <f t="shared" ref="H31" si="4">F31*G31</f>
        <v>0</v>
      </c>
      <c r="I31" s="92"/>
    </row>
    <row r="32" spans="1:9" ht="25.05" customHeight="1">
      <c r="A32" s="92"/>
      <c r="B32" s="98"/>
      <c r="C32" s="33"/>
      <c r="D32" s="93"/>
      <c r="E32" s="93"/>
      <c r="F32" s="24"/>
      <c r="G32" s="25"/>
      <c r="H32" s="25">
        <f t="shared" si="2"/>
        <v>0</v>
      </c>
      <c r="I32" s="92"/>
    </row>
    <row r="33" spans="1:9" ht="25.05" customHeight="1">
      <c r="A33" s="92"/>
      <c r="B33" s="94" t="s">
        <v>42</v>
      </c>
      <c r="C33" s="94"/>
      <c r="D33" s="94"/>
      <c r="E33" s="94"/>
      <c r="F33" s="94"/>
      <c r="G33" s="94"/>
      <c r="H33" s="34">
        <f>SUM(H32)</f>
        <v>0</v>
      </c>
      <c r="I33" s="92"/>
    </row>
    <row r="34" spans="1:9" ht="25.05" customHeight="1">
      <c r="A34" s="92"/>
      <c r="B34" s="36" t="s">
        <v>46</v>
      </c>
      <c r="C34" s="95">
        <f>H8+H11+H15+H18+H21+H24+H30+H33</f>
        <v>45762378</v>
      </c>
      <c r="D34" s="95"/>
      <c r="E34" s="95"/>
      <c r="F34" s="95"/>
      <c r="G34" s="95"/>
      <c r="H34" s="95"/>
      <c r="I34" s="92"/>
    </row>
    <row r="35" spans="1:9" ht="10.050000000000001" customHeight="1">
      <c r="A35" s="92"/>
      <c r="I35" s="92"/>
    </row>
  </sheetData>
  <mergeCells count="42">
    <mergeCell ref="B4:B7"/>
    <mergeCell ref="B8:G8"/>
    <mergeCell ref="B9:B10"/>
    <mergeCell ref="B11:G11"/>
    <mergeCell ref="B12:B14"/>
    <mergeCell ref="D10:E10"/>
    <mergeCell ref="D12:E12"/>
    <mergeCell ref="D14:E14"/>
    <mergeCell ref="D9:E9"/>
    <mergeCell ref="D6:E6"/>
    <mergeCell ref="D13:E13"/>
    <mergeCell ref="B31:B32"/>
    <mergeCell ref="B15:G15"/>
    <mergeCell ref="B16:B17"/>
    <mergeCell ref="B18:G18"/>
    <mergeCell ref="B19:B20"/>
    <mergeCell ref="B21:G21"/>
    <mergeCell ref="B22:B23"/>
    <mergeCell ref="D16:E16"/>
    <mergeCell ref="D17:E17"/>
    <mergeCell ref="D19:E19"/>
    <mergeCell ref="D20:E20"/>
    <mergeCell ref="B24:G24"/>
    <mergeCell ref="B25:B26"/>
    <mergeCell ref="B27:G27"/>
    <mergeCell ref="B28:B29"/>
    <mergeCell ref="A1:A35"/>
    <mergeCell ref="I1:I35"/>
    <mergeCell ref="D22:E22"/>
    <mergeCell ref="D23:E23"/>
    <mergeCell ref="D28:E28"/>
    <mergeCell ref="D29:E29"/>
    <mergeCell ref="D31:E31"/>
    <mergeCell ref="D32:E32"/>
    <mergeCell ref="B33:G33"/>
    <mergeCell ref="C34:H34"/>
    <mergeCell ref="B1:H2"/>
    <mergeCell ref="D3:E3"/>
    <mergeCell ref="D4:E4"/>
    <mergeCell ref="D5:E5"/>
    <mergeCell ref="D7:E7"/>
    <mergeCell ref="B30:G30"/>
  </mergeCells>
  <phoneticPr fontId="5" type="noConversion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showWhiteSpace="0" view="pageBreakPreview" topLeftCell="A22" zoomScale="85" zoomScaleNormal="100" zoomScaleSheetLayoutView="85" workbookViewId="0">
      <selection activeCell="K41" sqref="K41"/>
    </sheetView>
  </sheetViews>
  <sheetFormatPr defaultRowHeight="17.399999999999999"/>
  <sheetData>
    <row r="1" spans="1:9">
      <c r="A1" s="103" t="s">
        <v>60</v>
      </c>
      <c r="B1" s="103"/>
      <c r="C1" s="103"/>
      <c r="D1" s="103"/>
      <c r="E1" s="103"/>
      <c r="F1" s="103"/>
      <c r="G1" s="103"/>
      <c r="H1" s="103"/>
      <c r="I1" s="103"/>
    </row>
    <row r="2" spans="1:9">
      <c r="A2" s="103"/>
      <c r="B2" s="103"/>
      <c r="C2" s="103"/>
      <c r="D2" s="103"/>
      <c r="E2" s="103"/>
      <c r="F2" s="103"/>
      <c r="G2" s="103"/>
      <c r="H2" s="103"/>
      <c r="I2" s="103"/>
    </row>
    <row r="33" spans="1:9">
      <c r="A33" s="103" t="s">
        <v>59</v>
      </c>
      <c r="B33" s="103"/>
      <c r="C33" s="103"/>
      <c r="D33" s="103"/>
      <c r="E33" s="103"/>
      <c r="F33" s="103"/>
      <c r="G33" s="103"/>
      <c r="H33" s="103"/>
      <c r="I33" s="103"/>
    </row>
    <row r="34" spans="1:9">
      <c r="A34" s="103"/>
      <c r="B34" s="103"/>
      <c r="C34" s="103"/>
      <c r="D34" s="103"/>
      <c r="E34" s="103"/>
      <c r="F34" s="103"/>
      <c r="G34" s="103"/>
      <c r="H34" s="103"/>
      <c r="I34" s="103"/>
    </row>
  </sheetData>
  <mergeCells count="2">
    <mergeCell ref="A1:I2"/>
    <mergeCell ref="A33:I34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4"/>
  <sheetViews>
    <sheetView showWhiteSpace="0" view="pageBreakPreview" zoomScale="80" zoomScaleNormal="100" zoomScaleSheetLayoutView="80" workbookViewId="0">
      <selection activeCell="A14" sqref="A14:I15"/>
    </sheetView>
  </sheetViews>
  <sheetFormatPr defaultRowHeight="17.399999999999999"/>
  <sheetData>
    <row r="1" spans="1:9">
      <c r="A1" s="103" t="s">
        <v>75</v>
      </c>
      <c r="B1" s="103"/>
      <c r="C1" s="103"/>
      <c r="D1" s="103"/>
      <c r="E1" s="103"/>
      <c r="F1" s="103"/>
      <c r="G1" s="103"/>
      <c r="H1" s="103"/>
      <c r="I1" s="103"/>
    </row>
    <row r="2" spans="1:9">
      <c r="A2" s="103"/>
      <c r="B2" s="103"/>
      <c r="C2" s="103"/>
      <c r="D2" s="103"/>
      <c r="E2" s="103"/>
      <c r="F2" s="103"/>
      <c r="G2" s="103"/>
      <c r="H2" s="103"/>
      <c r="I2" s="103"/>
    </row>
    <row r="14" spans="1:9">
      <c r="A14" s="103" t="s">
        <v>76</v>
      </c>
      <c r="B14" s="103"/>
      <c r="C14" s="103"/>
      <c r="D14" s="103"/>
      <c r="E14" s="103"/>
      <c r="F14" s="103"/>
      <c r="G14" s="103"/>
      <c r="H14" s="103"/>
      <c r="I14" s="103"/>
    </row>
    <row r="15" spans="1:9">
      <c r="A15" s="103"/>
      <c r="B15" s="103"/>
      <c r="C15" s="103"/>
      <c r="D15" s="103"/>
      <c r="E15" s="103"/>
      <c r="F15" s="103"/>
      <c r="G15" s="103"/>
      <c r="H15" s="103"/>
      <c r="I15" s="103"/>
    </row>
    <row r="27" spans="1:9">
      <c r="A27" s="103"/>
      <c r="B27" s="103"/>
      <c r="C27" s="103"/>
      <c r="D27" s="103"/>
      <c r="E27" s="103"/>
      <c r="F27" s="103"/>
      <c r="G27" s="103"/>
      <c r="H27" s="103"/>
      <c r="I27" s="103"/>
    </row>
    <row r="28" spans="1:9">
      <c r="A28" s="103"/>
      <c r="B28" s="103"/>
      <c r="C28" s="103"/>
      <c r="D28" s="103"/>
      <c r="E28" s="103"/>
      <c r="F28" s="103"/>
      <c r="G28" s="103"/>
      <c r="H28" s="103"/>
      <c r="I28" s="103"/>
    </row>
    <row r="40" spans="1:9">
      <c r="A40" s="103"/>
      <c r="B40" s="103"/>
      <c r="C40" s="103"/>
      <c r="D40" s="103"/>
      <c r="E40" s="103"/>
      <c r="F40" s="103"/>
      <c r="G40" s="103"/>
      <c r="H40" s="103"/>
      <c r="I40" s="103"/>
    </row>
    <row r="41" spans="1:9">
      <c r="A41" s="103"/>
      <c r="B41" s="103"/>
      <c r="C41" s="103"/>
      <c r="D41" s="103"/>
      <c r="E41" s="103"/>
      <c r="F41" s="103"/>
      <c r="G41" s="103"/>
      <c r="H41" s="103"/>
      <c r="I41" s="103"/>
    </row>
    <row r="53" spans="1:9">
      <c r="A53" s="103" t="s">
        <v>70</v>
      </c>
      <c r="B53" s="103"/>
      <c r="C53" s="103"/>
      <c r="D53" s="103"/>
      <c r="E53" s="103"/>
      <c r="F53" s="103"/>
      <c r="G53" s="103"/>
      <c r="H53" s="103"/>
      <c r="I53" s="103"/>
    </row>
    <row r="54" spans="1:9">
      <c r="A54" s="103"/>
      <c r="B54" s="103"/>
      <c r="C54" s="103"/>
      <c r="D54" s="103"/>
      <c r="E54" s="103"/>
      <c r="F54" s="103"/>
      <c r="G54" s="103"/>
      <c r="H54" s="103"/>
      <c r="I54" s="103"/>
    </row>
  </sheetData>
  <mergeCells count="5">
    <mergeCell ref="A1:I2"/>
    <mergeCell ref="A53:I54"/>
    <mergeCell ref="A27:I28"/>
    <mergeCell ref="A14:I15"/>
    <mergeCell ref="A40:I41"/>
  </mergeCells>
  <phoneticPr fontId="5" type="noConversion"/>
  <pageMargins left="0.7" right="0.7" top="0.75" bottom="0.75" header="0.3" footer="0.3"/>
  <pageSetup paperSize="9" scale="84" orientation="portrait" r:id="rId1"/>
  <rowBreaks count="1" manualBreakCount="1">
    <brk id="39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"/>
  <sheetViews>
    <sheetView showGridLines="0" view="pageBreakPreview" zoomScale="60" zoomScaleNormal="70" zoomScalePageLayoutView="55" workbookViewId="0">
      <selection activeCell="C6" sqref="C6:E6"/>
    </sheetView>
  </sheetViews>
  <sheetFormatPr defaultRowHeight="17.399999999999999"/>
  <cols>
    <col min="1" max="1" width="1.69921875" customWidth="1"/>
    <col min="2" max="2" width="9.69921875" customWidth="1"/>
    <col min="3" max="3" width="25.69921875" customWidth="1"/>
    <col min="4" max="4" width="9.69921875" customWidth="1"/>
    <col min="5" max="5" width="25.69921875" customWidth="1"/>
    <col min="6" max="6" width="9.69921875" customWidth="1"/>
    <col min="7" max="7" width="25.69921875" customWidth="1"/>
    <col min="8" max="8" width="9.69921875" customWidth="1"/>
    <col min="9" max="9" width="25.69921875" customWidth="1"/>
    <col min="10" max="10" width="1.69921875" customWidth="1"/>
  </cols>
  <sheetData>
    <row r="1" spans="1:10" ht="30" customHeight="1">
      <c r="A1" s="107" t="s">
        <v>53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30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</row>
    <row r="3" spans="1:10" ht="300" customHeight="1">
      <c r="B3" s="109"/>
      <c r="C3" s="109"/>
      <c r="D3" s="109"/>
      <c r="E3" s="109"/>
      <c r="F3" s="109"/>
      <c r="G3" s="109"/>
      <c r="H3" s="109"/>
      <c r="I3" s="109"/>
    </row>
    <row r="4" spans="1:10" ht="30" customHeight="1">
      <c r="B4" s="43" t="s">
        <v>54</v>
      </c>
      <c r="C4" s="41"/>
      <c r="D4" s="43" t="s">
        <v>55</v>
      </c>
      <c r="E4" s="41"/>
      <c r="F4" s="43" t="s">
        <v>54</v>
      </c>
      <c r="G4" s="41"/>
      <c r="H4" s="43" t="s">
        <v>55</v>
      </c>
      <c r="I4" s="41"/>
    </row>
    <row r="5" spans="1:10" ht="30" customHeight="1">
      <c r="B5" s="43" t="s">
        <v>58</v>
      </c>
      <c r="C5" s="52"/>
      <c r="D5" s="43" t="s">
        <v>57</v>
      </c>
      <c r="E5" s="42"/>
      <c r="F5" s="43" t="s">
        <v>58</v>
      </c>
      <c r="G5" s="52"/>
      <c r="H5" s="43" t="s">
        <v>57</v>
      </c>
      <c r="I5" s="42"/>
    </row>
    <row r="6" spans="1:10" ht="30" customHeight="1">
      <c r="B6" s="43" t="s">
        <v>56</v>
      </c>
      <c r="C6" s="110"/>
      <c r="D6" s="111"/>
      <c r="E6" s="112"/>
      <c r="F6" s="43" t="s">
        <v>56</v>
      </c>
      <c r="G6" s="110"/>
      <c r="H6" s="111"/>
      <c r="I6" s="112"/>
    </row>
    <row r="7" spans="1:10" ht="300" customHeight="1">
      <c r="B7" s="104"/>
      <c r="C7" s="105"/>
      <c r="D7" s="105"/>
      <c r="E7" s="106"/>
      <c r="F7" s="104"/>
      <c r="G7" s="105"/>
      <c r="H7" s="105"/>
      <c r="I7" s="106"/>
    </row>
    <row r="8" spans="1:10" ht="30" customHeight="1">
      <c r="B8" s="43" t="s">
        <v>54</v>
      </c>
      <c r="C8" s="41"/>
      <c r="D8" s="43" t="s">
        <v>55</v>
      </c>
      <c r="E8" s="41"/>
      <c r="F8" s="43" t="s">
        <v>54</v>
      </c>
      <c r="G8" s="41"/>
      <c r="H8" s="43" t="s">
        <v>55</v>
      </c>
      <c r="I8" s="41"/>
    </row>
    <row r="9" spans="1:10" ht="30" customHeight="1">
      <c r="B9" s="43" t="s">
        <v>58</v>
      </c>
      <c r="C9" s="52"/>
      <c r="D9" s="43" t="s">
        <v>57</v>
      </c>
      <c r="E9" s="42"/>
      <c r="F9" s="43" t="s">
        <v>58</v>
      </c>
      <c r="G9" s="52"/>
      <c r="H9" s="43" t="s">
        <v>57</v>
      </c>
      <c r="I9" s="42"/>
    </row>
    <row r="10" spans="1:10" ht="30" customHeight="1">
      <c r="B10" s="43" t="s">
        <v>56</v>
      </c>
      <c r="C10" s="110"/>
      <c r="D10" s="111"/>
      <c r="E10" s="112"/>
      <c r="F10" s="43" t="s">
        <v>56</v>
      </c>
      <c r="G10" s="110"/>
      <c r="H10" s="111"/>
      <c r="I10" s="112"/>
    </row>
    <row r="11" spans="1:10" ht="300" customHeight="1">
      <c r="B11" s="113"/>
      <c r="C11" s="113"/>
      <c r="D11" s="113"/>
      <c r="E11" s="113"/>
      <c r="F11" s="113"/>
      <c r="G11" s="113"/>
      <c r="H11" s="113"/>
      <c r="I11" s="113"/>
    </row>
    <row r="12" spans="1:10" ht="52.2" customHeight="1">
      <c r="B12" s="43" t="s">
        <v>54</v>
      </c>
      <c r="C12" s="41"/>
      <c r="D12" s="43" t="s">
        <v>55</v>
      </c>
      <c r="E12" s="53"/>
      <c r="F12" s="43" t="s">
        <v>54</v>
      </c>
      <c r="G12" s="41"/>
      <c r="H12" s="43" t="s">
        <v>55</v>
      </c>
      <c r="I12" s="53"/>
    </row>
    <row r="13" spans="1:10" ht="30" customHeight="1">
      <c r="B13" s="43" t="s">
        <v>58</v>
      </c>
      <c r="C13" s="52"/>
      <c r="D13" s="43" t="s">
        <v>57</v>
      </c>
      <c r="E13" s="42"/>
      <c r="F13" s="43" t="s">
        <v>58</v>
      </c>
      <c r="G13" s="52"/>
      <c r="H13" s="43" t="s">
        <v>57</v>
      </c>
      <c r="I13" s="42"/>
    </row>
    <row r="14" spans="1:10" ht="30" customHeight="1">
      <c r="B14" s="43" t="s">
        <v>56</v>
      </c>
      <c r="C14" s="110"/>
      <c r="D14" s="111"/>
      <c r="E14" s="112"/>
      <c r="F14" s="43" t="s">
        <v>56</v>
      </c>
      <c r="G14" s="110"/>
      <c r="H14" s="111"/>
      <c r="I14" s="112"/>
    </row>
    <row r="15" spans="1:10" ht="300" customHeight="1">
      <c r="B15" s="108" t="s">
        <v>78</v>
      </c>
      <c r="C15" s="108"/>
      <c r="D15" s="108"/>
      <c r="E15" s="108"/>
      <c r="F15" s="108" t="s">
        <v>78</v>
      </c>
      <c r="G15" s="108"/>
      <c r="H15" s="108"/>
      <c r="I15" s="108"/>
    </row>
    <row r="16" spans="1:10" ht="30" customHeight="1">
      <c r="B16" s="43" t="s">
        <v>54</v>
      </c>
      <c r="C16" s="41"/>
      <c r="D16" s="43" t="s">
        <v>55</v>
      </c>
      <c r="E16" s="41"/>
      <c r="F16" s="43" t="s">
        <v>54</v>
      </c>
      <c r="G16" s="41"/>
      <c r="H16" s="43" t="s">
        <v>55</v>
      </c>
      <c r="I16" s="41"/>
    </row>
    <row r="17" spans="2:9" ht="30" customHeight="1">
      <c r="B17" s="43" t="s">
        <v>58</v>
      </c>
      <c r="C17" s="41"/>
      <c r="D17" s="43" t="s">
        <v>57</v>
      </c>
      <c r="E17" s="42"/>
      <c r="F17" s="43" t="s">
        <v>58</v>
      </c>
      <c r="G17" s="41"/>
      <c r="H17" s="43" t="s">
        <v>57</v>
      </c>
      <c r="I17" s="42"/>
    </row>
    <row r="18" spans="2:9" ht="30" customHeight="1">
      <c r="B18" s="43" t="s">
        <v>56</v>
      </c>
      <c r="C18" s="110"/>
      <c r="D18" s="111"/>
      <c r="E18" s="112"/>
      <c r="F18" s="43" t="s">
        <v>56</v>
      </c>
      <c r="G18" s="110"/>
      <c r="H18" s="111"/>
      <c r="I18" s="112"/>
    </row>
    <row r="19" spans="2:9" ht="10.050000000000001" customHeight="1"/>
  </sheetData>
  <mergeCells count="17">
    <mergeCell ref="C18:E18"/>
    <mergeCell ref="G18:I18"/>
    <mergeCell ref="C10:E10"/>
    <mergeCell ref="G10:I10"/>
    <mergeCell ref="B11:E11"/>
    <mergeCell ref="F11:I11"/>
    <mergeCell ref="C14:E14"/>
    <mergeCell ref="G14:I14"/>
    <mergeCell ref="B7:E7"/>
    <mergeCell ref="F7:I7"/>
    <mergeCell ref="A1:J2"/>
    <mergeCell ref="B15:E15"/>
    <mergeCell ref="F15:I15"/>
    <mergeCell ref="B3:E3"/>
    <mergeCell ref="F3:I3"/>
    <mergeCell ref="C6:E6"/>
    <mergeCell ref="G6:I6"/>
  </mergeCells>
  <phoneticPr fontId="5" type="noConversion"/>
  <pageMargins left="0.7" right="0.7" top="0.75" bottom="0.75" header="0.3" footer="0.3"/>
  <pageSetup paperSize="9" scale="55" orientation="portrait" r:id="rId1"/>
  <rowBreaks count="1" manualBreakCount="1">
    <brk id="1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갑지</vt:lpstr>
      <vt:lpstr>을지</vt:lpstr>
      <vt:lpstr>증빙자료</vt:lpstr>
      <vt:lpstr>세금계산서</vt:lpstr>
      <vt:lpstr>사진대지</vt:lpstr>
      <vt:lpstr>갑지!Print_Area</vt:lpstr>
      <vt:lpstr>사진대지!Print_Area</vt:lpstr>
      <vt:lpstr>세금계산서!Print_Area</vt:lpstr>
      <vt:lpstr>을지!Print_Area</vt:lpstr>
      <vt:lpstr>증빙자료!Print_Area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박혜진(환경안전2파트/사원/-)</dc:creator>
  <cp:lastModifiedBy>강재승(환경안전 2파트/수석/-)</cp:lastModifiedBy>
  <cp:lastPrinted>2024-07-21T09:22:58Z</cp:lastPrinted>
  <dcterms:created xsi:type="dcterms:W3CDTF">2024-07-21T08:49:48Z</dcterms:created>
  <dcterms:modified xsi:type="dcterms:W3CDTF">2025-02-24T07:32:17Z</dcterms:modified>
</cp:coreProperties>
</file>