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T:\24년 SDC IT STK 총 자료\안전감시단 기성\산업안전보건관리비\"/>
    </mc:Choice>
  </mc:AlternateContent>
  <xr:revisionPtr revIDLastSave="0" documentId="13_ncr:1_{A082EC5A-8A18-40A8-BE6B-E8BF9F7BA60C}" xr6:coauthVersionLast="36" xr6:coauthVersionMax="36" xr10:uidLastSave="{00000000-0000-0000-0000-000000000000}"/>
  <bookViews>
    <workbookView xWindow="0" yWindow="0" windowWidth="17256" windowHeight="6456" xr2:uid="{00000000-000D-0000-FFFF-FFFF00000000}"/>
  </bookViews>
  <sheets>
    <sheet name="갑지" sheetId="1" r:id="rId1"/>
    <sheet name="을지" sheetId="2" r:id="rId2"/>
    <sheet name="증빙자료" sheetId="4" r:id="rId3"/>
    <sheet name="세금계산서" sheetId="5" r:id="rId4"/>
    <sheet name="사진대지" sheetId="3" r:id="rId5"/>
  </sheets>
  <definedNames>
    <definedName name="_xlnm.Print_Area" localSheetId="0">갑지!$A$1:$I$25</definedName>
    <definedName name="_xlnm.Print_Area" localSheetId="4">사진대지!$A$1:$J$19</definedName>
    <definedName name="_xlnm.Print_Area" localSheetId="3">세금계산서!$A$1:$I$77</definedName>
    <definedName name="_xlnm.Print_Area" localSheetId="1">을지!$A$1:$I$37</definedName>
    <definedName name="_xlnm.Print_Area" localSheetId="2">증빙자료!$A$1:$I$43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4" i="2" l="1"/>
  <c r="F18" i="1" l="1"/>
  <c r="H21" i="2" l="1"/>
  <c r="P18" i="1" l="1"/>
  <c r="H9" i="2" l="1"/>
  <c r="O18" i="1" l="1"/>
  <c r="N18" i="1"/>
  <c r="M18" i="1"/>
  <c r="L18" i="1"/>
  <c r="K18" i="1"/>
  <c r="H7" i="2" l="1"/>
  <c r="H6" i="2"/>
  <c r="H34" i="2" l="1"/>
  <c r="H35" i="2" s="1"/>
  <c r="H33" i="2"/>
  <c r="H31" i="2"/>
  <c r="H30" i="2"/>
  <c r="H27" i="2"/>
  <c r="H32" i="2" s="1"/>
  <c r="H25" i="2"/>
  <c r="H29" i="2" s="1"/>
  <c r="H24" i="2"/>
  <c r="H19" i="2"/>
  <c r="H20" i="2" s="1"/>
  <c r="H18" i="2"/>
  <c r="H12" i="2"/>
  <c r="H13" i="2"/>
  <c r="G10" i="1" s="1"/>
  <c r="H10" i="1" s="1"/>
  <c r="H8" i="2"/>
  <c r="H5" i="2"/>
  <c r="H4" i="2"/>
  <c r="D18" i="1"/>
  <c r="H23" i="2" l="1"/>
  <c r="H17" i="2"/>
  <c r="H26" i="2"/>
  <c r="H10" i="2"/>
  <c r="H12" i="1"/>
  <c r="H14" i="1"/>
  <c r="H16" i="1"/>
  <c r="H15" i="1"/>
  <c r="H17" i="1"/>
  <c r="I10" i="1"/>
  <c r="G11" i="1" l="1"/>
  <c r="H11" i="1" s="1"/>
  <c r="G9" i="1"/>
  <c r="H9" i="1" s="1"/>
  <c r="G13" i="1"/>
  <c r="H13" i="1" s="1"/>
  <c r="C36" i="2"/>
  <c r="H18" i="1" l="1"/>
  <c r="L3" i="1" s="1"/>
  <c r="G18" i="1"/>
</calcChain>
</file>

<file path=xl/sharedStrings.xml><?xml version="1.0" encoding="utf-8"?>
<sst xmlns="http://schemas.openxmlformats.org/spreadsheetml/2006/main" count="140" uniqueCount="90">
  <si>
    <t>건설업체명</t>
  </si>
  <si>
    <t>SFA</t>
    <phoneticPr fontId="3" type="noConversion"/>
  </si>
  <si>
    <t>공   사   명</t>
    <phoneticPr fontId="3" type="noConversion"/>
  </si>
  <si>
    <t>SDC 8.6G IT 연결물류 신규</t>
    <phoneticPr fontId="9" type="noConversion"/>
  </si>
  <si>
    <t>소   재   지</t>
    <phoneticPr fontId="3" type="noConversion"/>
  </si>
  <si>
    <t>충남 아산시 탕정면 삼성로181</t>
    <phoneticPr fontId="9" type="noConversion"/>
  </si>
  <si>
    <t>대   표   자</t>
    <phoneticPr fontId="3" type="noConversion"/>
  </si>
  <si>
    <t>김 영 민</t>
    <phoneticPr fontId="9" type="noConversion"/>
  </si>
  <si>
    <t>공 사 금 액</t>
    <phoneticPr fontId="3" type="noConversion"/>
  </si>
  <si>
    <t>공 사 기 간</t>
    <phoneticPr fontId="3" type="noConversion"/>
  </si>
  <si>
    <t>계상
안전관리비</t>
    <phoneticPr fontId="3" type="noConversion"/>
  </si>
  <si>
    <t>항     목</t>
  </si>
  <si>
    <t>계획금액</t>
    <phoneticPr fontId="3" type="noConversion"/>
  </si>
  <si>
    <t>기사용금액</t>
    <phoneticPr fontId="3" type="noConversion"/>
  </si>
  <si>
    <t>금월사용금액</t>
    <phoneticPr fontId="3" type="noConversion"/>
  </si>
  <si>
    <t>총누계금액</t>
    <phoneticPr fontId="3" type="noConversion"/>
  </si>
  <si>
    <t>1. 안전·보건관리자 임금 등</t>
    <phoneticPr fontId="3" type="noConversion"/>
  </si>
  <si>
    <t>2. 안전시설비 등</t>
    <phoneticPr fontId="3" type="noConversion"/>
  </si>
  <si>
    <t>3. 보호구 등</t>
    <phoneticPr fontId="3" type="noConversion"/>
  </si>
  <si>
    <t>4. 안전보건진단비 등</t>
    <phoneticPr fontId="3" type="noConversion"/>
  </si>
  <si>
    <t>5. 안전보건교육비 등</t>
    <phoneticPr fontId="3" type="noConversion"/>
  </si>
  <si>
    <t>6. 근로자 건강장해예방비 등</t>
    <phoneticPr fontId="3" type="noConversion"/>
  </si>
  <si>
    <t>7. 건설재해예방
　전문지도기관 기술지도비</t>
    <phoneticPr fontId="3" type="noConversion"/>
  </si>
  <si>
    <t>8. 본사 전담조직 
　근로자 임금 등</t>
    <phoneticPr fontId="3" type="noConversion"/>
  </si>
  <si>
    <t>9. 위험성평가 등에 따른 
　소요비용</t>
    <phoneticPr fontId="3" type="noConversion"/>
  </si>
  <si>
    <t>계</t>
  </si>
  <si>
    <t>작 성 자      소 속</t>
    <phoneticPr fontId="9" type="noConversion"/>
  </si>
  <si>
    <t>SFA</t>
    <phoneticPr fontId="9" type="noConversion"/>
  </si>
  <si>
    <t xml:space="preserve"> 직 책   안전관리자   성 명</t>
    <phoneticPr fontId="9" type="noConversion"/>
  </si>
  <si>
    <t>(서명)</t>
    <phoneticPr fontId="9" type="noConversion"/>
  </si>
  <si>
    <t>확 인 자      소 속</t>
    <phoneticPr fontId="9" type="noConversion"/>
  </si>
  <si>
    <t xml:space="preserve"> 직 책     현장소장    성 명</t>
    <phoneticPr fontId="9" type="noConversion"/>
  </si>
  <si>
    <t xml:space="preserve"> </t>
    <phoneticPr fontId="5" type="noConversion"/>
  </si>
  <si>
    <t>「건설업 산업안전보건관리비 계상 및 사용기준」 제10조 제1항의 규정에 의하여 위와 같이 사용내역서를 작성하였습니다.</t>
    <phoneticPr fontId="14" type="noConversion"/>
  </si>
  <si>
    <t>항      목</t>
    <phoneticPr fontId="17" type="noConversion"/>
  </si>
  <si>
    <t>사용일자</t>
    <phoneticPr fontId="17" type="noConversion"/>
  </si>
  <si>
    <t>사 용 내 역</t>
    <phoneticPr fontId="17" type="noConversion"/>
  </si>
  <si>
    <t>수량</t>
    <phoneticPr fontId="17" type="noConversion"/>
  </si>
  <si>
    <t>단가</t>
    <phoneticPr fontId="17" type="noConversion"/>
  </si>
  <si>
    <t>금    액</t>
    <phoneticPr fontId="17" type="noConversion"/>
  </si>
  <si>
    <t>안전관리자 인건비(급여)</t>
    <phoneticPr fontId="9" type="noConversion"/>
  </si>
  <si>
    <t>안전관리자 인건비(출장수당)</t>
    <phoneticPr fontId="9" type="noConversion"/>
  </si>
  <si>
    <t>안전감시단 인건비(에드토)</t>
    <phoneticPr fontId="9" type="noConversion"/>
  </si>
  <si>
    <t>소          계</t>
    <phoneticPr fontId="17" type="noConversion"/>
  </si>
  <si>
    <t xml:space="preserve"> 2.안전시설비 등</t>
    <phoneticPr fontId="17" type="noConversion"/>
  </si>
  <si>
    <t>3. 보호구 등</t>
    <phoneticPr fontId="17" type="noConversion"/>
  </si>
  <si>
    <t>6. 근로자 
건강장해예방비 등</t>
    <phoneticPr fontId="17" type="noConversion"/>
  </si>
  <si>
    <t>총          계</t>
    <phoneticPr fontId="17" type="noConversion"/>
  </si>
  <si>
    <t>1. 안전·보건관리자
　임금 등</t>
    <phoneticPr fontId="17" type="noConversion"/>
  </si>
  <si>
    <t>4. 안전보건진단비
   등</t>
    <phoneticPr fontId="17" type="noConversion"/>
  </si>
  <si>
    <t>5. 안전보건교육비
   등</t>
    <phoneticPr fontId="17" type="noConversion"/>
  </si>
  <si>
    <t>7. 건설재해예방
   전문지도기관
   기술지도비</t>
    <phoneticPr fontId="17" type="noConversion"/>
  </si>
  <si>
    <t>8. 본사 전담조직 
   근로자 임금 등</t>
    <phoneticPr fontId="17" type="noConversion"/>
  </si>
  <si>
    <t>9. 위험성평가에
   따른 소요비용</t>
    <phoneticPr fontId="17" type="noConversion"/>
  </si>
  <si>
    <t>사진 대지</t>
    <phoneticPr fontId="9" type="noConversion"/>
  </si>
  <si>
    <t>공사명</t>
    <phoneticPr fontId="9" type="noConversion"/>
  </si>
  <si>
    <t>구 분</t>
    <phoneticPr fontId="9" type="noConversion"/>
  </si>
  <si>
    <t>내 용</t>
    <phoneticPr fontId="9" type="noConversion"/>
  </si>
  <si>
    <t>수 량</t>
    <phoneticPr fontId="9" type="noConversion"/>
  </si>
  <si>
    <t>일 자</t>
    <phoneticPr fontId="9" type="noConversion"/>
  </si>
  <si>
    <t>안전관리자 인건비(출장수당)</t>
    <phoneticPr fontId="5" type="noConversion"/>
  </si>
  <si>
    <t>안전관리자 인건비(급여)</t>
    <phoneticPr fontId="5" type="noConversion"/>
  </si>
  <si>
    <t>산안비 사용율</t>
    <phoneticPr fontId="5" type="noConversion"/>
  </si>
  <si>
    <t>공정율</t>
    <phoneticPr fontId="9" type="noConversion"/>
  </si>
  <si>
    <t>3월</t>
    <phoneticPr fontId="5" type="noConversion"/>
  </si>
  <si>
    <t>총 금액</t>
    <phoneticPr fontId="5" type="noConversion"/>
  </si>
  <si>
    <t>구분</t>
    <phoneticPr fontId="5" type="noConversion"/>
  </si>
  <si>
    <t>안전감시단 인건비(에스알씨)</t>
    <phoneticPr fontId="9" type="noConversion"/>
  </si>
  <si>
    <t>안전감시단 인건비(포트세이프티)</t>
    <phoneticPr fontId="9" type="noConversion"/>
  </si>
  <si>
    <t>4월</t>
    <phoneticPr fontId="5" type="noConversion"/>
  </si>
  <si>
    <t>5월</t>
    <phoneticPr fontId="5" type="noConversion"/>
  </si>
  <si>
    <t>안전시설비 및 보호구</t>
    <phoneticPr fontId="5" type="noConversion"/>
  </si>
  <si>
    <t>6월</t>
    <phoneticPr fontId="5" type="noConversion"/>
  </si>
  <si>
    <t>2월</t>
    <phoneticPr fontId="5" type="noConversion"/>
  </si>
  <si>
    <t>안전감시단 인건비(케이지안전)</t>
    <phoneticPr fontId="9" type="noConversion"/>
  </si>
  <si>
    <t>2023.12.05 ~ 2024.12.31</t>
    <phoneticPr fontId="9" type="noConversion"/>
  </si>
  <si>
    <t>강재승</t>
    <phoneticPr fontId="9" type="noConversion"/>
  </si>
  <si>
    <t>김기훈</t>
    <phoneticPr fontId="9" type="noConversion"/>
  </si>
  <si>
    <t>안전감시단 인건비(에스알씨)</t>
    <phoneticPr fontId="5" type="noConversion"/>
  </si>
  <si>
    <t>안전감시단 인건비(에드토)</t>
    <phoneticPr fontId="5" type="noConversion"/>
  </si>
  <si>
    <t>안전감시단 인건비(케이지안전)</t>
    <phoneticPr fontId="5" type="noConversion"/>
  </si>
  <si>
    <t>안전감시단 인건비(포트세이프티)</t>
    <phoneticPr fontId="5" type="noConversion"/>
  </si>
  <si>
    <t>1(식)</t>
    <phoneticPr fontId="5" type="noConversion"/>
  </si>
  <si>
    <t>내용 없음</t>
    <phoneticPr fontId="5" type="noConversion"/>
  </si>
  <si>
    <t>7월</t>
    <phoneticPr fontId="5" type="noConversion"/>
  </si>
  <si>
    <t>8월</t>
    <phoneticPr fontId="5" type="noConversion"/>
  </si>
  <si>
    <t>9월</t>
    <phoneticPr fontId="5" type="noConversion"/>
  </si>
  <si>
    <r>
      <t>(</t>
    </r>
    <r>
      <rPr>
        <b/>
        <sz val="18"/>
        <color indexed="12"/>
        <rFont val="맑은 고딕"/>
        <family val="3"/>
        <charset val="129"/>
      </rPr>
      <t>2024년 10월</t>
    </r>
    <r>
      <rPr>
        <b/>
        <sz val="18"/>
        <rFont val="맑은 고딕"/>
        <family val="3"/>
        <charset val="129"/>
      </rPr>
      <t>) 산업안전보건관리비 사용내역서</t>
    </r>
    <phoneticPr fontId="9" type="noConversion"/>
  </si>
  <si>
    <r>
      <t>(</t>
    </r>
    <r>
      <rPr>
        <b/>
        <sz val="18"/>
        <color indexed="12"/>
        <rFont val="맑은 고딕"/>
        <family val="3"/>
        <charset val="129"/>
      </rPr>
      <t>2024년 10월</t>
    </r>
    <r>
      <rPr>
        <b/>
        <sz val="18"/>
        <rFont val="맑은 고딕"/>
        <family val="3"/>
        <charset val="129"/>
      </rPr>
      <t>) 항목별 사용내역서</t>
    </r>
    <phoneticPr fontId="17" type="noConversion"/>
  </si>
  <si>
    <t>10월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</si>
</sst>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76" formatCode="_ * #,##0_ ;_ * \-#,##0_ ;_ * &quot;-&quot;_ ;_ @_ "/>
    <numFmt numFmtId="177" formatCode="yyyy&quot;년&quot;\ \ \ mm&quot;월&quot;\ \ \ dd&quot;일&quot;"/>
    <numFmt numFmtId="178" formatCode="0.00_);[Red]\(0.00\)"/>
    <numFmt numFmtId="179" formatCode="#,##0_);[Red]\(#,##0\)"/>
    <numFmt numFmtId="180" formatCode="m&quot;월&quot;\ d&quot;일&quot;;@"/>
    <numFmt numFmtId="181" formatCode="###\ &quot;EA&quot;"/>
    <numFmt numFmtId="182" formatCode="#,##0\ &quot;원&quot;"/>
    <numFmt numFmtId="183" formatCode="mm&quot;월&quot;\ dd&quot;일&quot;"/>
  </numFmts>
  <fonts count="2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sz val="11"/>
      <name val="굴림체"/>
      <family val="3"/>
      <charset val="129"/>
    </font>
    <font>
      <sz val="10"/>
      <name val="굴림"/>
      <family val="3"/>
      <charset val="129"/>
    </font>
    <font>
      <sz val="8"/>
      <name val="맑은 고딕"/>
      <family val="2"/>
      <charset val="129"/>
      <scheme val="minor"/>
    </font>
    <font>
      <b/>
      <sz val="18"/>
      <name val="맑은 고딕"/>
      <family val="3"/>
      <charset val="129"/>
      <scheme val="major"/>
    </font>
    <font>
      <b/>
      <sz val="18"/>
      <color indexed="12"/>
      <name val="맑은 고딕"/>
      <family val="3"/>
      <charset val="129"/>
    </font>
    <font>
      <b/>
      <sz val="18"/>
      <name val="맑은 고딕"/>
      <family val="3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  <scheme val="major"/>
    </font>
    <font>
      <sz val="11"/>
      <name val="돋움"/>
      <family val="3"/>
      <charset val="129"/>
    </font>
    <font>
      <b/>
      <sz val="10"/>
      <name val="맑은 고딕"/>
      <family val="3"/>
      <charset val="129"/>
      <scheme val="major"/>
    </font>
    <font>
      <sz val="10"/>
      <name val="굴림체"/>
      <family val="3"/>
      <charset val="129"/>
    </font>
    <font>
      <sz val="12"/>
      <name val="돋움"/>
      <family val="3"/>
      <charset val="129"/>
    </font>
    <font>
      <sz val="10"/>
      <color indexed="23"/>
      <name val="맑은 고딕"/>
      <family val="3"/>
      <charset val="129"/>
      <scheme val="major"/>
    </font>
    <font>
      <u/>
      <sz val="10"/>
      <name val="맑은 고딕"/>
      <family val="3"/>
      <charset val="129"/>
      <scheme val="major"/>
    </font>
    <font>
      <sz val="8"/>
      <name val="굴림체"/>
      <family val="3"/>
      <charset val="129"/>
    </font>
    <font>
      <sz val="10"/>
      <color theme="1"/>
      <name val="맑은 고딕"/>
      <family val="3"/>
      <charset val="129"/>
      <scheme val="major"/>
    </font>
    <font>
      <b/>
      <u val="singleAccounting"/>
      <sz val="14"/>
      <name val="맑은 고딕"/>
      <family val="3"/>
      <charset val="129"/>
      <scheme val="major"/>
    </font>
    <font>
      <b/>
      <sz val="26"/>
      <name val="맑은 고딕"/>
      <family val="3"/>
      <charset val="129"/>
    </font>
    <font>
      <sz val="11"/>
      <name val="맑은 고딕"/>
      <family val="3"/>
      <charset val="129"/>
    </font>
    <font>
      <sz val="12"/>
      <name val="맑은 고딕"/>
      <family val="3"/>
      <charset val="129"/>
    </font>
    <font>
      <b/>
      <u/>
      <sz val="12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24"/>
      <name val="맑은 고딕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2" borderId="1" applyNumberFormat="0" applyAlignment="0" applyProtection="0">
      <alignment vertical="center"/>
    </xf>
    <xf numFmtId="0" fontId="1" fillId="3" borderId="2" applyNumberFormat="0" applyFont="0" applyAlignment="0" applyProtection="0">
      <alignment vertical="center"/>
    </xf>
    <xf numFmtId="0" fontId="3" fillId="0" borderId="0"/>
    <xf numFmtId="41" fontId="11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/>
  </cellStyleXfs>
  <cellXfs count="111">
    <xf numFmtId="0" fontId="0" fillId="0" borderId="0" xfId="0">
      <alignment vertical="center"/>
    </xf>
    <xf numFmtId="0" fontId="4" fillId="4" borderId="0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/>
      <protection locked="0"/>
    </xf>
    <xf numFmtId="0" fontId="10" fillId="5" borderId="7" xfId="5" applyFont="1" applyFill="1" applyBorder="1" applyAlignment="1" applyProtection="1">
      <alignment horizontal="center" vertical="center"/>
      <protection locked="0"/>
    </xf>
    <xf numFmtId="0" fontId="4" fillId="4" borderId="8" xfId="5" applyFont="1" applyFill="1" applyBorder="1" applyAlignment="1" applyProtection="1">
      <alignment horizontal="center"/>
      <protection locked="0"/>
    </xf>
    <xf numFmtId="0" fontId="4" fillId="4" borderId="0" xfId="5" applyFont="1" applyFill="1" applyBorder="1" applyAlignment="1" applyProtection="1">
      <alignment horizontal="center"/>
      <protection locked="0"/>
    </xf>
    <xf numFmtId="0" fontId="10" fillId="5" borderId="7" xfId="5" applyFont="1" applyFill="1" applyBorder="1" applyAlignment="1" applyProtection="1">
      <alignment horizontal="center" vertical="center" wrapText="1"/>
      <protection locked="0"/>
    </xf>
    <xf numFmtId="0" fontId="12" fillId="5" borderId="7" xfId="5" applyFont="1" applyFill="1" applyBorder="1" applyAlignment="1" applyProtection="1">
      <alignment horizontal="center" vertical="center" wrapText="1"/>
      <protection locked="0"/>
    </xf>
    <xf numFmtId="0" fontId="12" fillId="5" borderId="7" xfId="5" applyFont="1" applyFill="1" applyBorder="1" applyAlignment="1" applyProtection="1">
      <alignment horizontal="center" vertical="center"/>
      <protection locked="0"/>
    </xf>
    <xf numFmtId="41" fontId="10" fillId="4" borderId="7" xfId="5" applyNumberFormat="1" applyFont="1" applyFill="1" applyBorder="1" applyAlignment="1" applyProtection="1">
      <alignment horizontal="center" vertical="center"/>
      <protection locked="0"/>
    </xf>
    <xf numFmtId="41" fontId="10" fillId="4" borderId="7" xfId="6" applyNumberFormat="1" applyFont="1" applyFill="1" applyBorder="1" applyAlignment="1" applyProtection="1">
      <alignment horizontal="center" vertical="center"/>
      <protection locked="0"/>
    </xf>
    <xf numFmtId="41" fontId="10" fillId="6" borderId="7" xfId="6" applyNumberFormat="1" applyFont="1" applyFill="1" applyBorder="1" applyAlignment="1" applyProtection="1">
      <alignment horizontal="center" vertical="center"/>
      <protection locked="0"/>
    </xf>
    <xf numFmtId="176" fontId="10" fillId="6" borderId="7" xfId="7" applyFont="1" applyFill="1" applyBorder="1" applyAlignment="1">
      <alignment horizontal="center" vertical="center"/>
    </xf>
    <xf numFmtId="41" fontId="2" fillId="2" borderId="1" xfId="3" applyNumberFormat="1" applyAlignment="1" applyProtection="1">
      <alignment horizontal="center" vertical="center"/>
      <protection locked="0"/>
    </xf>
    <xf numFmtId="0" fontId="10" fillId="4" borderId="12" xfId="5" applyFont="1" applyFill="1" applyBorder="1" applyAlignment="1" applyProtection="1">
      <alignment horizontal="center" vertical="center"/>
      <protection locked="0"/>
    </xf>
    <xf numFmtId="0" fontId="10" fillId="4" borderId="12" xfId="5" applyFont="1" applyFill="1" applyBorder="1" applyAlignment="1" applyProtection="1">
      <alignment horizontal="center"/>
      <protection locked="0"/>
    </xf>
    <xf numFmtId="0" fontId="10" fillId="0" borderId="0" xfId="5" applyFont="1" applyFill="1" applyBorder="1" applyAlignment="1" applyProtection="1">
      <alignment horizontal="center" vertical="center"/>
      <protection locked="0"/>
    </xf>
    <xf numFmtId="0" fontId="15" fillId="0" borderId="0" xfId="5" applyFont="1" applyFill="1" applyBorder="1" applyAlignment="1" applyProtection="1">
      <alignment horizontal="left" vertical="center"/>
      <protection locked="0"/>
    </xf>
    <xf numFmtId="0" fontId="4" fillId="4" borderId="13" xfId="5" applyFont="1" applyFill="1" applyBorder="1" applyAlignment="1" applyProtection="1">
      <alignment horizontal="center"/>
      <protection locked="0"/>
    </xf>
    <xf numFmtId="0" fontId="4" fillId="4" borderId="14" xfId="5" applyFont="1" applyFill="1" applyBorder="1" applyAlignment="1" applyProtection="1">
      <alignment horizontal="center"/>
      <protection locked="0"/>
    </xf>
    <xf numFmtId="0" fontId="4" fillId="4" borderId="14" xfId="5" applyFont="1" applyFill="1" applyBorder="1" applyAlignment="1" applyProtection="1">
      <alignment horizontal="center" vertical="center"/>
      <protection locked="0"/>
    </xf>
    <xf numFmtId="0" fontId="4" fillId="4" borderId="15" xfId="5" applyFont="1" applyFill="1" applyBorder="1" applyAlignment="1" applyProtection="1">
      <alignment horizontal="center"/>
      <protection locked="0"/>
    </xf>
    <xf numFmtId="9" fontId="4" fillId="4" borderId="0" xfId="2" applyFont="1" applyFill="1" applyBorder="1" applyAlignment="1" applyProtection="1">
      <alignment horizontal="center"/>
      <protection locked="0"/>
    </xf>
    <xf numFmtId="180" fontId="10" fillId="0" borderId="7" xfId="1" quotePrefix="1" applyNumberFormat="1" applyFont="1" applyBorder="1" applyAlignment="1">
      <alignment horizontal="center" vertical="center"/>
    </xf>
    <xf numFmtId="179" fontId="10" fillId="0" borderId="7" xfId="1" applyNumberFormat="1" applyFont="1" applyBorder="1" applyAlignment="1">
      <alignment horizontal="center" vertical="center"/>
    </xf>
    <xf numFmtId="41" fontId="10" fillId="0" borderId="7" xfId="1" applyFont="1" applyBorder="1" applyAlignment="1">
      <alignment vertical="center"/>
    </xf>
    <xf numFmtId="180" fontId="18" fillId="0" borderId="7" xfId="8" quotePrefix="1" applyNumberFormat="1" applyFont="1" applyBorder="1" applyAlignment="1">
      <alignment horizontal="center" vertical="center"/>
    </xf>
    <xf numFmtId="179" fontId="18" fillId="0" borderId="7" xfId="1" applyNumberFormat="1" applyFont="1" applyBorder="1" applyAlignment="1">
      <alignment horizontal="center" vertical="center"/>
    </xf>
    <xf numFmtId="41" fontId="18" fillId="0" borderId="7" xfId="1" applyFont="1" applyBorder="1" applyAlignment="1">
      <alignment vertical="center"/>
    </xf>
    <xf numFmtId="178" fontId="10" fillId="0" borderId="7" xfId="8" quotePrefix="1" applyNumberFormat="1" applyFont="1" applyBorder="1" applyAlignment="1">
      <alignment horizontal="center" vertical="center"/>
    </xf>
    <xf numFmtId="178" fontId="18" fillId="0" borderId="7" xfId="8" quotePrefix="1" applyNumberFormat="1" applyFont="1" applyBorder="1" applyAlignment="1">
      <alignment horizontal="center" vertical="center"/>
    </xf>
    <xf numFmtId="41" fontId="10" fillId="0" borderId="7" xfId="1" applyFont="1" applyBorder="1" applyAlignment="1">
      <alignment vertical="center" shrinkToFit="1"/>
    </xf>
    <xf numFmtId="0" fontId="10" fillId="0" borderId="7" xfId="8" applyFont="1" applyBorder="1" applyAlignment="1">
      <alignment vertical="center" wrapText="1"/>
    </xf>
    <xf numFmtId="178" fontId="10" fillId="0" borderId="7" xfId="8" applyNumberFormat="1" applyFont="1" applyBorder="1" applyAlignment="1">
      <alignment horizontal="center" vertical="center"/>
    </xf>
    <xf numFmtId="176" fontId="2" fillId="2" borderId="7" xfId="3" applyNumberFormat="1" applyBorder="1" applyAlignment="1">
      <alignment vertical="center"/>
    </xf>
    <xf numFmtId="176" fontId="2" fillId="2" borderId="7" xfId="3" applyNumberFormat="1" applyBorder="1" applyAlignment="1">
      <alignment horizontal="center" vertical="center"/>
    </xf>
    <xf numFmtId="0" fontId="12" fillId="5" borderId="7" xfId="8" applyFont="1" applyFill="1" applyBorder="1" applyAlignment="1">
      <alignment horizontal="center" vertical="center"/>
    </xf>
    <xf numFmtId="178" fontId="12" fillId="5" borderId="7" xfId="8" applyNumberFormat="1" applyFont="1" applyFill="1" applyBorder="1" applyAlignment="1">
      <alignment horizontal="center" vertical="center"/>
    </xf>
    <xf numFmtId="179" fontId="12" fillId="5" borderId="7" xfId="1" applyNumberFormat="1" applyFont="1" applyFill="1" applyBorder="1" applyAlignment="1">
      <alignment horizontal="center" vertical="center"/>
    </xf>
    <xf numFmtId="41" fontId="12" fillId="5" borderId="7" xfId="1" applyFont="1" applyFill="1" applyBorder="1" applyAlignment="1">
      <alignment horizontal="center" vertical="center"/>
    </xf>
    <xf numFmtId="176" fontId="12" fillId="5" borderId="7" xfId="7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181" fontId="22" fillId="0" borderId="7" xfId="0" applyNumberFormat="1" applyFont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/>
    </xf>
    <xf numFmtId="0" fontId="4" fillId="4" borderId="0" xfId="5" applyFont="1" applyFill="1" applyBorder="1" applyAlignment="1" applyProtection="1">
      <alignment horizontal="center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9" fontId="10" fillId="4" borderId="7" xfId="5" applyNumberFormat="1" applyFont="1" applyFill="1" applyBorder="1" applyAlignment="1" applyProtection="1">
      <alignment horizontal="center" vertical="center"/>
      <protection locked="0"/>
    </xf>
    <xf numFmtId="0" fontId="10" fillId="4" borderId="0" xfId="5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41" fontId="4" fillId="4" borderId="0" xfId="5" applyNumberFormat="1" applyFont="1" applyFill="1" applyBorder="1" applyAlignment="1" applyProtection="1">
      <alignment horizontal="center"/>
      <protection locked="0"/>
    </xf>
    <xf numFmtId="41" fontId="10" fillId="4" borderId="7" xfId="1" applyFont="1" applyFill="1" applyBorder="1" applyAlignment="1" applyProtection="1">
      <alignment horizontal="center" vertical="center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183" fontId="22" fillId="0" borderId="7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0" fontId="10" fillId="0" borderId="0" xfId="5" applyFont="1" applyFill="1" applyBorder="1" applyAlignment="1" applyProtection="1">
      <alignment horizontal="right" vertical="center"/>
      <protection locked="0"/>
    </xf>
    <xf numFmtId="0" fontId="6" fillId="4" borderId="4" xfId="5" applyFont="1" applyFill="1" applyBorder="1" applyAlignment="1" applyProtection="1">
      <alignment horizontal="center" vertical="center"/>
      <protection locked="0"/>
    </xf>
    <xf numFmtId="0" fontId="6" fillId="4" borderId="16" xfId="5" applyFont="1" applyFill="1" applyBorder="1" applyAlignment="1" applyProtection="1">
      <alignment horizontal="center" vertical="center"/>
      <protection locked="0"/>
    </xf>
    <xf numFmtId="0" fontId="4" fillId="4" borderId="3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 vertical="center"/>
      <protection locked="0"/>
    </xf>
    <xf numFmtId="0" fontId="4" fillId="4" borderId="5" xfId="5" applyFont="1" applyFill="1" applyBorder="1" applyAlignment="1" applyProtection="1">
      <alignment horizontal="center" vertical="center"/>
      <protection locked="0"/>
    </xf>
    <xf numFmtId="0" fontId="4" fillId="4" borderId="8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/>
      <protection locked="0"/>
    </xf>
    <xf numFmtId="0" fontId="4" fillId="4" borderId="0" xfId="5" applyFont="1" applyFill="1" applyBorder="1" applyAlignment="1" applyProtection="1">
      <alignment horizontal="center"/>
      <protection locked="0"/>
    </xf>
    <xf numFmtId="0" fontId="4" fillId="4" borderId="8" xfId="5" applyFont="1" applyFill="1" applyBorder="1" applyAlignment="1" applyProtection="1">
      <alignment horizontal="center"/>
      <protection locked="0"/>
    </xf>
    <xf numFmtId="177" fontId="16" fillId="4" borderId="0" xfId="5" applyNumberFormat="1" applyFont="1" applyFill="1" applyBorder="1" applyAlignment="1" applyProtection="1">
      <alignment horizontal="center" vertical="center"/>
      <protection locked="0"/>
    </xf>
    <xf numFmtId="0" fontId="12" fillId="5" borderId="7" xfId="5" applyFont="1" applyFill="1" applyBorder="1" applyAlignment="1" applyProtection="1">
      <alignment horizontal="center" vertical="center"/>
      <protection locked="0"/>
    </xf>
    <xf numFmtId="41" fontId="2" fillId="2" borderId="1" xfId="3" applyNumberFormat="1" applyAlignment="1" applyProtection="1">
      <alignment horizontal="center" vertical="center"/>
      <protection locked="0"/>
    </xf>
    <xf numFmtId="0" fontId="10" fillId="4" borderId="0" xfId="5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center" vertical="center"/>
    </xf>
    <xf numFmtId="0" fontId="10" fillId="5" borderId="7" xfId="5" applyFont="1" applyFill="1" applyBorder="1" applyAlignment="1" applyProtection="1">
      <alignment horizontal="left" vertical="center" wrapText="1"/>
      <protection locked="0"/>
    </xf>
    <xf numFmtId="41" fontId="10" fillId="6" borderId="7" xfId="5" applyNumberFormat="1" applyFont="1" applyFill="1" applyBorder="1" applyAlignment="1" applyProtection="1">
      <alignment horizontal="center" vertical="center"/>
      <protection locked="0"/>
    </xf>
    <xf numFmtId="0" fontId="10" fillId="5" borderId="7" xfId="5" applyFont="1" applyFill="1" applyBorder="1" applyAlignment="1" applyProtection="1">
      <alignment horizontal="left" vertical="center"/>
      <protection locked="0"/>
    </xf>
    <xf numFmtId="41" fontId="10" fillId="6" borderId="9" xfId="5" applyNumberFormat="1" applyFont="1" applyFill="1" applyBorder="1" applyAlignment="1" applyProtection="1">
      <alignment horizontal="center" vertical="center"/>
      <protection locked="0"/>
    </xf>
    <xf numFmtId="41" fontId="10" fillId="6" borderId="11" xfId="5" applyNumberFormat="1" applyFont="1" applyFill="1" applyBorder="1" applyAlignment="1" applyProtection="1">
      <alignment horizontal="center" vertical="center"/>
      <protection locked="0"/>
    </xf>
    <xf numFmtId="182" fontId="10" fillId="4" borderId="9" xfId="5" applyNumberFormat="1" applyFont="1" applyFill="1" applyBorder="1" applyAlignment="1" applyProtection="1">
      <alignment horizontal="center" vertical="center"/>
      <protection locked="0"/>
    </xf>
    <xf numFmtId="182" fontId="10" fillId="4" borderId="10" xfId="5" applyNumberFormat="1" applyFont="1" applyFill="1" applyBorder="1" applyAlignment="1" applyProtection="1">
      <alignment horizontal="center" vertical="center"/>
      <protection locked="0"/>
    </xf>
    <xf numFmtId="182" fontId="10" fillId="4" borderId="11" xfId="5" applyNumberFormat="1" applyFont="1" applyFill="1" applyBorder="1" applyAlignment="1" applyProtection="1">
      <alignment horizontal="center" vertical="center"/>
      <protection locked="0"/>
    </xf>
    <xf numFmtId="9" fontId="10" fillId="4" borderId="9" xfId="5" applyNumberFormat="1" applyFont="1" applyFill="1" applyBorder="1" applyAlignment="1" applyProtection="1">
      <alignment horizontal="center" vertical="center"/>
      <protection locked="0"/>
    </xf>
    <xf numFmtId="9" fontId="10" fillId="4" borderId="11" xfId="5" applyNumberFormat="1" applyFont="1" applyFill="1" applyBorder="1" applyAlignment="1" applyProtection="1">
      <alignment horizontal="center" vertical="center"/>
      <protection locked="0"/>
    </xf>
    <xf numFmtId="0" fontId="12" fillId="5" borderId="7" xfId="5" applyFont="1" applyFill="1" applyBorder="1" applyAlignment="1" applyProtection="1">
      <alignment horizontal="center" vertical="center" wrapText="1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0" fontId="10" fillId="4" borderId="7" xfId="5" applyFont="1" applyFill="1" applyBorder="1" applyAlignment="1" applyProtection="1">
      <alignment horizontal="center" vertical="center" wrapText="1"/>
      <protection locked="0"/>
    </xf>
    <xf numFmtId="0" fontId="10" fillId="4" borderId="9" xfId="5" applyFont="1" applyFill="1" applyBorder="1" applyAlignment="1" applyProtection="1">
      <alignment horizontal="center" vertical="center"/>
      <protection locked="0"/>
    </xf>
    <xf numFmtId="0" fontId="10" fillId="4" borderId="11" xfId="5" applyFont="1" applyFill="1" applyBorder="1" applyAlignment="1" applyProtection="1">
      <alignment horizontal="center" vertical="center"/>
      <protection locked="0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8" fillId="0" borderId="7" xfId="8" applyFont="1" applyBorder="1" applyAlignment="1">
      <alignment horizontal="center" vertical="center" wrapText="1"/>
    </xf>
    <xf numFmtId="0" fontId="12" fillId="5" borderId="7" xfId="8" applyFont="1" applyFill="1" applyBorder="1" applyAlignment="1">
      <alignment horizontal="center" vertical="center"/>
    </xf>
    <xf numFmtId="41" fontId="19" fillId="3" borderId="7" xfId="4" applyNumberFormat="1" applyFont="1" applyBorder="1">
      <alignment vertical="center"/>
    </xf>
    <xf numFmtId="0" fontId="6" fillId="0" borderId="0" xfId="8" applyFont="1" applyBorder="1" applyAlignment="1">
      <alignment horizontal="center" vertical="center"/>
    </xf>
    <xf numFmtId="0" fontId="10" fillId="0" borderId="7" xfId="8" applyFont="1" applyBorder="1" applyAlignment="1">
      <alignment horizontal="center" vertical="center"/>
    </xf>
    <xf numFmtId="0" fontId="10" fillId="5" borderId="7" xfId="8" applyFont="1" applyFill="1" applyBorder="1" applyAlignment="1">
      <alignment horizontal="left" vertical="center" wrapText="1"/>
    </xf>
    <xf numFmtId="0" fontId="12" fillId="5" borderId="7" xfId="8" quotePrefix="1" applyFont="1" applyFill="1" applyBorder="1" applyAlignment="1">
      <alignment horizontal="center" vertical="center"/>
    </xf>
    <xf numFmtId="0" fontId="10" fillId="5" borderId="7" xfId="8" applyFont="1" applyFill="1" applyBorder="1" applyAlignment="1">
      <alignment vertical="center" wrapText="1" shrinkToFit="1"/>
    </xf>
    <xf numFmtId="0" fontId="18" fillId="0" borderId="9" xfId="8" applyFont="1" applyBorder="1" applyAlignment="1">
      <alignment horizontal="center" vertical="center" wrapText="1"/>
    </xf>
    <xf numFmtId="0" fontId="18" fillId="0" borderId="11" xfId="8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/>
    </xf>
    <xf numFmtId="0" fontId="21" fillId="0" borderId="9" xfId="0" applyFont="1" applyBorder="1">
      <alignment vertical="center"/>
    </xf>
    <xf numFmtId="0" fontId="21" fillId="0" borderId="10" xfId="0" applyFont="1" applyBorder="1">
      <alignment vertical="center"/>
    </xf>
    <xf numFmtId="0" fontId="21" fillId="0" borderId="11" xfId="0" applyFont="1" applyBorder="1">
      <alignment vertical="center"/>
    </xf>
    <xf numFmtId="0" fontId="20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1" fillId="0" borderId="7" xfId="0" applyFont="1" applyBorder="1">
      <alignment vertical="center"/>
    </xf>
  </cellXfs>
  <cellStyles count="9">
    <cellStyle name="메모" xfId="4" builtinId="10"/>
    <cellStyle name="백분율" xfId="2" builtinId="5"/>
    <cellStyle name="쉼표 [0]" xfId="1" builtinId="6"/>
    <cellStyle name="쉼표 [0]_산업안전보건비사용내역서" xfId="7" xr:uid="{00000000-0005-0000-0000-000003000000}"/>
    <cellStyle name="출력" xfId="3" builtinId="21"/>
    <cellStyle name="콤마 [0]_투자집계표 _foxz" xfId="6" xr:uid="{00000000-0005-0000-0000-000005000000}"/>
    <cellStyle name="표준" xfId="0" builtinId="0"/>
    <cellStyle name="표준_(070614) 안전관리비내역서 양식_이준경" xfId="5" xr:uid="{00000000-0005-0000-0000-000007000000}"/>
    <cellStyle name="표준_산업안전보건비사용내역서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34</xdr:row>
      <xdr:rowOff>1</xdr:rowOff>
    </xdr:from>
    <xdr:to>
      <xdr:col>9</xdr:col>
      <xdr:colOff>1</xdr:colOff>
      <xdr:row>43</xdr:row>
      <xdr:rowOff>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620001"/>
          <a:ext cx="6051176" cy="201705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2</xdr:row>
          <xdr:rowOff>20320</xdr:rowOff>
        </xdr:from>
        <xdr:to>
          <xdr:col>1</xdr:col>
          <xdr:colOff>274320</xdr:colOff>
          <xdr:row>5</xdr:row>
          <xdr:rowOff>149860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3DBEF7E1-3847-42AF-9AA6-FFCD1C8ED1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309880</xdr:colOff>
          <xdr:row>2</xdr:row>
          <xdr:rowOff>35560</xdr:rowOff>
        </xdr:from>
        <xdr:to>
          <xdr:col>2</xdr:col>
          <xdr:colOff>553720</xdr:colOff>
          <xdr:row>5</xdr:row>
          <xdr:rowOff>165100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40F18EC9-3AE6-4577-97F5-563149E06C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614680</xdr:colOff>
          <xdr:row>2</xdr:row>
          <xdr:rowOff>20320</xdr:rowOff>
        </xdr:from>
        <xdr:to>
          <xdr:col>4</xdr:col>
          <xdr:colOff>187960</xdr:colOff>
          <xdr:row>5</xdr:row>
          <xdr:rowOff>149860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D74876D9-5DCA-4476-A067-01494EAC41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243840</xdr:colOff>
          <xdr:row>2</xdr:row>
          <xdr:rowOff>30480</xdr:rowOff>
        </xdr:from>
        <xdr:to>
          <xdr:col>5</xdr:col>
          <xdr:colOff>487680</xdr:colOff>
          <xdr:row>5</xdr:row>
          <xdr:rowOff>160020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FC9ADEC4-3A86-4FA8-B1E4-3948563D5C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28"/>
  <sheetViews>
    <sheetView tabSelected="1" view="pageBreakPreview" zoomScale="85" zoomScaleNormal="100" zoomScaleSheetLayoutView="85" workbookViewId="0">
      <selection activeCell="L3" sqref="L3"/>
    </sheetView>
  </sheetViews>
  <sheetFormatPr defaultRowHeight="17.399999999999999"/>
  <cols>
    <col min="1" max="1" width="1.69921875" customWidth="1"/>
    <col min="2" max="5" width="11.69921875" customWidth="1"/>
    <col min="6" max="6" width="15.69921875" bestFit="1" customWidth="1"/>
    <col min="7" max="7" width="15.69921875" customWidth="1"/>
    <col min="8" max="8" width="15.69921875" bestFit="1" customWidth="1"/>
    <col min="9" max="9" width="1.69921875" customWidth="1"/>
    <col min="10" max="10" width="8.796875" style="48"/>
    <col min="11" max="11" width="12.3984375" style="48" customWidth="1"/>
    <col min="12" max="12" width="11.3984375" style="48" customWidth="1"/>
    <col min="13" max="14" width="11.8984375" style="48" customWidth="1"/>
    <col min="15" max="19" width="12.8984375" style="48" customWidth="1"/>
    <col min="20" max="31" width="8.796875" style="48"/>
  </cols>
  <sheetData>
    <row r="1" spans="1:31" s="1" customFormat="1" ht="30" customHeight="1">
      <c r="A1" s="61"/>
      <c r="B1" s="59" t="s">
        <v>87</v>
      </c>
      <c r="C1" s="59"/>
      <c r="D1" s="59"/>
      <c r="E1" s="59"/>
      <c r="F1" s="59"/>
      <c r="G1" s="59"/>
      <c r="H1" s="59"/>
      <c r="I1" s="63" t="s">
        <v>32</v>
      </c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</row>
    <row r="2" spans="1:31" s="1" customFormat="1" ht="30" customHeight="1">
      <c r="A2" s="62"/>
      <c r="B2" s="60"/>
      <c r="C2" s="60"/>
      <c r="D2" s="60"/>
      <c r="E2" s="60"/>
      <c r="F2" s="60"/>
      <c r="G2" s="60"/>
      <c r="H2" s="60"/>
      <c r="I2" s="64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</row>
    <row r="3" spans="1:31" s="5" customFormat="1" ht="30" customHeight="1">
      <c r="A3" s="2"/>
      <c r="B3" s="3" t="s">
        <v>0</v>
      </c>
      <c r="C3" s="84" t="s">
        <v>1</v>
      </c>
      <c r="D3" s="84"/>
      <c r="E3" s="84"/>
      <c r="F3" s="3" t="s">
        <v>2</v>
      </c>
      <c r="G3" s="85" t="s">
        <v>3</v>
      </c>
      <c r="H3" s="84"/>
      <c r="I3" s="4"/>
      <c r="J3" s="47"/>
      <c r="K3" s="45" t="s">
        <v>62</v>
      </c>
      <c r="L3" s="46">
        <f>H18/C6</f>
        <v>1.4471712537706842</v>
      </c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</row>
    <row r="4" spans="1:31" s="5" customFormat="1" ht="30" customHeight="1">
      <c r="A4" s="2"/>
      <c r="B4" s="3" t="s">
        <v>4</v>
      </c>
      <c r="C4" s="85" t="s">
        <v>5</v>
      </c>
      <c r="D4" s="84"/>
      <c r="E4" s="84"/>
      <c r="F4" s="3" t="s">
        <v>6</v>
      </c>
      <c r="G4" s="84" t="s">
        <v>7</v>
      </c>
      <c r="H4" s="84"/>
      <c r="I4" s="4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</row>
    <row r="5" spans="1:31" s="5" customFormat="1" ht="30" customHeight="1">
      <c r="A5" s="2"/>
      <c r="B5" s="3" t="s">
        <v>8</v>
      </c>
      <c r="C5" s="78">
        <v>67665400000</v>
      </c>
      <c r="D5" s="79"/>
      <c r="E5" s="80"/>
      <c r="F5" s="3" t="s">
        <v>9</v>
      </c>
      <c r="G5" s="86" t="s">
        <v>75</v>
      </c>
      <c r="H5" s="87"/>
      <c r="I5" s="4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</row>
    <row r="6" spans="1:31" s="5" customFormat="1" ht="30" customHeight="1">
      <c r="A6" s="2"/>
      <c r="B6" s="6" t="s">
        <v>10</v>
      </c>
      <c r="C6" s="78">
        <v>933105866</v>
      </c>
      <c r="D6" s="79"/>
      <c r="E6" s="80"/>
      <c r="F6" s="3" t="s">
        <v>63</v>
      </c>
      <c r="G6" s="81">
        <v>0.93</v>
      </c>
      <c r="H6" s="82"/>
      <c r="I6" s="4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</row>
    <row r="7" spans="1:31" s="5" customFormat="1" ht="10.050000000000001" customHeight="1">
      <c r="A7" s="65" t="s">
        <v>32</v>
      </c>
      <c r="B7" s="66"/>
      <c r="C7" s="66"/>
      <c r="D7" s="66"/>
      <c r="E7" s="66"/>
      <c r="F7" s="66"/>
      <c r="G7" s="66"/>
      <c r="H7" s="66"/>
      <c r="I7" s="6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</row>
    <row r="8" spans="1:31" s="5" customFormat="1" ht="30" customHeight="1">
      <c r="A8" s="2"/>
      <c r="B8" s="69" t="s">
        <v>11</v>
      </c>
      <c r="C8" s="69"/>
      <c r="D8" s="83" t="s">
        <v>12</v>
      </c>
      <c r="E8" s="83"/>
      <c r="F8" s="7" t="s">
        <v>13</v>
      </c>
      <c r="G8" s="7" t="s">
        <v>14</v>
      </c>
      <c r="H8" s="8" t="s">
        <v>15</v>
      </c>
      <c r="I8" s="44"/>
      <c r="J8" s="45" t="s">
        <v>66</v>
      </c>
      <c r="K8" s="51" t="s">
        <v>73</v>
      </c>
      <c r="L8" s="51" t="s">
        <v>64</v>
      </c>
      <c r="M8" s="51" t="s">
        <v>69</v>
      </c>
      <c r="N8" s="51" t="s">
        <v>70</v>
      </c>
      <c r="O8" s="51" t="s">
        <v>72</v>
      </c>
      <c r="P8" s="54" t="s">
        <v>84</v>
      </c>
      <c r="Q8" s="55" t="s">
        <v>85</v>
      </c>
      <c r="R8" s="56" t="s">
        <v>86</v>
      </c>
      <c r="S8" s="57" t="s">
        <v>89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</row>
    <row r="9" spans="1:31" s="5" customFormat="1" ht="30" customHeight="1">
      <c r="A9" s="2"/>
      <c r="B9" s="75" t="s">
        <v>16</v>
      </c>
      <c r="C9" s="75"/>
      <c r="D9" s="76">
        <v>915000000</v>
      </c>
      <c r="E9" s="77"/>
      <c r="F9" s="9">
        <v>1224987632</v>
      </c>
      <c r="G9" s="10">
        <f>을지!H10</f>
        <v>120891494</v>
      </c>
      <c r="H9" s="9">
        <f t="shared" ref="H9:H17" si="0">F9+G9</f>
        <v>1345879126</v>
      </c>
      <c r="I9" s="44"/>
      <c r="J9" s="45">
        <v>1</v>
      </c>
      <c r="K9" s="50">
        <v>34105740</v>
      </c>
      <c r="L9" s="50">
        <v>102852930</v>
      </c>
      <c r="M9" s="50">
        <v>146425712</v>
      </c>
      <c r="N9" s="50">
        <v>181873986</v>
      </c>
      <c r="O9" s="50">
        <v>207783928</v>
      </c>
      <c r="P9" s="50">
        <v>218071996</v>
      </c>
      <c r="Q9" s="50">
        <v>193410020</v>
      </c>
      <c r="R9" s="50">
        <v>140463320</v>
      </c>
      <c r="S9" s="50">
        <v>120891494</v>
      </c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</row>
    <row r="10" spans="1:31" s="5" customFormat="1" ht="30" customHeight="1">
      <c r="A10" s="2"/>
      <c r="B10" s="75" t="s">
        <v>17</v>
      </c>
      <c r="C10" s="75"/>
      <c r="D10" s="76">
        <v>9350000</v>
      </c>
      <c r="E10" s="77"/>
      <c r="F10" s="9">
        <v>2545500</v>
      </c>
      <c r="G10" s="11">
        <f>을지!H13</f>
        <v>0</v>
      </c>
      <c r="H10" s="9">
        <f t="shared" si="0"/>
        <v>2545500</v>
      </c>
      <c r="I10" s="49">
        <f>SUM(F10:G10)</f>
        <v>2545500</v>
      </c>
      <c r="J10" s="45">
        <v>2</v>
      </c>
      <c r="K10" s="50">
        <v>1125000</v>
      </c>
      <c r="L10" s="50">
        <v>0</v>
      </c>
      <c r="M10" s="50">
        <v>600000</v>
      </c>
      <c r="N10" s="50">
        <v>583000</v>
      </c>
      <c r="O10" s="50">
        <v>190000</v>
      </c>
      <c r="P10" s="50">
        <v>47500</v>
      </c>
      <c r="Q10" s="50">
        <v>0</v>
      </c>
      <c r="R10" s="50">
        <v>0</v>
      </c>
      <c r="S10" s="50">
        <v>0</v>
      </c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</row>
    <row r="11" spans="1:31" s="5" customFormat="1" ht="30" customHeight="1">
      <c r="A11" s="2"/>
      <c r="B11" s="75" t="s">
        <v>18</v>
      </c>
      <c r="C11" s="75"/>
      <c r="D11" s="76">
        <v>9634000</v>
      </c>
      <c r="E11" s="77"/>
      <c r="F11" s="9">
        <v>889760</v>
      </c>
      <c r="G11" s="12">
        <f>을지!H17</f>
        <v>0</v>
      </c>
      <c r="H11" s="9">
        <f t="shared" si="0"/>
        <v>889760</v>
      </c>
      <c r="I11" s="44"/>
      <c r="J11" s="45">
        <v>3</v>
      </c>
      <c r="K11" s="50">
        <v>664260</v>
      </c>
      <c r="L11" s="50">
        <v>0</v>
      </c>
      <c r="M11" s="50">
        <v>9500</v>
      </c>
      <c r="N11" s="50">
        <v>104000</v>
      </c>
      <c r="O11" s="50"/>
      <c r="P11" s="50">
        <v>112000</v>
      </c>
      <c r="Q11" s="50">
        <v>0</v>
      </c>
      <c r="R11" s="50">
        <v>0</v>
      </c>
      <c r="S11" s="50">
        <v>0</v>
      </c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</row>
    <row r="12" spans="1:31" s="5" customFormat="1" ht="30" customHeight="1">
      <c r="A12" s="2"/>
      <c r="B12" s="75" t="s">
        <v>19</v>
      </c>
      <c r="C12" s="75"/>
      <c r="D12" s="76">
        <v>0</v>
      </c>
      <c r="E12" s="77"/>
      <c r="F12" s="9">
        <v>0</v>
      </c>
      <c r="G12" s="11">
        <v>0</v>
      </c>
      <c r="H12" s="9">
        <f t="shared" si="0"/>
        <v>0</v>
      </c>
      <c r="I12" s="44"/>
      <c r="J12" s="45">
        <v>4</v>
      </c>
      <c r="K12" s="50">
        <v>0</v>
      </c>
      <c r="L12" s="50">
        <v>0</v>
      </c>
      <c r="M12" s="50">
        <v>0</v>
      </c>
      <c r="N12" s="50"/>
      <c r="O12" s="50"/>
      <c r="P12" s="50"/>
      <c r="Q12" s="50">
        <v>0</v>
      </c>
      <c r="R12" s="50">
        <v>0</v>
      </c>
      <c r="S12" s="50">
        <v>0</v>
      </c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</row>
    <row r="13" spans="1:31" s="5" customFormat="1" ht="30" customHeight="1">
      <c r="A13" s="2"/>
      <c r="B13" s="75" t="s">
        <v>20</v>
      </c>
      <c r="C13" s="75"/>
      <c r="D13" s="76">
        <v>0</v>
      </c>
      <c r="E13" s="77"/>
      <c r="F13" s="9">
        <v>1049600</v>
      </c>
      <c r="G13" s="10">
        <f>을지!H23</f>
        <v>0</v>
      </c>
      <c r="H13" s="9">
        <f t="shared" si="0"/>
        <v>1049600</v>
      </c>
      <c r="I13" s="44"/>
      <c r="J13" s="45">
        <v>5</v>
      </c>
      <c r="K13" s="50">
        <v>444200</v>
      </c>
      <c r="L13" s="50">
        <v>372900</v>
      </c>
      <c r="M13" s="50">
        <v>74000</v>
      </c>
      <c r="N13" s="50"/>
      <c r="O13" s="50">
        <v>118500</v>
      </c>
      <c r="P13" s="50"/>
      <c r="Q13" s="50">
        <v>40000</v>
      </c>
      <c r="R13" s="50"/>
      <c r="S13" s="50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</row>
    <row r="14" spans="1:31" s="5" customFormat="1" ht="30" customHeight="1">
      <c r="A14" s="2"/>
      <c r="B14" s="75" t="s">
        <v>21</v>
      </c>
      <c r="C14" s="75"/>
      <c r="D14" s="76">
        <v>0</v>
      </c>
      <c r="E14" s="77"/>
      <c r="F14" s="9">
        <v>0</v>
      </c>
      <c r="G14" s="10">
        <v>0</v>
      </c>
      <c r="H14" s="9">
        <f t="shared" si="0"/>
        <v>0</v>
      </c>
      <c r="I14" s="44"/>
      <c r="J14" s="45">
        <v>6</v>
      </c>
      <c r="K14" s="50"/>
      <c r="L14" s="50"/>
      <c r="M14" s="50"/>
      <c r="N14" s="50"/>
      <c r="O14" s="50"/>
      <c r="P14" s="54"/>
      <c r="Q14" s="55"/>
      <c r="R14" s="56"/>
      <c r="S14" s="5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</row>
    <row r="15" spans="1:31" s="5" customFormat="1" ht="30" customHeight="1">
      <c r="A15" s="2"/>
      <c r="B15" s="73" t="s">
        <v>22</v>
      </c>
      <c r="C15" s="73"/>
      <c r="D15" s="74">
        <v>0</v>
      </c>
      <c r="E15" s="74"/>
      <c r="F15" s="9">
        <v>0</v>
      </c>
      <c r="G15" s="10">
        <v>0</v>
      </c>
      <c r="H15" s="9">
        <f t="shared" si="0"/>
        <v>0</v>
      </c>
      <c r="I15" s="44"/>
      <c r="J15" s="45">
        <v>7</v>
      </c>
      <c r="K15" s="50"/>
      <c r="L15" s="50"/>
      <c r="M15" s="50"/>
      <c r="N15" s="50"/>
      <c r="O15" s="50"/>
      <c r="P15" s="54"/>
      <c r="Q15" s="55"/>
      <c r="R15" s="56"/>
      <c r="S15" s="5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</row>
    <row r="16" spans="1:31" s="5" customFormat="1" ht="30" customHeight="1">
      <c r="A16" s="2"/>
      <c r="B16" s="73" t="s">
        <v>23</v>
      </c>
      <c r="C16" s="75"/>
      <c r="D16" s="74">
        <v>0</v>
      </c>
      <c r="E16" s="74"/>
      <c r="F16" s="9">
        <v>0</v>
      </c>
      <c r="G16" s="10">
        <v>0</v>
      </c>
      <c r="H16" s="9">
        <f t="shared" si="0"/>
        <v>0</v>
      </c>
      <c r="I16" s="44"/>
      <c r="J16" s="45">
        <v>8</v>
      </c>
      <c r="K16" s="50"/>
      <c r="L16" s="50"/>
      <c r="M16" s="50"/>
      <c r="N16" s="50"/>
      <c r="O16" s="50"/>
      <c r="P16" s="54"/>
      <c r="Q16" s="55"/>
      <c r="R16" s="56"/>
      <c r="S16" s="5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</row>
    <row r="17" spans="1:31" s="5" customFormat="1" ht="30" customHeight="1">
      <c r="A17" s="2"/>
      <c r="B17" s="73" t="s">
        <v>24</v>
      </c>
      <c r="C17" s="75"/>
      <c r="D17" s="74">
        <v>0</v>
      </c>
      <c r="E17" s="74"/>
      <c r="F17" s="9">
        <v>0</v>
      </c>
      <c r="G17" s="10">
        <v>0</v>
      </c>
      <c r="H17" s="9">
        <f t="shared" si="0"/>
        <v>0</v>
      </c>
      <c r="I17" s="44"/>
      <c r="J17" s="45">
        <v>9</v>
      </c>
      <c r="K17" s="50"/>
      <c r="L17" s="50"/>
      <c r="M17" s="50"/>
      <c r="N17" s="50"/>
      <c r="O17" s="50"/>
      <c r="P17" s="54"/>
      <c r="Q17" s="55"/>
      <c r="R17" s="56"/>
      <c r="S17" s="5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</row>
    <row r="18" spans="1:31" s="5" customFormat="1" ht="30" customHeight="1">
      <c r="A18" s="2"/>
      <c r="B18" s="69" t="s">
        <v>25</v>
      </c>
      <c r="C18" s="69"/>
      <c r="D18" s="70">
        <f>SUM(D9:E17)</f>
        <v>933984000</v>
      </c>
      <c r="E18" s="70"/>
      <c r="F18" s="13">
        <f>SUM(F9:F17)</f>
        <v>1229472492</v>
      </c>
      <c r="G18" s="13">
        <f>SUM(G9:G17)</f>
        <v>120891494</v>
      </c>
      <c r="H18" s="13">
        <f>SUM(H9:H17)</f>
        <v>1350363986</v>
      </c>
      <c r="I18" s="44"/>
      <c r="J18" s="45" t="s">
        <v>65</v>
      </c>
      <c r="K18" s="50">
        <f t="shared" ref="K18:P18" si="1">SUM(K9:K17)</f>
        <v>36339200</v>
      </c>
      <c r="L18" s="50">
        <f t="shared" si="1"/>
        <v>103225830</v>
      </c>
      <c r="M18" s="50">
        <f t="shared" si="1"/>
        <v>147109212</v>
      </c>
      <c r="N18" s="50">
        <f t="shared" si="1"/>
        <v>182560986</v>
      </c>
      <c r="O18" s="50">
        <f t="shared" si="1"/>
        <v>208092428</v>
      </c>
      <c r="P18" s="50">
        <f t="shared" si="1"/>
        <v>218231496</v>
      </c>
      <c r="Q18" s="50">
        <v>193450020</v>
      </c>
      <c r="R18" s="50">
        <v>140515320</v>
      </c>
      <c r="S18" s="50">
        <v>120891494</v>
      </c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</row>
    <row r="19" spans="1:31" s="5" customFormat="1" ht="10.050000000000001" customHeight="1">
      <c r="A19" s="2"/>
      <c r="B19" s="14"/>
      <c r="C19" s="14"/>
      <c r="D19" s="14"/>
      <c r="E19" s="14"/>
      <c r="F19" s="14"/>
      <c r="G19" s="14"/>
      <c r="H19" s="15"/>
      <c r="I19" s="4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</row>
    <row r="20" spans="1:31" s="5" customFormat="1" ht="30" customHeight="1">
      <c r="A20" s="2"/>
      <c r="B20" s="71" t="s">
        <v>33</v>
      </c>
      <c r="C20" s="72"/>
      <c r="D20" s="72"/>
      <c r="E20" s="72"/>
      <c r="F20" s="72"/>
      <c r="G20" s="72"/>
      <c r="H20" s="72"/>
      <c r="I20" s="4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</row>
    <row r="21" spans="1:31" s="5" customFormat="1" ht="30" customHeight="1">
      <c r="A21" s="2"/>
      <c r="B21" s="68">
        <v>45534</v>
      </c>
      <c r="C21" s="68"/>
      <c r="D21" s="68"/>
      <c r="E21" s="68"/>
      <c r="F21" s="68"/>
      <c r="G21" s="68"/>
      <c r="H21" s="68"/>
      <c r="I21" s="4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</row>
    <row r="22" spans="1:31" s="5" customFormat="1" ht="30" customHeight="1">
      <c r="A22" s="2"/>
      <c r="B22" s="68"/>
      <c r="C22" s="68"/>
      <c r="D22" s="68"/>
      <c r="E22" s="68"/>
      <c r="F22" s="68"/>
      <c r="G22" s="68"/>
      <c r="H22" s="68"/>
      <c r="I22" s="4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</row>
    <row r="23" spans="1:31" s="5" customFormat="1" ht="30" customHeight="1">
      <c r="A23" s="2"/>
      <c r="B23" s="58" t="s">
        <v>26</v>
      </c>
      <c r="C23" s="58"/>
      <c r="D23" s="16" t="s">
        <v>27</v>
      </c>
      <c r="E23" s="58" t="s">
        <v>28</v>
      </c>
      <c r="F23" s="58"/>
      <c r="G23" s="16" t="s">
        <v>76</v>
      </c>
      <c r="H23" s="17" t="s">
        <v>29</v>
      </c>
      <c r="I23" s="4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</row>
    <row r="24" spans="1:31" s="5" customFormat="1" ht="30" customHeight="1">
      <c r="A24" s="2"/>
      <c r="B24" s="58" t="s">
        <v>30</v>
      </c>
      <c r="C24" s="58"/>
      <c r="D24" s="16" t="s">
        <v>27</v>
      </c>
      <c r="E24" s="58" t="s">
        <v>31</v>
      </c>
      <c r="F24" s="58"/>
      <c r="G24" s="16" t="s">
        <v>77</v>
      </c>
      <c r="H24" s="17" t="s">
        <v>29</v>
      </c>
      <c r="I24" s="4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</row>
    <row r="25" spans="1:31" s="5" customFormat="1" ht="10.050000000000001" customHeight="1" thickBot="1">
      <c r="A25" s="18"/>
      <c r="B25" s="19"/>
      <c r="C25" s="19"/>
      <c r="D25" s="19"/>
      <c r="E25" s="19"/>
      <c r="F25" s="20"/>
      <c r="G25" s="19"/>
      <c r="H25" s="19"/>
      <c r="I25" s="21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</row>
    <row r="26" spans="1:31" s="5" customFormat="1" ht="15.6">
      <c r="F26" s="1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</row>
    <row r="27" spans="1:31" s="5" customFormat="1" ht="15.6">
      <c r="F27" s="1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</row>
    <row r="28" spans="1:31" s="5" customFormat="1" ht="15.6">
      <c r="F28" s="1"/>
      <c r="G28" s="22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</row>
  </sheetData>
  <mergeCells count="40">
    <mergeCell ref="C6:E6"/>
    <mergeCell ref="G6:H6"/>
    <mergeCell ref="B8:C8"/>
    <mergeCell ref="D8:E8"/>
    <mergeCell ref="C3:E3"/>
    <mergeCell ref="G3:H3"/>
    <mergeCell ref="C4:E4"/>
    <mergeCell ref="G4:H4"/>
    <mergeCell ref="C5:E5"/>
    <mergeCell ref="G5:H5"/>
    <mergeCell ref="B9:C9"/>
    <mergeCell ref="D9:E9"/>
    <mergeCell ref="B10:C10"/>
    <mergeCell ref="D10:E10"/>
    <mergeCell ref="B11:C11"/>
    <mergeCell ref="D11:E11"/>
    <mergeCell ref="B17:C17"/>
    <mergeCell ref="D17:E17"/>
    <mergeCell ref="B12:C12"/>
    <mergeCell ref="D12:E12"/>
    <mergeCell ref="B13:C13"/>
    <mergeCell ref="D13:E13"/>
    <mergeCell ref="B14:C14"/>
    <mergeCell ref="D14:E14"/>
    <mergeCell ref="B24:C24"/>
    <mergeCell ref="E24:F24"/>
    <mergeCell ref="B1:H2"/>
    <mergeCell ref="A1:A2"/>
    <mergeCell ref="I1:I2"/>
    <mergeCell ref="A7:I7"/>
    <mergeCell ref="B21:H22"/>
    <mergeCell ref="B18:C18"/>
    <mergeCell ref="D18:E18"/>
    <mergeCell ref="B20:H20"/>
    <mergeCell ref="B23:C23"/>
    <mergeCell ref="E23:F23"/>
    <mergeCell ref="B15:C15"/>
    <mergeCell ref="D15:E15"/>
    <mergeCell ref="B16:C16"/>
    <mergeCell ref="D16:E16"/>
  </mergeCells>
  <phoneticPr fontId="5" type="noConversion"/>
  <pageMargins left="0.7" right="0.7" top="0.75" bottom="0.75" header="0.3" footer="0.3"/>
  <pageSetup paperSize="9" scale="75" orientation="portrait" r:id="rId1"/>
  <ignoredErrors>
    <ignoredError sqref="G1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7"/>
  <sheetViews>
    <sheetView showGridLines="0" view="pageBreakPreview" zoomScale="85" zoomScaleNormal="100" zoomScaleSheetLayoutView="85" workbookViewId="0">
      <selection activeCell="G14" sqref="G14"/>
    </sheetView>
  </sheetViews>
  <sheetFormatPr defaultRowHeight="17.399999999999999"/>
  <cols>
    <col min="1" max="1" width="1.69921875" customWidth="1"/>
    <col min="2" max="2" width="15" customWidth="1"/>
    <col min="3" max="8" width="13.69921875" customWidth="1"/>
    <col min="9" max="9" width="1.69921875" customWidth="1"/>
  </cols>
  <sheetData>
    <row r="1" spans="1:9" ht="25.05" customHeight="1">
      <c r="A1" s="88"/>
      <c r="B1" s="93" t="s">
        <v>88</v>
      </c>
      <c r="C1" s="93"/>
      <c r="D1" s="93"/>
      <c r="E1" s="93"/>
      <c r="F1" s="93"/>
      <c r="G1" s="93"/>
      <c r="H1" s="93"/>
      <c r="I1" s="88"/>
    </row>
    <row r="2" spans="1:9" ht="25.05" customHeight="1">
      <c r="A2" s="89"/>
      <c r="B2" s="93"/>
      <c r="C2" s="93"/>
      <c r="D2" s="93"/>
      <c r="E2" s="93"/>
      <c r="F2" s="93"/>
      <c r="G2" s="93"/>
      <c r="H2" s="93"/>
      <c r="I2" s="89"/>
    </row>
    <row r="3" spans="1:9" ht="25.05" customHeight="1">
      <c r="A3" s="89"/>
      <c r="B3" s="36" t="s">
        <v>34</v>
      </c>
      <c r="C3" s="37" t="s">
        <v>35</v>
      </c>
      <c r="D3" s="91" t="s">
        <v>36</v>
      </c>
      <c r="E3" s="91"/>
      <c r="F3" s="38" t="s">
        <v>37</v>
      </c>
      <c r="G3" s="39" t="s">
        <v>38</v>
      </c>
      <c r="H3" s="40" t="s">
        <v>39</v>
      </c>
      <c r="I3" s="89"/>
    </row>
    <row r="4" spans="1:9" ht="25.05" customHeight="1">
      <c r="A4" s="89"/>
      <c r="B4" s="95" t="s">
        <v>48</v>
      </c>
      <c r="C4" s="23">
        <v>45584</v>
      </c>
      <c r="D4" s="94" t="s">
        <v>40</v>
      </c>
      <c r="E4" s="94"/>
      <c r="F4" s="24">
        <v>1</v>
      </c>
      <c r="G4" s="25">
        <v>4598070</v>
      </c>
      <c r="H4" s="25">
        <f t="shared" ref="H4:H8" si="0">G4</f>
        <v>4598070</v>
      </c>
      <c r="I4" s="89"/>
    </row>
    <row r="5" spans="1:9" ht="25.05" customHeight="1">
      <c r="A5" s="89"/>
      <c r="B5" s="95"/>
      <c r="C5" s="23">
        <v>45595</v>
      </c>
      <c r="D5" s="94" t="s">
        <v>41</v>
      </c>
      <c r="E5" s="94"/>
      <c r="F5" s="24">
        <v>1</v>
      </c>
      <c r="G5" s="25">
        <v>604924</v>
      </c>
      <c r="H5" s="25">
        <f t="shared" si="0"/>
        <v>604924</v>
      </c>
      <c r="I5" s="89"/>
    </row>
    <row r="6" spans="1:9" ht="25.05" customHeight="1">
      <c r="A6" s="89"/>
      <c r="B6" s="95"/>
      <c r="C6" s="23">
        <v>45590</v>
      </c>
      <c r="D6" s="94" t="s">
        <v>74</v>
      </c>
      <c r="E6" s="94"/>
      <c r="F6" s="24" t="s">
        <v>82</v>
      </c>
      <c r="G6" s="25">
        <v>959000</v>
      </c>
      <c r="H6" s="25">
        <f t="shared" si="0"/>
        <v>959000</v>
      </c>
      <c r="I6" s="89"/>
    </row>
    <row r="7" spans="1:9" ht="25.05" customHeight="1">
      <c r="A7" s="89"/>
      <c r="B7" s="95"/>
      <c r="C7" s="23">
        <v>45590</v>
      </c>
      <c r="D7" s="94" t="s">
        <v>42</v>
      </c>
      <c r="E7" s="94"/>
      <c r="F7" s="24" t="s">
        <v>82</v>
      </c>
      <c r="G7" s="25">
        <v>925000</v>
      </c>
      <c r="H7" s="25">
        <f t="shared" si="0"/>
        <v>925000</v>
      </c>
      <c r="I7" s="89"/>
    </row>
    <row r="8" spans="1:9" ht="25.05" customHeight="1">
      <c r="A8" s="89"/>
      <c r="B8" s="95"/>
      <c r="C8" s="23">
        <v>45590</v>
      </c>
      <c r="D8" s="94" t="s">
        <v>67</v>
      </c>
      <c r="E8" s="94"/>
      <c r="F8" s="24" t="s">
        <v>82</v>
      </c>
      <c r="G8" s="25">
        <v>90771700</v>
      </c>
      <c r="H8" s="25">
        <f t="shared" si="0"/>
        <v>90771700</v>
      </c>
      <c r="I8" s="89"/>
    </row>
    <row r="9" spans="1:9" ht="25.05" customHeight="1">
      <c r="A9" s="89"/>
      <c r="B9" s="95"/>
      <c r="C9" s="23">
        <v>45590</v>
      </c>
      <c r="D9" s="94" t="s">
        <v>68</v>
      </c>
      <c r="E9" s="94"/>
      <c r="F9" s="24" t="s">
        <v>82</v>
      </c>
      <c r="G9" s="25">
        <v>23032800</v>
      </c>
      <c r="H9" s="25">
        <f>G9</f>
        <v>23032800</v>
      </c>
      <c r="I9" s="89"/>
    </row>
    <row r="10" spans="1:9" ht="25.05" customHeight="1">
      <c r="A10" s="89"/>
      <c r="B10" s="91" t="s">
        <v>43</v>
      </c>
      <c r="C10" s="91"/>
      <c r="D10" s="91"/>
      <c r="E10" s="91"/>
      <c r="F10" s="91"/>
      <c r="G10" s="91"/>
      <c r="H10" s="34">
        <f>SUM(H4:H9)</f>
        <v>120891494</v>
      </c>
      <c r="I10" s="89"/>
    </row>
    <row r="11" spans="1:9" ht="40.799999999999997" customHeight="1">
      <c r="A11" s="89"/>
      <c r="B11" s="95" t="s">
        <v>44</v>
      </c>
      <c r="C11" s="26"/>
      <c r="D11" s="98"/>
      <c r="E11" s="99"/>
      <c r="F11" s="27"/>
      <c r="G11" s="28"/>
      <c r="H11" s="28"/>
      <c r="I11" s="89"/>
    </row>
    <row r="12" spans="1:9" ht="25.05" customHeight="1">
      <c r="A12" s="89"/>
      <c r="B12" s="95"/>
      <c r="C12" s="26"/>
      <c r="D12" s="90"/>
      <c r="E12" s="90"/>
      <c r="F12" s="27"/>
      <c r="G12" s="28"/>
      <c r="H12" s="28">
        <f t="shared" ref="H12" si="1">F12*G12</f>
        <v>0</v>
      </c>
      <c r="I12" s="89"/>
    </row>
    <row r="13" spans="1:9" ht="25.05" customHeight="1">
      <c r="A13" s="89"/>
      <c r="B13" s="91" t="s">
        <v>43</v>
      </c>
      <c r="C13" s="91"/>
      <c r="D13" s="91"/>
      <c r="E13" s="91"/>
      <c r="F13" s="91"/>
      <c r="G13" s="91"/>
      <c r="H13" s="34">
        <f>SUM(H11:H12)</f>
        <v>0</v>
      </c>
      <c r="I13" s="89"/>
    </row>
    <row r="14" spans="1:9" ht="25.05" customHeight="1">
      <c r="A14" s="89"/>
      <c r="B14" s="95" t="s">
        <v>45</v>
      </c>
      <c r="C14" s="26"/>
      <c r="D14" s="90"/>
      <c r="E14" s="90"/>
      <c r="F14" s="27"/>
      <c r="G14" s="28"/>
      <c r="H14" s="25">
        <f>F14*G14</f>
        <v>0</v>
      </c>
      <c r="I14" s="89"/>
    </row>
    <row r="15" spans="1:9" ht="25.05" customHeight="1">
      <c r="A15" s="89"/>
      <c r="B15" s="95"/>
      <c r="C15" s="26"/>
      <c r="D15" s="98"/>
      <c r="E15" s="99"/>
      <c r="F15" s="27"/>
      <c r="G15" s="28"/>
      <c r="H15" s="28"/>
      <c r="I15" s="89"/>
    </row>
    <row r="16" spans="1:9" ht="25.05" customHeight="1">
      <c r="A16" s="89"/>
      <c r="B16" s="95"/>
      <c r="C16" s="26"/>
      <c r="D16" s="90"/>
      <c r="E16" s="90"/>
      <c r="F16" s="27"/>
      <c r="G16" s="28"/>
      <c r="H16" s="28"/>
      <c r="I16" s="89"/>
    </row>
    <row r="17" spans="1:9" ht="25.05" customHeight="1">
      <c r="A17" s="89"/>
      <c r="B17" s="96" t="s">
        <v>43</v>
      </c>
      <c r="C17" s="91"/>
      <c r="D17" s="91"/>
      <c r="E17" s="91"/>
      <c r="F17" s="91"/>
      <c r="G17" s="91"/>
      <c r="H17" s="35">
        <f>SUM(H14:H16)</f>
        <v>0</v>
      </c>
      <c r="I17" s="89"/>
    </row>
    <row r="18" spans="1:9" ht="25.05" customHeight="1">
      <c r="A18" s="89"/>
      <c r="B18" s="95" t="s">
        <v>49</v>
      </c>
      <c r="C18" s="29"/>
      <c r="D18" s="90"/>
      <c r="E18" s="90"/>
      <c r="F18" s="24"/>
      <c r="G18" s="25"/>
      <c r="H18" s="28">
        <f>F18*G18</f>
        <v>0</v>
      </c>
      <c r="I18" s="89"/>
    </row>
    <row r="19" spans="1:9" ht="25.05" customHeight="1">
      <c r="A19" s="89"/>
      <c r="B19" s="95"/>
      <c r="C19" s="29"/>
      <c r="D19" s="90"/>
      <c r="E19" s="90"/>
      <c r="F19" s="24"/>
      <c r="G19" s="25"/>
      <c r="H19" s="28">
        <f>F19*G19</f>
        <v>0</v>
      </c>
      <c r="I19" s="89"/>
    </row>
    <row r="20" spans="1:9" ht="25.05" customHeight="1">
      <c r="A20" s="89"/>
      <c r="B20" s="91" t="s">
        <v>43</v>
      </c>
      <c r="C20" s="91"/>
      <c r="D20" s="91"/>
      <c r="E20" s="91"/>
      <c r="F20" s="91"/>
      <c r="G20" s="91"/>
      <c r="H20" s="34">
        <f>SUM(H19:H19)</f>
        <v>0</v>
      </c>
      <c r="I20" s="89"/>
    </row>
    <row r="21" spans="1:9" ht="25.05" customHeight="1">
      <c r="A21" s="89"/>
      <c r="B21" s="95" t="s">
        <v>50</v>
      </c>
      <c r="C21" s="26"/>
      <c r="D21" s="90"/>
      <c r="E21" s="90"/>
      <c r="F21" s="27"/>
      <c r="G21" s="28"/>
      <c r="H21" s="28">
        <f>F21*G21</f>
        <v>0</v>
      </c>
      <c r="I21" s="89"/>
    </row>
    <row r="22" spans="1:9" ht="25.05" customHeight="1">
      <c r="A22" s="89"/>
      <c r="B22" s="95"/>
      <c r="C22" s="26"/>
      <c r="D22" s="90"/>
      <c r="E22" s="90"/>
      <c r="F22" s="27"/>
      <c r="G22" s="28"/>
      <c r="H22" s="28"/>
      <c r="I22" s="89"/>
    </row>
    <row r="23" spans="1:9" ht="25.05" customHeight="1">
      <c r="A23" s="89"/>
      <c r="B23" s="91" t="s">
        <v>43</v>
      </c>
      <c r="C23" s="91"/>
      <c r="D23" s="91"/>
      <c r="E23" s="91"/>
      <c r="F23" s="91"/>
      <c r="G23" s="91"/>
      <c r="H23" s="34">
        <f>SUM(H21:H22)</f>
        <v>0</v>
      </c>
      <c r="I23" s="89"/>
    </row>
    <row r="24" spans="1:9" ht="25.05" customHeight="1">
      <c r="A24" s="89"/>
      <c r="B24" s="97" t="s">
        <v>46</v>
      </c>
      <c r="C24" s="30"/>
      <c r="D24" s="90"/>
      <c r="E24" s="90"/>
      <c r="F24" s="24"/>
      <c r="G24" s="31"/>
      <c r="H24" s="28">
        <f t="shared" ref="H24:H34" si="2">F24*G24</f>
        <v>0</v>
      </c>
      <c r="I24" s="89"/>
    </row>
    <row r="25" spans="1:9" ht="25.05" customHeight="1">
      <c r="A25" s="89"/>
      <c r="B25" s="97"/>
      <c r="C25" s="30"/>
      <c r="D25" s="90"/>
      <c r="E25" s="90"/>
      <c r="F25" s="24"/>
      <c r="G25" s="31"/>
      <c r="H25" s="28">
        <f t="shared" si="2"/>
        <v>0</v>
      </c>
      <c r="I25" s="89"/>
    </row>
    <row r="26" spans="1:9" ht="25.05" customHeight="1">
      <c r="A26" s="89"/>
      <c r="B26" s="91" t="s">
        <v>43</v>
      </c>
      <c r="C26" s="91"/>
      <c r="D26" s="91"/>
      <c r="E26" s="91"/>
      <c r="F26" s="91"/>
      <c r="G26" s="91"/>
      <c r="H26" s="34">
        <f>SUM(H24:H25)</f>
        <v>0</v>
      </c>
      <c r="I26" s="89"/>
    </row>
    <row r="27" spans="1:9" ht="25.05" customHeight="1">
      <c r="A27" s="89"/>
      <c r="B27" s="95" t="s">
        <v>51</v>
      </c>
      <c r="C27" s="29"/>
      <c r="D27" s="32"/>
      <c r="E27" s="32"/>
      <c r="F27" s="24"/>
      <c r="G27" s="25"/>
      <c r="H27" s="25">
        <f>F27*G27</f>
        <v>0</v>
      </c>
      <c r="I27" s="89"/>
    </row>
    <row r="28" spans="1:9" ht="25.05" customHeight="1">
      <c r="A28" s="89"/>
      <c r="B28" s="95"/>
      <c r="C28" s="29"/>
      <c r="D28" s="32"/>
      <c r="E28" s="32"/>
      <c r="F28" s="24"/>
      <c r="G28" s="25"/>
      <c r="H28" s="25"/>
      <c r="I28" s="89"/>
    </row>
    <row r="29" spans="1:9" ht="25.05" customHeight="1">
      <c r="A29" s="89"/>
      <c r="B29" s="91" t="s">
        <v>43</v>
      </c>
      <c r="C29" s="91"/>
      <c r="D29" s="91"/>
      <c r="E29" s="91"/>
      <c r="F29" s="91"/>
      <c r="G29" s="91"/>
      <c r="H29" s="34">
        <f>SUM(H25)</f>
        <v>0</v>
      </c>
      <c r="I29" s="89"/>
    </row>
    <row r="30" spans="1:9" ht="25.05" customHeight="1">
      <c r="A30" s="89"/>
      <c r="B30" s="95" t="s">
        <v>52</v>
      </c>
      <c r="C30" s="33"/>
      <c r="D30" s="90"/>
      <c r="E30" s="90"/>
      <c r="F30" s="24"/>
      <c r="G30" s="25"/>
      <c r="H30" s="25">
        <f t="shared" ref="H30:H31" si="3">F30*G30</f>
        <v>0</v>
      </c>
      <c r="I30" s="89"/>
    </row>
    <row r="31" spans="1:9" ht="25.05" customHeight="1">
      <c r="A31" s="89"/>
      <c r="B31" s="95"/>
      <c r="C31" s="33"/>
      <c r="D31" s="90"/>
      <c r="E31" s="90"/>
      <c r="F31" s="24"/>
      <c r="G31" s="25"/>
      <c r="H31" s="25">
        <f t="shared" si="3"/>
        <v>0</v>
      </c>
      <c r="I31" s="89"/>
    </row>
    <row r="32" spans="1:9" ht="25.05" customHeight="1">
      <c r="A32" s="89"/>
      <c r="B32" s="91" t="s">
        <v>43</v>
      </c>
      <c r="C32" s="91"/>
      <c r="D32" s="91"/>
      <c r="E32" s="91"/>
      <c r="F32" s="91"/>
      <c r="G32" s="91"/>
      <c r="H32" s="34">
        <f>SUM(H27)</f>
        <v>0</v>
      </c>
      <c r="I32" s="89"/>
    </row>
    <row r="33" spans="1:9" ht="25.05" customHeight="1">
      <c r="A33" s="89"/>
      <c r="B33" s="95" t="s">
        <v>53</v>
      </c>
      <c r="C33" s="33"/>
      <c r="D33" s="90"/>
      <c r="E33" s="90"/>
      <c r="F33" s="24"/>
      <c r="G33" s="25"/>
      <c r="H33" s="25">
        <f t="shared" ref="H33" si="4">F33*G33</f>
        <v>0</v>
      </c>
      <c r="I33" s="89"/>
    </row>
    <row r="34" spans="1:9" ht="25.05" customHeight="1">
      <c r="A34" s="89"/>
      <c r="B34" s="95"/>
      <c r="C34" s="33"/>
      <c r="D34" s="90"/>
      <c r="E34" s="90"/>
      <c r="F34" s="24"/>
      <c r="G34" s="25"/>
      <c r="H34" s="25">
        <f t="shared" si="2"/>
        <v>0</v>
      </c>
      <c r="I34" s="89"/>
    </row>
    <row r="35" spans="1:9" ht="25.05" customHeight="1">
      <c r="A35" s="89"/>
      <c r="B35" s="91" t="s">
        <v>43</v>
      </c>
      <c r="C35" s="91"/>
      <c r="D35" s="91"/>
      <c r="E35" s="91"/>
      <c r="F35" s="91"/>
      <c r="G35" s="91"/>
      <c r="H35" s="34">
        <f>SUM(H34)</f>
        <v>0</v>
      </c>
      <c r="I35" s="89"/>
    </row>
    <row r="36" spans="1:9" ht="25.05" customHeight="1">
      <c r="A36" s="89"/>
      <c r="B36" s="36" t="s">
        <v>47</v>
      </c>
      <c r="C36" s="92">
        <f>H10+H13+H17+H20+H23+H26+H32+H35</f>
        <v>120891494</v>
      </c>
      <c r="D36" s="92"/>
      <c r="E36" s="92"/>
      <c r="F36" s="92"/>
      <c r="G36" s="92"/>
      <c r="H36" s="92"/>
      <c r="I36" s="89"/>
    </row>
    <row r="37" spans="1:9" ht="10.050000000000001" customHeight="1">
      <c r="A37" s="89"/>
      <c r="I37" s="89"/>
    </row>
  </sheetData>
  <mergeCells count="44">
    <mergeCell ref="B4:B9"/>
    <mergeCell ref="B10:G10"/>
    <mergeCell ref="B11:B12"/>
    <mergeCell ref="B13:G13"/>
    <mergeCell ref="B14:B16"/>
    <mergeCell ref="D12:E12"/>
    <mergeCell ref="D14:E14"/>
    <mergeCell ref="D16:E16"/>
    <mergeCell ref="D11:E11"/>
    <mergeCell ref="D6:E6"/>
    <mergeCell ref="D7:E7"/>
    <mergeCell ref="D15:E15"/>
    <mergeCell ref="B32:G32"/>
    <mergeCell ref="B33:B34"/>
    <mergeCell ref="B17:G17"/>
    <mergeCell ref="B18:B19"/>
    <mergeCell ref="B20:G20"/>
    <mergeCell ref="B21:B22"/>
    <mergeCell ref="B23:G23"/>
    <mergeCell ref="B24:B25"/>
    <mergeCell ref="D18:E18"/>
    <mergeCell ref="D19:E19"/>
    <mergeCell ref="D21:E21"/>
    <mergeCell ref="D22:E22"/>
    <mergeCell ref="B26:G26"/>
    <mergeCell ref="B27:B28"/>
    <mergeCell ref="B29:G29"/>
    <mergeCell ref="B30:B31"/>
    <mergeCell ref="A1:A37"/>
    <mergeCell ref="I1:I37"/>
    <mergeCell ref="D24:E24"/>
    <mergeCell ref="D25:E25"/>
    <mergeCell ref="D30:E30"/>
    <mergeCell ref="D31:E31"/>
    <mergeCell ref="D33:E33"/>
    <mergeCell ref="D34:E34"/>
    <mergeCell ref="B35:G35"/>
    <mergeCell ref="C36:H36"/>
    <mergeCell ref="B1:H2"/>
    <mergeCell ref="D3:E3"/>
    <mergeCell ref="D4:E4"/>
    <mergeCell ref="D5:E5"/>
    <mergeCell ref="D8:E8"/>
    <mergeCell ref="D9:E9"/>
  </mergeCells>
  <phoneticPr fontId="5" type="noConversion"/>
  <pageMargins left="0.7" right="0.7" top="0.75" bottom="0.75" header="0.3" footer="0.3"/>
  <pageSetup paperSize="9"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4"/>
  <sheetViews>
    <sheetView showWhiteSpace="0" view="pageBreakPreview" zoomScale="85" zoomScaleNormal="100" zoomScaleSheetLayoutView="85" workbookViewId="0">
      <selection activeCell="J19" sqref="J19"/>
    </sheetView>
  </sheetViews>
  <sheetFormatPr defaultRowHeight="17.399999999999999"/>
  <sheetData>
    <row r="1" spans="1:9">
      <c r="A1" s="100" t="s">
        <v>61</v>
      </c>
      <c r="B1" s="100"/>
      <c r="C1" s="100"/>
      <c r="D1" s="100"/>
      <c r="E1" s="100"/>
      <c r="F1" s="100"/>
      <c r="G1" s="100"/>
      <c r="H1" s="100"/>
      <c r="I1" s="100"/>
    </row>
    <row r="2" spans="1:9">
      <c r="A2" s="100"/>
      <c r="B2" s="100"/>
      <c r="C2" s="100"/>
      <c r="D2" s="100"/>
      <c r="E2" s="100"/>
      <c r="F2" s="100"/>
      <c r="G2" s="100"/>
      <c r="H2" s="100"/>
      <c r="I2" s="100"/>
    </row>
    <row r="33" spans="1:9">
      <c r="A33" s="100" t="s">
        <v>60</v>
      </c>
      <c r="B33" s="100"/>
      <c r="C33" s="100"/>
      <c r="D33" s="100"/>
      <c r="E33" s="100"/>
      <c r="F33" s="100"/>
      <c r="G33" s="100"/>
      <c r="H33" s="100"/>
      <c r="I33" s="100"/>
    </row>
    <row r="34" spans="1:9">
      <c r="A34" s="100"/>
      <c r="B34" s="100"/>
      <c r="C34" s="100"/>
      <c r="D34" s="100"/>
      <c r="E34" s="100"/>
      <c r="F34" s="100"/>
      <c r="G34" s="100"/>
      <c r="H34" s="100"/>
      <c r="I34" s="100"/>
    </row>
  </sheetData>
  <mergeCells count="2">
    <mergeCell ref="A1:I2"/>
    <mergeCell ref="A33:I34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4"/>
  <sheetViews>
    <sheetView showWhiteSpace="0" view="pageBreakPreview" topLeftCell="A4" zoomScale="150" zoomScaleNormal="100" zoomScaleSheetLayoutView="150" workbookViewId="0">
      <selection activeCell="L37" sqref="L37"/>
    </sheetView>
  </sheetViews>
  <sheetFormatPr defaultRowHeight="17.399999999999999"/>
  <sheetData>
    <row r="1" spans="1:9">
      <c r="A1" s="100" t="s">
        <v>80</v>
      </c>
      <c r="B1" s="100"/>
      <c r="C1" s="100"/>
      <c r="D1" s="100"/>
      <c r="E1" s="100"/>
      <c r="F1" s="100"/>
      <c r="G1" s="100"/>
      <c r="H1" s="100"/>
      <c r="I1" s="100"/>
    </row>
    <row r="2" spans="1:9">
      <c r="A2" s="100"/>
      <c r="B2" s="100"/>
      <c r="C2" s="100"/>
      <c r="D2" s="100"/>
      <c r="E2" s="100"/>
      <c r="F2" s="100"/>
      <c r="G2" s="100"/>
      <c r="H2" s="100"/>
      <c r="I2" s="100"/>
    </row>
    <row r="14" spans="1:9">
      <c r="A14" s="100" t="s">
        <v>79</v>
      </c>
      <c r="B14" s="100"/>
      <c r="C14" s="100"/>
      <c r="D14" s="100"/>
      <c r="E14" s="100"/>
      <c r="F14" s="100"/>
      <c r="G14" s="100"/>
      <c r="H14" s="100"/>
      <c r="I14" s="100"/>
    </row>
    <row r="15" spans="1:9">
      <c r="A15" s="100"/>
      <c r="B15" s="100"/>
      <c r="C15" s="100"/>
      <c r="D15" s="100"/>
      <c r="E15" s="100"/>
      <c r="F15" s="100"/>
      <c r="G15" s="100"/>
      <c r="H15" s="100"/>
      <c r="I15" s="100"/>
    </row>
    <row r="27" spans="1:9">
      <c r="A27" s="100" t="s">
        <v>78</v>
      </c>
      <c r="B27" s="100"/>
      <c r="C27" s="100"/>
      <c r="D27" s="100"/>
      <c r="E27" s="100"/>
      <c r="F27" s="100"/>
      <c r="G27" s="100"/>
      <c r="H27" s="100"/>
      <c r="I27" s="100"/>
    </row>
    <row r="28" spans="1:9">
      <c r="A28" s="100"/>
      <c r="B28" s="100"/>
      <c r="C28" s="100"/>
      <c r="D28" s="100"/>
      <c r="E28" s="100"/>
      <c r="F28" s="100"/>
      <c r="G28" s="100"/>
      <c r="H28" s="100"/>
      <c r="I28" s="100"/>
    </row>
    <row r="40" spans="1:9">
      <c r="A40" s="100" t="s">
        <v>81</v>
      </c>
      <c r="B40" s="100"/>
      <c r="C40" s="100"/>
      <c r="D40" s="100"/>
      <c r="E40" s="100"/>
      <c r="F40" s="100"/>
      <c r="G40" s="100"/>
      <c r="H40" s="100"/>
      <c r="I40" s="100"/>
    </row>
    <row r="41" spans="1:9">
      <c r="A41" s="100"/>
      <c r="B41" s="100"/>
      <c r="C41" s="100"/>
      <c r="D41" s="100"/>
      <c r="E41" s="100"/>
      <c r="F41" s="100"/>
      <c r="G41" s="100"/>
      <c r="H41" s="100"/>
      <c r="I41" s="100"/>
    </row>
    <row r="53" spans="1:9">
      <c r="A53" s="100" t="s">
        <v>71</v>
      </c>
      <c r="B53" s="100"/>
      <c r="C53" s="100"/>
      <c r="D53" s="100"/>
      <c r="E53" s="100"/>
      <c r="F53" s="100"/>
      <c r="G53" s="100"/>
      <c r="H53" s="100"/>
      <c r="I53" s="100"/>
    </row>
    <row r="54" spans="1:9">
      <c r="A54" s="100"/>
      <c r="B54" s="100"/>
      <c r="C54" s="100"/>
      <c r="D54" s="100"/>
      <c r="E54" s="100"/>
      <c r="F54" s="100"/>
      <c r="G54" s="100"/>
      <c r="H54" s="100"/>
      <c r="I54" s="100"/>
    </row>
  </sheetData>
  <mergeCells count="5">
    <mergeCell ref="A1:I2"/>
    <mergeCell ref="A53:I54"/>
    <mergeCell ref="A27:I28"/>
    <mergeCell ref="A14:I15"/>
    <mergeCell ref="A40:I41"/>
  </mergeCells>
  <phoneticPr fontId="5" type="noConversion"/>
  <pageMargins left="0.7" right="0.7" top="0.75" bottom="0.75" header="0.3" footer="0.3"/>
  <pageSetup paperSize="9" scale="84" orientation="portrait" r:id="rId1"/>
  <rowBreaks count="1" manualBreakCount="1">
    <brk id="52" max="8" man="1"/>
  </rowBreaks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r:id="rId5">
            <anchor moveWithCells="1">
              <from>
                <xdr:col>0</xdr:col>
                <xdr:colOff>30480</xdr:colOff>
                <xdr:row>2</xdr:row>
                <xdr:rowOff>22860</xdr:rowOff>
              </from>
              <to>
                <xdr:col>1</xdr:col>
                <xdr:colOff>274320</xdr:colOff>
                <xdr:row>5</xdr:row>
                <xdr:rowOff>152400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  <mc:AlternateContent xmlns:mc="http://schemas.openxmlformats.org/markup-compatibility/2006">
      <mc:Choice Requires="x14">
        <oleObject progId="Acrobat Document" dvAspect="DVASPECT_ICON" shapeId="2050" r:id="rId6">
          <objectPr defaultSize="0" r:id="rId7">
            <anchor moveWithCells="1">
              <from>
                <xdr:col>1</xdr:col>
                <xdr:colOff>312420</xdr:colOff>
                <xdr:row>2</xdr:row>
                <xdr:rowOff>38100</xdr:rowOff>
              </from>
              <to>
                <xdr:col>2</xdr:col>
                <xdr:colOff>556260</xdr:colOff>
                <xdr:row>5</xdr:row>
                <xdr:rowOff>167640</xdr:rowOff>
              </to>
            </anchor>
          </objectPr>
        </oleObject>
      </mc:Choice>
      <mc:Fallback>
        <oleObject progId="Acrobat Document" dvAspect="DVASPECT_ICON" shapeId="2050" r:id="rId6"/>
      </mc:Fallback>
    </mc:AlternateContent>
    <mc:AlternateContent xmlns:mc="http://schemas.openxmlformats.org/markup-compatibility/2006">
      <mc:Choice Requires="x14">
        <oleObject progId="Acrobat Document" dvAspect="DVASPECT_ICON" shapeId="2051" r:id="rId8">
          <objectPr defaultSize="0" r:id="rId9">
            <anchor moveWithCells="1">
              <from>
                <xdr:col>2</xdr:col>
                <xdr:colOff>617220</xdr:colOff>
                <xdr:row>2</xdr:row>
                <xdr:rowOff>22860</xdr:rowOff>
              </from>
              <to>
                <xdr:col>4</xdr:col>
                <xdr:colOff>190500</xdr:colOff>
                <xdr:row>5</xdr:row>
                <xdr:rowOff>152400</xdr:rowOff>
              </to>
            </anchor>
          </objectPr>
        </oleObject>
      </mc:Choice>
      <mc:Fallback>
        <oleObject progId="Acrobat Document" dvAspect="DVASPECT_ICON" shapeId="2051" r:id="rId8"/>
      </mc:Fallback>
    </mc:AlternateContent>
    <mc:AlternateContent xmlns:mc="http://schemas.openxmlformats.org/markup-compatibility/2006">
      <mc:Choice Requires="x14">
        <oleObject progId="Acrobat Document" dvAspect="DVASPECT_ICON" shapeId="2052" r:id="rId10">
          <objectPr defaultSize="0" r:id="rId11">
            <anchor moveWithCells="1">
              <from>
                <xdr:col>4</xdr:col>
                <xdr:colOff>243840</xdr:colOff>
                <xdr:row>2</xdr:row>
                <xdr:rowOff>30480</xdr:rowOff>
              </from>
              <to>
                <xdr:col>5</xdr:col>
                <xdr:colOff>487680</xdr:colOff>
                <xdr:row>5</xdr:row>
                <xdr:rowOff>160020</xdr:rowOff>
              </to>
            </anchor>
          </objectPr>
        </oleObject>
      </mc:Choice>
      <mc:Fallback>
        <oleObject progId="Acrobat Document" dvAspect="DVASPECT_ICON" shapeId="2052" r:id="rId10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9"/>
  <sheetViews>
    <sheetView showGridLines="0" view="pageBreakPreview" zoomScale="60" zoomScaleNormal="70" zoomScalePageLayoutView="55" workbookViewId="0">
      <selection activeCell="C6" sqref="C6:E6"/>
    </sheetView>
  </sheetViews>
  <sheetFormatPr defaultRowHeight="17.399999999999999"/>
  <cols>
    <col min="1" max="1" width="1.69921875" customWidth="1"/>
    <col min="2" max="2" width="9.69921875" customWidth="1"/>
    <col min="3" max="3" width="25.69921875" customWidth="1"/>
    <col min="4" max="4" width="9.69921875" customWidth="1"/>
    <col min="5" max="5" width="25.69921875" customWidth="1"/>
    <col min="6" max="6" width="9.69921875" customWidth="1"/>
    <col min="7" max="7" width="25.69921875" customWidth="1"/>
    <col min="8" max="8" width="9.69921875" customWidth="1"/>
    <col min="9" max="9" width="25.69921875" customWidth="1"/>
    <col min="10" max="10" width="1.69921875" customWidth="1"/>
  </cols>
  <sheetData>
    <row r="1" spans="1:10" ht="30" customHeight="1">
      <c r="A1" s="104" t="s">
        <v>54</v>
      </c>
      <c r="B1" s="104"/>
      <c r="C1" s="104"/>
      <c r="D1" s="104"/>
      <c r="E1" s="104"/>
      <c r="F1" s="104"/>
      <c r="G1" s="104"/>
      <c r="H1" s="104"/>
      <c r="I1" s="104"/>
      <c r="J1" s="104"/>
    </row>
    <row r="2" spans="1:10" ht="30" customHeight="1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300" customHeight="1">
      <c r="B3" s="106"/>
      <c r="C3" s="106"/>
      <c r="D3" s="106"/>
      <c r="E3" s="106"/>
      <c r="F3" s="106"/>
      <c r="G3" s="106"/>
      <c r="H3" s="106"/>
      <c r="I3" s="106"/>
    </row>
    <row r="4" spans="1:10" ht="30" customHeight="1">
      <c r="B4" s="43" t="s">
        <v>55</v>
      </c>
      <c r="C4" s="41"/>
      <c r="D4" s="43" t="s">
        <v>56</v>
      </c>
      <c r="E4" s="41"/>
      <c r="F4" s="43" t="s">
        <v>55</v>
      </c>
      <c r="G4" s="41"/>
      <c r="H4" s="43" t="s">
        <v>56</v>
      </c>
      <c r="I4" s="41"/>
    </row>
    <row r="5" spans="1:10" ht="30" customHeight="1">
      <c r="B5" s="43" t="s">
        <v>59</v>
      </c>
      <c r="C5" s="52"/>
      <c r="D5" s="43" t="s">
        <v>58</v>
      </c>
      <c r="E5" s="42"/>
      <c r="F5" s="43" t="s">
        <v>59</v>
      </c>
      <c r="G5" s="52"/>
      <c r="H5" s="43" t="s">
        <v>58</v>
      </c>
      <c r="I5" s="42"/>
    </row>
    <row r="6" spans="1:10" ht="30" customHeight="1">
      <c r="B6" s="43" t="s">
        <v>57</v>
      </c>
      <c r="C6" s="107"/>
      <c r="D6" s="108"/>
      <c r="E6" s="109"/>
      <c r="F6" s="43" t="s">
        <v>57</v>
      </c>
      <c r="G6" s="107"/>
      <c r="H6" s="108"/>
      <c r="I6" s="109"/>
    </row>
    <row r="7" spans="1:10" ht="300" customHeight="1">
      <c r="B7" s="101"/>
      <c r="C7" s="102"/>
      <c r="D7" s="102"/>
      <c r="E7" s="103"/>
      <c r="F7" s="101"/>
      <c r="G7" s="102"/>
      <c r="H7" s="102"/>
      <c r="I7" s="103"/>
    </row>
    <row r="8" spans="1:10" ht="30" customHeight="1">
      <c r="B8" s="43" t="s">
        <v>55</v>
      </c>
      <c r="C8" s="41"/>
      <c r="D8" s="43" t="s">
        <v>56</v>
      </c>
      <c r="E8" s="41"/>
      <c r="F8" s="43" t="s">
        <v>55</v>
      </c>
      <c r="G8" s="41"/>
      <c r="H8" s="43" t="s">
        <v>56</v>
      </c>
      <c r="I8" s="41"/>
    </row>
    <row r="9" spans="1:10" ht="30" customHeight="1">
      <c r="B9" s="43" t="s">
        <v>59</v>
      </c>
      <c r="C9" s="52"/>
      <c r="D9" s="43" t="s">
        <v>58</v>
      </c>
      <c r="E9" s="42"/>
      <c r="F9" s="43" t="s">
        <v>59</v>
      </c>
      <c r="G9" s="52"/>
      <c r="H9" s="43" t="s">
        <v>58</v>
      </c>
      <c r="I9" s="42"/>
    </row>
    <row r="10" spans="1:10" ht="30" customHeight="1">
      <c r="B10" s="43" t="s">
        <v>57</v>
      </c>
      <c r="C10" s="107"/>
      <c r="D10" s="108"/>
      <c r="E10" s="109"/>
      <c r="F10" s="43" t="s">
        <v>57</v>
      </c>
      <c r="G10" s="107"/>
      <c r="H10" s="108"/>
      <c r="I10" s="109"/>
    </row>
    <row r="11" spans="1:10" ht="300" customHeight="1">
      <c r="B11" s="110"/>
      <c r="C11" s="110"/>
      <c r="D11" s="110"/>
      <c r="E11" s="110"/>
      <c r="F11" s="110"/>
      <c r="G11" s="110"/>
      <c r="H11" s="110"/>
      <c r="I11" s="110"/>
    </row>
    <row r="12" spans="1:10" ht="52.2" customHeight="1">
      <c r="B12" s="43" t="s">
        <v>55</v>
      </c>
      <c r="C12" s="41"/>
      <c r="D12" s="43" t="s">
        <v>56</v>
      </c>
      <c r="E12" s="53"/>
      <c r="F12" s="43" t="s">
        <v>55</v>
      </c>
      <c r="G12" s="41"/>
      <c r="H12" s="43" t="s">
        <v>56</v>
      </c>
      <c r="I12" s="53"/>
    </row>
    <row r="13" spans="1:10" ht="30" customHeight="1">
      <c r="B13" s="43" t="s">
        <v>59</v>
      </c>
      <c r="C13" s="52"/>
      <c r="D13" s="43" t="s">
        <v>58</v>
      </c>
      <c r="E13" s="42"/>
      <c r="F13" s="43" t="s">
        <v>59</v>
      </c>
      <c r="G13" s="52"/>
      <c r="H13" s="43" t="s">
        <v>58</v>
      </c>
      <c r="I13" s="42"/>
    </row>
    <row r="14" spans="1:10" ht="30" customHeight="1">
      <c r="B14" s="43" t="s">
        <v>57</v>
      </c>
      <c r="C14" s="107"/>
      <c r="D14" s="108"/>
      <c r="E14" s="109"/>
      <c r="F14" s="43" t="s">
        <v>57</v>
      </c>
      <c r="G14" s="107"/>
      <c r="H14" s="108"/>
      <c r="I14" s="109"/>
    </row>
    <row r="15" spans="1:10" ht="300" customHeight="1">
      <c r="B15" s="105" t="s">
        <v>83</v>
      </c>
      <c r="C15" s="105"/>
      <c r="D15" s="105"/>
      <c r="E15" s="105"/>
      <c r="F15" s="105" t="s">
        <v>83</v>
      </c>
      <c r="G15" s="105"/>
      <c r="H15" s="105"/>
      <c r="I15" s="105"/>
    </row>
    <row r="16" spans="1:10" ht="30" customHeight="1">
      <c r="B16" s="43" t="s">
        <v>55</v>
      </c>
      <c r="C16" s="41"/>
      <c r="D16" s="43" t="s">
        <v>56</v>
      </c>
      <c r="E16" s="41"/>
      <c r="F16" s="43" t="s">
        <v>55</v>
      </c>
      <c r="G16" s="41"/>
      <c r="H16" s="43" t="s">
        <v>56</v>
      </c>
      <c r="I16" s="41"/>
    </row>
    <row r="17" spans="2:9" ht="30" customHeight="1">
      <c r="B17" s="43" t="s">
        <v>59</v>
      </c>
      <c r="C17" s="41"/>
      <c r="D17" s="43" t="s">
        <v>58</v>
      </c>
      <c r="E17" s="42"/>
      <c r="F17" s="43" t="s">
        <v>59</v>
      </c>
      <c r="G17" s="41"/>
      <c r="H17" s="43" t="s">
        <v>58</v>
      </c>
      <c r="I17" s="42"/>
    </row>
    <row r="18" spans="2:9" ht="30" customHeight="1">
      <c r="B18" s="43" t="s">
        <v>57</v>
      </c>
      <c r="C18" s="107"/>
      <c r="D18" s="108"/>
      <c r="E18" s="109"/>
      <c r="F18" s="43" t="s">
        <v>57</v>
      </c>
      <c r="G18" s="107"/>
      <c r="H18" s="108"/>
      <c r="I18" s="109"/>
    </row>
    <row r="19" spans="2:9" ht="10.050000000000001" customHeight="1"/>
  </sheetData>
  <mergeCells count="17">
    <mergeCell ref="C18:E18"/>
    <mergeCell ref="G18:I18"/>
    <mergeCell ref="C10:E10"/>
    <mergeCell ref="G10:I10"/>
    <mergeCell ref="B11:E11"/>
    <mergeCell ref="F11:I11"/>
    <mergeCell ref="C14:E14"/>
    <mergeCell ref="G14:I14"/>
    <mergeCell ref="B7:E7"/>
    <mergeCell ref="F7:I7"/>
    <mergeCell ref="A1:J2"/>
    <mergeCell ref="B15:E15"/>
    <mergeCell ref="F15:I15"/>
    <mergeCell ref="B3:E3"/>
    <mergeCell ref="F3:I3"/>
    <mergeCell ref="C6:E6"/>
    <mergeCell ref="G6:I6"/>
  </mergeCells>
  <phoneticPr fontId="5" type="noConversion"/>
  <pageMargins left="0.7" right="0.7" top="0.75" bottom="0.75" header="0.3" footer="0.3"/>
  <pageSetup paperSize="9" scale="55" orientation="portrait" r:id="rId1"/>
  <rowBreaks count="1" manualBreakCount="1">
    <brk id="14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5</vt:i4>
      </vt:variant>
    </vt:vector>
  </HeadingPairs>
  <TitlesOfParts>
    <vt:vector size="10" baseType="lpstr">
      <vt:lpstr>갑지</vt:lpstr>
      <vt:lpstr>을지</vt:lpstr>
      <vt:lpstr>증빙자료</vt:lpstr>
      <vt:lpstr>세금계산서</vt:lpstr>
      <vt:lpstr>사진대지</vt:lpstr>
      <vt:lpstr>갑지!Print_Area</vt:lpstr>
      <vt:lpstr>사진대지!Print_Area</vt:lpstr>
      <vt:lpstr>세금계산서!Print_Area</vt:lpstr>
      <vt:lpstr>을지!Print_Area</vt:lpstr>
      <vt:lpstr>증빙자료!Print_Area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강재승(환경안전 2파트/수석/-)</cp:lastModifiedBy>
  <cp:lastPrinted>2024-07-21T09:22:58Z</cp:lastPrinted>
  <dcterms:created xsi:type="dcterms:W3CDTF">2024-07-21T08:49:48Z</dcterms:created>
  <dcterms:modified xsi:type="dcterms:W3CDTF">2024-11-15T13:45:01Z</dcterms:modified>
</cp:coreProperties>
</file>